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ybacki Jakub\r\Zajecia 5\"/>
    </mc:Choice>
  </mc:AlternateContent>
  <xr:revisionPtr revIDLastSave="0" documentId="8_{61E35425-40AE-4A19-9943-018A1C59D188}" xr6:coauthVersionLast="36" xr6:coauthVersionMax="36" xr10:uidLastSave="{00000000-0000-0000-0000-000000000000}"/>
  <bookViews>
    <workbookView xWindow="0" yWindow="0" windowWidth="23040" windowHeight="9204" xr2:uid="{45066FEE-EB18-4C25-B21F-CAE8BD8DD259}"/>
  </bookViews>
  <sheets>
    <sheet name="Samochody_Excel" sheetId="1" r:id="rId1"/>
  </sheets>
  <externalReferences>
    <externalReference r:id="rId2"/>
  </externalReferences>
  <definedNames>
    <definedName name="solver_adj" localSheetId="0" hidden="1">Samochody_Excel!$X$21:$X$22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Samochody_Excel!$X$24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8" i="1" l="1"/>
  <c r="O558" i="1"/>
  <c r="S558" i="1" s="1"/>
  <c r="N558" i="1"/>
  <c r="M558" i="1"/>
  <c r="Q558" i="1" s="1"/>
  <c r="I558" i="1"/>
  <c r="S557" i="1"/>
  <c r="O557" i="1"/>
  <c r="N557" i="1"/>
  <c r="M557" i="1"/>
  <c r="Q557" i="1" s="1"/>
  <c r="I557" i="1"/>
  <c r="O556" i="1"/>
  <c r="S556" i="1" s="1"/>
  <c r="T556" i="1" s="1"/>
  <c r="U556" i="1" s="1"/>
  <c r="N556" i="1"/>
  <c r="R556" i="1" s="1"/>
  <c r="M556" i="1"/>
  <c r="Q556" i="1" s="1"/>
  <c r="I556" i="1"/>
  <c r="Q555" i="1"/>
  <c r="O555" i="1"/>
  <c r="S555" i="1" s="1"/>
  <c r="T555" i="1" s="1"/>
  <c r="U555" i="1" s="1"/>
  <c r="N555" i="1"/>
  <c r="R555" i="1" s="1"/>
  <c r="M555" i="1"/>
  <c r="I555" i="1"/>
  <c r="R554" i="1"/>
  <c r="O554" i="1"/>
  <c r="S554" i="1" s="1"/>
  <c r="N554" i="1"/>
  <c r="T554" i="1" s="1"/>
  <c r="U554" i="1" s="1"/>
  <c r="M554" i="1"/>
  <c r="Q554" i="1" s="1"/>
  <c r="I554" i="1"/>
  <c r="S553" i="1"/>
  <c r="O553" i="1"/>
  <c r="N553" i="1"/>
  <c r="M553" i="1"/>
  <c r="Q553" i="1" s="1"/>
  <c r="I553" i="1"/>
  <c r="O552" i="1"/>
  <c r="S552" i="1" s="1"/>
  <c r="T552" i="1" s="1"/>
  <c r="U552" i="1" s="1"/>
  <c r="N552" i="1"/>
  <c r="R552" i="1" s="1"/>
  <c r="M552" i="1"/>
  <c r="Q552" i="1" s="1"/>
  <c r="I552" i="1"/>
  <c r="U551" i="1"/>
  <c r="Q551" i="1"/>
  <c r="O551" i="1"/>
  <c r="S551" i="1" s="1"/>
  <c r="N551" i="1"/>
  <c r="T551" i="1" s="1"/>
  <c r="M551" i="1"/>
  <c r="I551" i="1"/>
  <c r="R550" i="1"/>
  <c r="O550" i="1"/>
  <c r="S550" i="1" s="1"/>
  <c r="N550" i="1"/>
  <c r="T550" i="1" s="1"/>
  <c r="U550" i="1" s="1"/>
  <c r="M550" i="1"/>
  <c r="Q550" i="1" s="1"/>
  <c r="I550" i="1"/>
  <c r="S549" i="1"/>
  <c r="O549" i="1"/>
  <c r="N549" i="1"/>
  <c r="M549" i="1"/>
  <c r="Q549" i="1" s="1"/>
  <c r="I549" i="1"/>
  <c r="T548" i="1"/>
  <c r="U548" i="1" s="1"/>
  <c r="O548" i="1"/>
  <c r="S548" i="1" s="1"/>
  <c r="N548" i="1"/>
  <c r="R548" i="1" s="1"/>
  <c r="M548" i="1"/>
  <c r="Q548" i="1" s="1"/>
  <c r="I548" i="1"/>
  <c r="Q547" i="1"/>
  <c r="O547" i="1"/>
  <c r="S547" i="1" s="1"/>
  <c r="N547" i="1"/>
  <c r="T547" i="1" s="1"/>
  <c r="U547" i="1" s="1"/>
  <c r="M547" i="1"/>
  <c r="I547" i="1"/>
  <c r="R546" i="1"/>
  <c r="O546" i="1"/>
  <c r="S546" i="1" s="1"/>
  <c r="N546" i="1"/>
  <c r="M546" i="1"/>
  <c r="Q546" i="1" s="1"/>
  <c r="I546" i="1"/>
  <c r="S545" i="1"/>
  <c r="O545" i="1"/>
  <c r="N545" i="1"/>
  <c r="M545" i="1"/>
  <c r="Q545" i="1" s="1"/>
  <c r="I545" i="1"/>
  <c r="T544" i="1"/>
  <c r="U544" i="1" s="1"/>
  <c r="O544" i="1"/>
  <c r="S544" i="1" s="1"/>
  <c r="N544" i="1"/>
  <c r="R544" i="1" s="1"/>
  <c r="M544" i="1"/>
  <c r="Q544" i="1" s="1"/>
  <c r="I544" i="1"/>
  <c r="Q543" i="1"/>
  <c r="O543" i="1"/>
  <c r="S543" i="1" s="1"/>
  <c r="N543" i="1"/>
  <c r="M543" i="1"/>
  <c r="I543" i="1"/>
  <c r="R542" i="1"/>
  <c r="O542" i="1"/>
  <c r="S542" i="1" s="1"/>
  <c r="N542" i="1"/>
  <c r="M542" i="1"/>
  <c r="Q542" i="1" s="1"/>
  <c r="I542" i="1"/>
  <c r="S541" i="1"/>
  <c r="O541" i="1"/>
  <c r="N541" i="1"/>
  <c r="M541" i="1"/>
  <c r="Q541" i="1" s="1"/>
  <c r="I541" i="1"/>
  <c r="O540" i="1"/>
  <c r="S540" i="1" s="1"/>
  <c r="T540" i="1" s="1"/>
  <c r="U540" i="1" s="1"/>
  <c r="N540" i="1"/>
  <c r="R540" i="1" s="1"/>
  <c r="M540" i="1"/>
  <c r="Q540" i="1" s="1"/>
  <c r="I540" i="1"/>
  <c r="U539" i="1"/>
  <c r="Q539" i="1"/>
  <c r="O539" i="1"/>
  <c r="S539" i="1" s="1"/>
  <c r="T539" i="1" s="1"/>
  <c r="N539" i="1"/>
  <c r="R539" i="1" s="1"/>
  <c r="M539" i="1"/>
  <c r="I539" i="1"/>
  <c r="S538" i="1"/>
  <c r="R538" i="1"/>
  <c r="O538" i="1"/>
  <c r="N538" i="1"/>
  <c r="T538" i="1" s="1"/>
  <c r="U538" i="1" s="1"/>
  <c r="M538" i="1"/>
  <c r="Q538" i="1" s="1"/>
  <c r="I538" i="1"/>
  <c r="S537" i="1"/>
  <c r="O537" i="1"/>
  <c r="N537" i="1"/>
  <c r="M537" i="1"/>
  <c r="Q537" i="1" s="1"/>
  <c r="I537" i="1"/>
  <c r="T536" i="1"/>
  <c r="U536" i="1" s="1"/>
  <c r="Q536" i="1"/>
  <c r="O536" i="1"/>
  <c r="S536" i="1" s="1"/>
  <c r="N536" i="1"/>
  <c r="R536" i="1" s="1"/>
  <c r="M536" i="1"/>
  <c r="I536" i="1"/>
  <c r="R535" i="1"/>
  <c r="Q535" i="1"/>
  <c r="O535" i="1"/>
  <c r="S535" i="1" s="1"/>
  <c r="T535" i="1" s="1"/>
  <c r="U535" i="1" s="1"/>
  <c r="N535" i="1"/>
  <c r="M535" i="1"/>
  <c r="I535" i="1"/>
  <c r="S534" i="1"/>
  <c r="R534" i="1"/>
  <c r="O534" i="1"/>
  <c r="N534" i="1"/>
  <c r="T534" i="1" s="1"/>
  <c r="U534" i="1" s="1"/>
  <c r="M534" i="1"/>
  <c r="Q534" i="1" s="1"/>
  <c r="I534" i="1"/>
  <c r="S533" i="1"/>
  <c r="O533" i="1"/>
  <c r="N533" i="1"/>
  <c r="M533" i="1"/>
  <c r="Q533" i="1" s="1"/>
  <c r="I533" i="1"/>
  <c r="T532" i="1"/>
  <c r="U532" i="1" s="1"/>
  <c r="Q532" i="1"/>
  <c r="O532" i="1"/>
  <c r="S532" i="1" s="1"/>
  <c r="N532" i="1"/>
  <c r="R532" i="1" s="1"/>
  <c r="M532" i="1"/>
  <c r="I532" i="1"/>
  <c r="R531" i="1"/>
  <c r="Q531" i="1"/>
  <c r="O531" i="1"/>
  <c r="S531" i="1" s="1"/>
  <c r="T531" i="1" s="1"/>
  <c r="U531" i="1" s="1"/>
  <c r="N531" i="1"/>
  <c r="M531" i="1"/>
  <c r="I531" i="1"/>
  <c r="S530" i="1"/>
  <c r="R530" i="1"/>
  <c r="O530" i="1"/>
  <c r="N530" i="1"/>
  <c r="T530" i="1" s="1"/>
  <c r="U530" i="1" s="1"/>
  <c r="M530" i="1"/>
  <c r="Q530" i="1" s="1"/>
  <c r="I530" i="1"/>
  <c r="S529" i="1"/>
  <c r="O529" i="1"/>
  <c r="N529" i="1"/>
  <c r="M529" i="1"/>
  <c r="Q529" i="1" s="1"/>
  <c r="I529" i="1"/>
  <c r="T528" i="1"/>
  <c r="U528" i="1" s="1"/>
  <c r="O528" i="1"/>
  <c r="S528" i="1" s="1"/>
  <c r="N528" i="1"/>
  <c r="R528" i="1" s="1"/>
  <c r="M528" i="1"/>
  <c r="Q528" i="1" s="1"/>
  <c r="I528" i="1"/>
  <c r="Q527" i="1"/>
  <c r="O527" i="1"/>
  <c r="S527" i="1" s="1"/>
  <c r="N527" i="1"/>
  <c r="M527" i="1"/>
  <c r="I527" i="1"/>
  <c r="S526" i="1"/>
  <c r="R526" i="1"/>
  <c r="O526" i="1"/>
  <c r="N526" i="1"/>
  <c r="T526" i="1" s="1"/>
  <c r="U526" i="1" s="1"/>
  <c r="M526" i="1"/>
  <c r="Q526" i="1" s="1"/>
  <c r="I526" i="1"/>
  <c r="S525" i="1"/>
  <c r="O525" i="1"/>
  <c r="N525" i="1"/>
  <c r="M525" i="1"/>
  <c r="Q525" i="1" s="1"/>
  <c r="I525" i="1"/>
  <c r="O524" i="1"/>
  <c r="S524" i="1" s="1"/>
  <c r="T524" i="1" s="1"/>
  <c r="U524" i="1" s="1"/>
  <c r="N524" i="1"/>
  <c r="R524" i="1" s="1"/>
  <c r="M524" i="1"/>
  <c r="Q524" i="1" s="1"/>
  <c r="I524" i="1"/>
  <c r="S523" i="1"/>
  <c r="Q523" i="1"/>
  <c r="O523" i="1"/>
  <c r="N523" i="1"/>
  <c r="T523" i="1" s="1"/>
  <c r="U523" i="1" s="1"/>
  <c r="M523" i="1"/>
  <c r="I523" i="1"/>
  <c r="R522" i="1"/>
  <c r="O522" i="1"/>
  <c r="S522" i="1" s="1"/>
  <c r="N522" i="1"/>
  <c r="M522" i="1"/>
  <c r="Q522" i="1" s="1"/>
  <c r="I522" i="1"/>
  <c r="S521" i="1"/>
  <c r="Q521" i="1"/>
  <c r="O521" i="1"/>
  <c r="N521" i="1"/>
  <c r="M521" i="1"/>
  <c r="I521" i="1"/>
  <c r="R520" i="1"/>
  <c r="O520" i="1"/>
  <c r="S520" i="1" s="1"/>
  <c r="T520" i="1" s="1"/>
  <c r="U520" i="1" s="1"/>
  <c r="N520" i="1"/>
  <c r="M520" i="1"/>
  <c r="Q520" i="1" s="1"/>
  <c r="I520" i="1"/>
  <c r="S519" i="1"/>
  <c r="Q519" i="1"/>
  <c r="O519" i="1"/>
  <c r="N519" i="1"/>
  <c r="T519" i="1" s="1"/>
  <c r="U519" i="1" s="1"/>
  <c r="M519" i="1"/>
  <c r="I519" i="1"/>
  <c r="R518" i="1"/>
  <c r="O518" i="1"/>
  <c r="S518" i="1" s="1"/>
  <c r="T518" i="1" s="1"/>
  <c r="U518" i="1" s="1"/>
  <c r="N518" i="1"/>
  <c r="M518" i="1"/>
  <c r="Q518" i="1" s="1"/>
  <c r="I518" i="1"/>
  <c r="S517" i="1"/>
  <c r="Q517" i="1"/>
  <c r="O517" i="1"/>
  <c r="N517" i="1"/>
  <c r="M517" i="1"/>
  <c r="I517" i="1"/>
  <c r="R516" i="1"/>
  <c r="O516" i="1"/>
  <c r="S516" i="1" s="1"/>
  <c r="T516" i="1" s="1"/>
  <c r="U516" i="1" s="1"/>
  <c r="N516" i="1"/>
  <c r="M516" i="1"/>
  <c r="Q516" i="1" s="1"/>
  <c r="I516" i="1"/>
  <c r="S515" i="1"/>
  <c r="Q515" i="1"/>
  <c r="O515" i="1"/>
  <c r="N515" i="1"/>
  <c r="T515" i="1" s="1"/>
  <c r="U515" i="1" s="1"/>
  <c r="M515" i="1"/>
  <c r="I515" i="1"/>
  <c r="R514" i="1"/>
  <c r="O514" i="1"/>
  <c r="S514" i="1" s="1"/>
  <c r="T514" i="1" s="1"/>
  <c r="U514" i="1" s="1"/>
  <c r="N514" i="1"/>
  <c r="M514" i="1"/>
  <c r="Q514" i="1" s="1"/>
  <c r="I514" i="1"/>
  <c r="S513" i="1"/>
  <c r="Q513" i="1"/>
  <c r="O513" i="1"/>
  <c r="N513" i="1"/>
  <c r="M513" i="1"/>
  <c r="I513" i="1"/>
  <c r="R512" i="1"/>
  <c r="O512" i="1"/>
  <c r="S512" i="1" s="1"/>
  <c r="T512" i="1" s="1"/>
  <c r="U512" i="1" s="1"/>
  <c r="N512" i="1"/>
  <c r="M512" i="1"/>
  <c r="Q512" i="1" s="1"/>
  <c r="I512" i="1"/>
  <c r="S511" i="1"/>
  <c r="Q511" i="1"/>
  <c r="O511" i="1"/>
  <c r="N511" i="1"/>
  <c r="T511" i="1" s="1"/>
  <c r="U511" i="1" s="1"/>
  <c r="M511" i="1"/>
  <c r="I511" i="1"/>
  <c r="R510" i="1"/>
  <c r="O510" i="1"/>
  <c r="S510" i="1" s="1"/>
  <c r="T510" i="1" s="1"/>
  <c r="U510" i="1" s="1"/>
  <c r="N510" i="1"/>
  <c r="M510" i="1"/>
  <c r="Q510" i="1" s="1"/>
  <c r="I510" i="1"/>
  <c r="S509" i="1"/>
  <c r="Q509" i="1"/>
  <c r="O509" i="1"/>
  <c r="N509" i="1"/>
  <c r="M509" i="1"/>
  <c r="I509" i="1"/>
  <c r="R508" i="1"/>
  <c r="O508" i="1"/>
  <c r="S508" i="1" s="1"/>
  <c r="T508" i="1" s="1"/>
  <c r="U508" i="1" s="1"/>
  <c r="N508" i="1"/>
  <c r="M508" i="1"/>
  <c r="Q508" i="1" s="1"/>
  <c r="I508" i="1"/>
  <c r="S507" i="1"/>
  <c r="Q507" i="1"/>
  <c r="O507" i="1"/>
  <c r="N507" i="1"/>
  <c r="T507" i="1" s="1"/>
  <c r="U507" i="1" s="1"/>
  <c r="M507" i="1"/>
  <c r="I507" i="1"/>
  <c r="R506" i="1"/>
  <c r="O506" i="1"/>
  <c r="S506" i="1" s="1"/>
  <c r="T506" i="1" s="1"/>
  <c r="U506" i="1" s="1"/>
  <c r="N506" i="1"/>
  <c r="M506" i="1"/>
  <c r="Q506" i="1" s="1"/>
  <c r="I506" i="1"/>
  <c r="S505" i="1"/>
  <c r="Q505" i="1"/>
  <c r="O505" i="1"/>
  <c r="N505" i="1"/>
  <c r="M505" i="1"/>
  <c r="I505" i="1"/>
  <c r="R504" i="1"/>
  <c r="O504" i="1"/>
  <c r="S504" i="1" s="1"/>
  <c r="T504" i="1" s="1"/>
  <c r="U504" i="1" s="1"/>
  <c r="N504" i="1"/>
  <c r="M504" i="1"/>
  <c r="Q504" i="1" s="1"/>
  <c r="I504" i="1"/>
  <c r="S503" i="1"/>
  <c r="Q503" i="1"/>
  <c r="O503" i="1"/>
  <c r="N503" i="1"/>
  <c r="T503" i="1" s="1"/>
  <c r="U503" i="1" s="1"/>
  <c r="M503" i="1"/>
  <c r="I503" i="1"/>
  <c r="R502" i="1"/>
  <c r="O502" i="1"/>
  <c r="S502" i="1" s="1"/>
  <c r="T502" i="1" s="1"/>
  <c r="U502" i="1" s="1"/>
  <c r="N502" i="1"/>
  <c r="M502" i="1"/>
  <c r="Q502" i="1" s="1"/>
  <c r="I502" i="1"/>
  <c r="S501" i="1"/>
  <c r="O501" i="1"/>
  <c r="N501" i="1"/>
  <c r="M501" i="1"/>
  <c r="Q501" i="1" s="1"/>
  <c r="I501" i="1"/>
  <c r="T500" i="1"/>
  <c r="U500" i="1" s="1"/>
  <c r="R500" i="1"/>
  <c r="O500" i="1"/>
  <c r="S500" i="1" s="1"/>
  <c r="N500" i="1"/>
  <c r="M500" i="1"/>
  <c r="Q500" i="1" s="1"/>
  <c r="I500" i="1"/>
  <c r="S499" i="1"/>
  <c r="Q499" i="1"/>
  <c r="O499" i="1"/>
  <c r="N499" i="1"/>
  <c r="T499" i="1" s="1"/>
  <c r="U499" i="1" s="1"/>
  <c r="M499" i="1"/>
  <c r="I499" i="1"/>
  <c r="R498" i="1"/>
  <c r="O498" i="1"/>
  <c r="S498" i="1" s="1"/>
  <c r="T498" i="1" s="1"/>
  <c r="U498" i="1" s="1"/>
  <c r="N498" i="1"/>
  <c r="M498" i="1"/>
  <c r="Q498" i="1" s="1"/>
  <c r="I498" i="1"/>
  <c r="S497" i="1"/>
  <c r="O497" i="1"/>
  <c r="N497" i="1"/>
  <c r="M497" i="1"/>
  <c r="Q497" i="1" s="1"/>
  <c r="I497" i="1"/>
  <c r="T496" i="1"/>
  <c r="U496" i="1" s="1"/>
  <c r="O496" i="1"/>
  <c r="S496" i="1" s="1"/>
  <c r="N496" i="1"/>
  <c r="R496" i="1" s="1"/>
  <c r="M496" i="1"/>
  <c r="Q496" i="1" s="1"/>
  <c r="I496" i="1"/>
  <c r="S495" i="1"/>
  <c r="Q495" i="1"/>
  <c r="O495" i="1"/>
  <c r="N495" i="1"/>
  <c r="T495" i="1" s="1"/>
  <c r="U495" i="1" s="1"/>
  <c r="M495" i="1"/>
  <c r="I495" i="1"/>
  <c r="R494" i="1"/>
  <c r="O494" i="1"/>
  <c r="S494" i="1" s="1"/>
  <c r="N494" i="1"/>
  <c r="T494" i="1" s="1"/>
  <c r="U494" i="1" s="1"/>
  <c r="M494" i="1"/>
  <c r="Q494" i="1" s="1"/>
  <c r="I494" i="1"/>
  <c r="S493" i="1"/>
  <c r="O493" i="1"/>
  <c r="N493" i="1"/>
  <c r="M493" i="1"/>
  <c r="Q493" i="1" s="1"/>
  <c r="I493" i="1"/>
  <c r="T492" i="1"/>
  <c r="U492" i="1" s="1"/>
  <c r="O492" i="1"/>
  <c r="S492" i="1" s="1"/>
  <c r="N492" i="1"/>
  <c r="R492" i="1" s="1"/>
  <c r="M492" i="1"/>
  <c r="Q492" i="1" s="1"/>
  <c r="I492" i="1"/>
  <c r="S491" i="1"/>
  <c r="Q491" i="1"/>
  <c r="O491" i="1"/>
  <c r="N491" i="1"/>
  <c r="M491" i="1"/>
  <c r="I491" i="1"/>
  <c r="S490" i="1"/>
  <c r="Q490" i="1"/>
  <c r="O490" i="1"/>
  <c r="N490" i="1"/>
  <c r="R490" i="1" s="1"/>
  <c r="M490" i="1"/>
  <c r="I490" i="1"/>
  <c r="R489" i="1"/>
  <c r="O489" i="1"/>
  <c r="S489" i="1" s="1"/>
  <c r="T489" i="1" s="1"/>
  <c r="U489" i="1" s="1"/>
  <c r="N489" i="1"/>
  <c r="M489" i="1"/>
  <c r="Q489" i="1" s="1"/>
  <c r="I489" i="1"/>
  <c r="S488" i="1"/>
  <c r="Q488" i="1"/>
  <c r="O488" i="1"/>
  <c r="N488" i="1"/>
  <c r="T488" i="1" s="1"/>
  <c r="U488" i="1" s="1"/>
  <c r="M488" i="1"/>
  <c r="I488" i="1"/>
  <c r="R487" i="1"/>
  <c r="O487" i="1"/>
  <c r="S487" i="1" s="1"/>
  <c r="T487" i="1" s="1"/>
  <c r="U487" i="1" s="1"/>
  <c r="N487" i="1"/>
  <c r="M487" i="1"/>
  <c r="Q487" i="1" s="1"/>
  <c r="I487" i="1"/>
  <c r="S486" i="1"/>
  <c r="Q486" i="1"/>
  <c r="O486" i="1"/>
  <c r="N486" i="1"/>
  <c r="R486" i="1" s="1"/>
  <c r="M486" i="1"/>
  <c r="I486" i="1"/>
  <c r="R485" i="1"/>
  <c r="O485" i="1"/>
  <c r="S485" i="1" s="1"/>
  <c r="T485" i="1" s="1"/>
  <c r="U485" i="1" s="1"/>
  <c r="N485" i="1"/>
  <c r="M485" i="1"/>
  <c r="Q485" i="1" s="1"/>
  <c r="I485" i="1"/>
  <c r="S484" i="1"/>
  <c r="Q484" i="1"/>
  <c r="O484" i="1"/>
  <c r="N484" i="1"/>
  <c r="T484" i="1" s="1"/>
  <c r="U484" i="1" s="1"/>
  <c r="M484" i="1"/>
  <c r="I484" i="1"/>
  <c r="R483" i="1"/>
  <c r="O483" i="1"/>
  <c r="S483" i="1" s="1"/>
  <c r="T483" i="1" s="1"/>
  <c r="U483" i="1" s="1"/>
  <c r="N483" i="1"/>
  <c r="M483" i="1"/>
  <c r="Q483" i="1" s="1"/>
  <c r="I483" i="1"/>
  <c r="S482" i="1"/>
  <c r="Q482" i="1"/>
  <c r="O482" i="1"/>
  <c r="N482" i="1"/>
  <c r="R482" i="1" s="1"/>
  <c r="M482" i="1"/>
  <c r="I482" i="1"/>
  <c r="R481" i="1"/>
  <c r="O481" i="1"/>
  <c r="S481" i="1" s="1"/>
  <c r="T481" i="1" s="1"/>
  <c r="U481" i="1" s="1"/>
  <c r="N481" i="1"/>
  <c r="M481" i="1"/>
  <c r="Q481" i="1" s="1"/>
  <c r="I481" i="1"/>
  <c r="S480" i="1"/>
  <c r="Q480" i="1"/>
  <c r="O480" i="1"/>
  <c r="N480" i="1"/>
  <c r="T480" i="1" s="1"/>
  <c r="U480" i="1" s="1"/>
  <c r="M480" i="1"/>
  <c r="I480" i="1"/>
  <c r="R479" i="1"/>
  <c r="O479" i="1"/>
  <c r="S479" i="1" s="1"/>
  <c r="T479" i="1" s="1"/>
  <c r="U479" i="1" s="1"/>
  <c r="N479" i="1"/>
  <c r="M479" i="1"/>
  <c r="Q479" i="1" s="1"/>
  <c r="I479" i="1"/>
  <c r="S478" i="1"/>
  <c r="Q478" i="1"/>
  <c r="O478" i="1"/>
  <c r="N478" i="1"/>
  <c r="R478" i="1" s="1"/>
  <c r="M478" i="1"/>
  <c r="I478" i="1"/>
  <c r="R477" i="1"/>
  <c r="O477" i="1"/>
  <c r="S477" i="1" s="1"/>
  <c r="T477" i="1" s="1"/>
  <c r="U477" i="1" s="1"/>
  <c r="N477" i="1"/>
  <c r="M477" i="1"/>
  <c r="Q477" i="1" s="1"/>
  <c r="I477" i="1"/>
  <c r="S476" i="1"/>
  <c r="Q476" i="1"/>
  <c r="O476" i="1"/>
  <c r="N476" i="1"/>
  <c r="T476" i="1" s="1"/>
  <c r="U476" i="1" s="1"/>
  <c r="M476" i="1"/>
  <c r="I476" i="1"/>
  <c r="R475" i="1"/>
  <c r="O475" i="1"/>
  <c r="S475" i="1" s="1"/>
  <c r="T475" i="1" s="1"/>
  <c r="U475" i="1" s="1"/>
  <c r="N475" i="1"/>
  <c r="M475" i="1"/>
  <c r="Q475" i="1" s="1"/>
  <c r="I475" i="1"/>
  <c r="S474" i="1"/>
  <c r="Q474" i="1"/>
  <c r="O474" i="1"/>
  <c r="N474" i="1"/>
  <c r="R474" i="1" s="1"/>
  <c r="M474" i="1"/>
  <c r="I474" i="1"/>
  <c r="R473" i="1"/>
  <c r="O473" i="1"/>
  <c r="S473" i="1" s="1"/>
  <c r="T473" i="1" s="1"/>
  <c r="U473" i="1" s="1"/>
  <c r="N473" i="1"/>
  <c r="M473" i="1"/>
  <c r="Q473" i="1" s="1"/>
  <c r="I473" i="1"/>
  <c r="S472" i="1"/>
  <c r="Q472" i="1"/>
  <c r="O472" i="1"/>
  <c r="N472" i="1"/>
  <c r="T472" i="1" s="1"/>
  <c r="U472" i="1" s="1"/>
  <c r="M472" i="1"/>
  <c r="I472" i="1"/>
  <c r="R471" i="1"/>
  <c r="O471" i="1"/>
  <c r="S471" i="1" s="1"/>
  <c r="T471" i="1" s="1"/>
  <c r="U471" i="1" s="1"/>
  <c r="N471" i="1"/>
  <c r="M471" i="1"/>
  <c r="Q471" i="1" s="1"/>
  <c r="I471" i="1"/>
  <c r="S470" i="1"/>
  <c r="Q470" i="1"/>
  <c r="O470" i="1"/>
  <c r="N470" i="1"/>
  <c r="R470" i="1" s="1"/>
  <c r="M470" i="1"/>
  <c r="I470" i="1"/>
  <c r="R469" i="1"/>
  <c r="O469" i="1"/>
  <c r="S469" i="1" s="1"/>
  <c r="T469" i="1" s="1"/>
  <c r="U469" i="1" s="1"/>
  <c r="N469" i="1"/>
  <c r="M469" i="1"/>
  <c r="Q469" i="1" s="1"/>
  <c r="I469" i="1"/>
  <c r="S468" i="1"/>
  <c r="Q468" i="1"/>
  <c r="O468" i="1"/>
  <c r="N468" i="1"/>
  <c r="T468" i="1" s="1"/>
  <c r="U468" i="1" s="1"/>
  <c r="M468" i="1"/>
  <c r="I468" i="1"/>
  <c r="R467" i="1"/>
  <c r="O467" i="1"/>
  <c r="S467" i="1" s="1"/>
  <c r="T467" i="1" s="1"/>
  <c r="U467" i="1" s="1"/>
  <c r="N467" i="1"/>
  <c r="M467" i="1"/>
  <c r="Q467" i="1" s="1"/>
  <c r="I467" i="1"/>
  <c r="S466" i="1"/>
  <c r="Q466" i="1"/>
  <c r="O466" i="1"/>
  <c r="N466" i="1"/>
  <c r="R466" i="1" s="1"/>
  <c r="M466" i="1"/>
  <c r="I466" i="1"/>
  <c r="R465" i="1"/>
  <c r="O465" i="1"/>
  <c r="S465" i="1" s="1"/>
  <c r="T465" i="1" s="1"/>
  <c r="U465" i="1" s="1"/>
  <c r="N465" i="1"/>
  <c r="M465" i="1"/>
  <c r="Q465" i="1" s="1"/>
  <c r="I465" i="1"/>
  <c r="S464" i="1"/>
  <c r="Q464" i="1"/>
  <c r="O464" i="1"/>
  <c r="N464" i="1"/>
  <c r="T464" i="1" s="1"/>
  <c r="U464" i="1" s="1"/>
  <c r="M464" i="1"/>
  <c r="I464" i="1"/>
  <c r="R463" i="1"/>
  <c r="O463" i="1"/>
  <c r="S463" i="1" s="1"/>
  <c r="T463" i="1" s="1"/>
  <c r="U463" i="1" s="1"/>
  <c r="N463" i="1"/>
  <c r="M463" i="1"/>
  <c r="Q463" i="1" s="1"/>
  <c r="I463" i="1"/>
  <c r="S462" i="1"/>
  <c r="Q462" i="1"/>
  <c r="O462" i="1"/>
  <c r="N462" i="1"/>
  <c r="R462" i="1" s="1"/>
  <c r="M462" i="1"/>
  <c r="I462" i="1"/>
  <c r="R461" i="1"/>
  <c r="O461" i="1"/>
  <c r="S461" i="1" s="1"/>
  <c r="T461" i="1" s="1"/>
  <c r="U461" i="1" s="1"/>
  <c r="N461" i="1"/>
  <c r="M461" i="1"/>
  <c r="Q461" i="1" s="1"/>
  <c r="I461" i="1"/>
  <c r="S460" i="1"/>
  <c r="Q460" i="1"/>
  <c r="O460" i="1"/>
  <c r="N460" i="1"/>
  <c r="T460" i="1" s="1"/>
  <c r="U460" i="1" s="1"/>
  <c r="M460" i="1"/>
  <c r="I460" i="1"/>
  <c r="R459" i="1"/>
  <c r="O459" i="1"/>
  <c r="S459" i="1" s="1"/>
  <c r="T459" i="1" s="1"/>
  <c r="U459" i="1" s="1"/>
  <c r="N459" i="1"/>
  <c r="M459" i="1"/>
  <c r="Q459" i="1" s="1"/>
  <c r="I459" i="1"/>
  <c r="S458" i="1"/>
  <c r="Q458" i="1"/>
  <c r="O458" i="1"/>
  <c r="N458" i="1"/>
  <c r="R458" i="1" s="1"/>
  <c r="M458" i="1"/>
  <c r="I458" i="1"/>
  <c r="R457" i="1"/>
  <c r="O457" i="1"/>
  <c r="S457" i="1" s="1"/>
  <c r="T457" i="1" s="1"/>
  <c r="U457" i="1" s="1"/>
  <c r="N457" i="1"/>
  <c r="M457" i="1"/>
  <c r="Q457" i="1" s="1"/>
  <c r="I457" i="1"/>
  <c r="S456" i="1"/>
  <c r="Q456" i="1"/>
  <c r="O456" i="1"/>
  <c r="N456" i="1"/>
  <c r="M456" i="1"/>
  <c r="I456" i="1"/>
  <c r="R455" i="1"/>
  <c r="O455" i="1"/>
  <c r="S455" i="1" s="1"/>
  <c r="T455" i="1" s="1"/>
  <c r="U455" i="1" s="1"/>
  <c r="N455" i="1"/>
  <c r="M455" i="1"/>
  <c r="Q455" i="1" s="1"/>
  <c r="I455" i="1"/>
  <c r="S454" i="1"/>
  <c r="Q454" i="1"/>
  <c r="O454" i="1"/>
  <c r="N454" i="1"/>
  <c r="M454" i="1"/>
  <c r="I454" i="1"/>
  <c r="R453" i="1"/>
  <c r="O453" i="1"/>
  <c r="S453" i="1" s="1"/>
  <c r="T453" i="1" s="1"/>
  <c r="U453" i="1" s="1"/>
  <c r="N453" i="1"/>
  <c r="M453" i="1"/>
  <c r="Q453" i="1" s="1"/>
  <c r="I453" i="1"/>
  <c r="S452" i="1"/>
  <c r="Q452" i="1"/>
  <c r="O452" i="1"/>
  <c r="N452" i="1"/>
  <c r="M452" i="1"/>
  <c r="I452" i="1"/>
  <c r="R451" i="1"/>
  <c r="O451" i="1"/>
  <c r="S451" i="1" s="1"/>
  <c r="T451" i="1" s="1"/>
  <c r="U451" i="1" s="1"/>
  <c r="N451" i="1"/>
  <c r="M451" i="1"/>
  <c r="Q451" i="1" s="1"/>
  <c r="I451" i="1"/>
  <c r="S450" i="1"/>
  <c r="Q450" i="1"/>
  <c r="O450" i="1"/>
  <c r="N450" i="1"/>
  <c r="M450" i="1"/>
  <c r="I450" i="1"/>
  <c r="R449" i="1"/>
  <c r="O449" i="1"/>
  <c r="S449" i="1" s="1"/>
  <c r="T449" i="1" s="1"/>
  <c r="U449" i="1" s="1"/>
  <c r="N449" i="1"/>
  <c r="M449" i="1"/>
  <c r="Q449" i="1" s="1"/>
  <c r="I449" i="1"/>
  <c r="S448" i="1"/>
  <c r="Q448" i="1"/>
  <c r="O448" i="1"/>
  <c r="N448" i="1"/>
  <c r="M448" i="1"/>
  <c r="I448" i="1"/>
  <c r="R447" i="1"/>
  <c r="O447" i="1"/>
  <c r="S447" i="1" s="1"/>
  <c r="T447" i="1" s="1"/>
  <c r="U447" i="1" s="1"/>
  <c r="N447" i="1"/>
  <c r="M447" i="1"/>
  <c r="Q447" i="1" s="1"/>
  <c r="I447" i="1"/>
  <c r="S446" i="1"/>
  <c r="Q446" i="1"/>
  <c r="O446" i="1"/>
  <c r="N446" i="1"/>
  <c r="M446" i="1"/>
  <c r="I446" i="1"/>
  <c r="R445" i="1"/>
  <c r="O445" i="1"/>
  <c r="S445" i="1" s="1"/>
  <c r="T445" i="1" s="1"/>
  <c r="U445" i="1" s="1"/>
  <c r="N445" i="1"/>
  <c r="M445" i="1"/>
  <c r="Q445" i="1" s="1"/>
  <c r="I445" i="1"/>
  <c r="S444" i="1"/>
  <c r="Q444" i="1"/>
  <c r="O444" i="1"/>
  <c r="N444" i="1"/>
  <c r="M444" i="1"/>
  <c r="I444" i="1"/>
  <c r="R443" i="1"/>
  <c r="O443" i="1"/>
  <c r="S443" i="1" s="1"/>
  <c r="T443" i="1" s="1"/>
  <c r="U443" i="1" s="1"/>
  <c r="N443" i="1"/>
  <c r="M443" i="1"/>
  <c r="Q443" i="1" s="1"/>
  <c r="I443" i="1"/>
  <c r="S442" i="1"/>
  <c r="Q442" i="1"/>
  <c r="O442" i="1"/>
  <c r="N442" i="1"/>
  <c r="M442" i="1"/>
  <c r="I442" i="1"/>
  <c r="R441" i="1"/>
  <c r="O441" i="1"/>
  <c r="S441" i="1" s="1"/>
  <c r="T441" i="1" s="1"/>
  <c r="U441" i="1" s="1"/>
  <c r="N441" i="1"/>
  <c r="M441" i="1"/>
  <c r="Q441" i="1" s="1"/>
  <c r="I441" i="1"/>
  <c r="S440" i="1"/>
  <c r="Q440" i="1"/>
  <c r="O440" i="1"/>
  <c r="N440" i="1"/>
  <c r="M440" i="1"/>
  <c r="I440" i="1"/>
  <c r="R439" i="1"/>
  <c r="O439" i="1"/>
  <c r="S439" i="1" s="1"/>
  <c r="T439" i="1" s="1"/>
  <c r="U439" i="1" s="1"/>
  <c r="N439" i="1"/>
  <c r="M439" i="1"/>
  <c r="Q439" i="1" s="1"/>
  <c r="I439" i="1"/>
  <c r="S438" i="1"/>
  <c r="Q438" i="1"/>
  <c r="O438" i="1"/>
  <c r="N438" i="1"/>
  <c r="M438" i="1"/>
  <c r="I438" i="1"/>
  <c r="R437" i="1"/>
  <c r="O437" i="1"/>
  <c r="S437" i="1" s="1"/>
  <c r="N437" i="1"/>
  <c r="T437" i="1" s="1"/>
  <c r="U437" i="1" s="1"/>
  <c r="M437" i="1"/>
  <c r="Q437" i="1" s="1"/>
  <c r="I437" i="1"/>
  <c r="Q436" i="1"/>
  <c r="O436" i="1"/>
  <c r="S436" i="1" s="1"/>
  <c r="N436" i="1"/>
  <c r="R436" i="1" s="1"/>
  <c r="M436" i="1"/>
  <c r="I436" i="1"/>
  <c r="R435" i="1"/>
  <c r="Q435" i="1"/>
  <c r="O435" i="1"/>
  <c r="S435" i="1" s="1"/>
  <c r="T435" i="1" s="1"/>
  <c r="U435" i="1" s="1"/>
  <c r="N435" i="1"/>
  <c r="M435" i="1"/>
  <c r="I435" i="1"/>
  <c r="S434" i="1"/>
  <c r="Q434" i="1"/>
  <c r="O434" i="1"/>
  <c r="N434" i="1"/>
  <c r="T434" i="1" s="1"/>
  <c r="U434" i="1" s="1"/>
  <c r="M434" i="1"/>
  <c r="I434" i="1"/>
  <c r="S433" i="1"/>
  <c r="Q433" i="1"/>
  <c r="O433" i="1"/>
  <c r="N433" i="1"/>
  <c r="R433" i="1" s="1"/>
  <c r="M433" i="1"/>
  <c r="I433" i="1"/>
  <c r="R432" i="1"/>
  <c r="O432" i="1"/>
  <c r="S432" i="1" s="1"/>
  <c r="T432" i="1" s="1"/>
  <c r="U432" i="1" s="1"/>
  <c r="N432" i="1"/>
  <c r="M432" i="1"/>
  <c r="Q432" i="1" s="1"/>
  <c r="I432" i="1"/>
  <c r="S431" i="1"/>
  <c r="O431" i="1"/>
  <c r="N431" i="1"/>
  <c r="T431" i="1" s="1"/>
  <c r="U431" i="1" s="1"/>
  <c r="M431" i="1"/>
  <c r="Q431" i="1" s="1"/>
  <c r="I431" i="1"/>
  <c r="R430" i="1"/>
  <c r="O430" i="1"/>
  <c r="S430" i="1" s="1"/>
  <c r="T430" i="1" s="1"/>
  <c r="U430" i="1" s="1"/>
  <c r="N430" i="1"/>
  <c r="M430" i="1"/>
  <c r="Q430" i="1" s="1"/>
  <c r="I430" i="1"/>
  <c r="S429" i="1"/>
  <c r="Q429" i="1"/>
  <c r="O429" i="1"/>
  <c r="N429" i="1"/>
  <c r="R429" i="1" s="1"/>
  <c r="M429" i="1"/>
  <c r="I429" i="1"/>
  <c r="R428" i="1"/>
  <c r="O428" i="1"/>
  <c r="S428" i="1" s="1"/>
  <c r="T428" i="1" s="1"/>
  <c r="U428" i="1" s="1"/>
  <c r="N428" i="1"/>
  <c r="M428" i="1"/>
  <c r="Q428" i="1" s="1"/>
  <c r="I428" i="1"/>
  <c r="S427" i="1"/>
  <c r="Q427" i="1"/>
  <c r="O427" i="1"/>
  <c r="N427" i="1"/>
  <c r="T427" i="1" s="1"/>
  <c r="U427" i="1" s="1"/>
  <c r="M427" i="1"/>
  <c r="I427" i="1"/>
  <c r="R426" i="1"/>
  <c r="O426" i="1"/>
  <c r="S426" i="1" s="1"/>
  <c r="T426" i="1" s="1"/>
  <c r="U426" i="1" s="1"/>
  <c r="N426" i="1"/>
  <c r="M426" i="1"/>
  <c r="Q426" i="1" s="1"/>
  <c r="I426" i="1"/>
  <c r="S425" i="1"/>
  <c r="Q425" i="1"/>
  <c r="O425" i="1"/>
  <c r="N425" i="1"/>
  <c r="R425" i="1" s="1"/>
  <c r="M425" i="1"/>
  <c r="I425" i="1"/>
  <c r="R424" i="1"/>
  <c r="O424" i="1"/>
  <c r="S424" i="1" s="1"/>
  <c r="T424" i="1" s="1"/>
  <c r="U424" i="1" s="1"/>
  <c r="N424" i="1"/>
  <c r="M424" i="1"/>
  <c r="Q424" i="1" s="1"/>
  <c r="I424" i="1"/>
  <c r="S423" i="1"/>
  <c r="Q423" i="1"/>
  <c r="O423" i="1"/>
  <c r="N423" i="1"/>
  <c r="T423" i="1" s="1"/>
  <c r="U423" i="1" s="1"/>
  <c r="M423" i="1"/>
  <c r="I423" i="1"/>
  <c r="R422" i="1"/>
  <c r="O422" i="1"/>
  <c r="S422" i="1" s="1"/>
  <c r="T422" i="1" s="1"/>
  <c r="U422" i="1" s="1"/>
  <c r="N422" i="1"/>
  <c r="M422" i="1"/>
  <c r="Q422" i="1" s="1"/>
  <c r="I422" i="1"/>
  <c r="S421" i="1"/>
  <c r="Q421" i="1"/>
  <c r="O421" i="1"/>
  <c r="N421" i="1"/>
  <c r="R421" i="1" s="1"/>
  <c r="M421" i="1"/>
  <c r="I421" i="1"/>
  <c r="R420" i="1"/>
  <c r="O420" i="1"/>
  <c r="S420" i="1" s="1"/>
  <c r="T420" i="1" s="1"/>
  <c r="U420" i="1" s="1"/>
  <c r="N420" i="1"/>
  <c r="M420" i="1"/>
  <c r="Q420" i="1" s="1"/>
  <c r="I420" i="1"/>
  <c r="S419" i="1"/>
  <c r="Q419" i="1"/>
  <c r="O419" i="1"/>
  <c r="N419" i="1"/>
  <c r="T419" i="1" s="1"/>
  <c r="U419" i="1" s="1"/>
  <c r="M419" i="1"/>
  <c r="I419" i="1"/>
  <c r="R418" i="1"/>
  <c r="O418" i="1"/>
  <c r="S418" i="1" s="1"/>
  <c r="T418" i="1" s="1"/>
  <c r="U418" i="1" s="1"/>
  <c r="N418" i="1"/>
  <c r="M418" i="1"/>
  <c r="Q418" i="1" s="1"/>
  <c r="I418" i="1"/>
  <c r="S417" i="1"/>
  <c r="Q417" i="1"/>
  <c r="O417" i="1"/>
  <c r="N417" i="1"/>
  <c r="R417" i="1" s="1"/>
  <c r="M417" i="1"/>
  <c r="I417" i="1"/>
  <c r="R416" i="1"/>
  <c r="O416" i="1"/>
  <c r="S416" i="1" s="1"/>
  <c r="T416" i="1" s="1"/>
  <c r="U416" i="1" s="1"/>
  <c r="N416" i="1"/>
  <c r="M416" i="1"/>
  <c r="Q416" i="1" s="1"/>
  <c r="I416" i="1"/>
  <c r="S415" i="1"/>
  <c r="Q415" i="1"/>
  <c r="O415" i="1"/>
  <c r="N415" i="1"/>
  <c r="T415" i="1" s="1"/>
  <c r="U415" i="1" s="1"/>
  <c r="M415" i="1"/>
  <c r="I415" i="1"/>
  <c r="R414" i="1"/>
  <c r="O414" i="1"/>
  <c r="S414" i="1" s="1"/>
  <c r="T414" i="1" s="1"/>
  <c r="U414" i="1" s="1"/>
  <c r="N414" i="1"/>
  <c r="M414" i="1"/>
  <c r="Q414" i="1" s="1"/>
  <c r="I414" i="1"/>
  <c r="S413" i="1"/>
  <c r="Q413" i="1"/>
  <c r="O413" i="1"/>
  <c r="N413" i="1"/>
  <c r="R413" i="1" s="1"/>
  <c r="M413" i="1"/>
  <c r="I413" i="1"/>
  <c r="R412" i="1"/>
  <c r="O412" i="1"/>
  <c r="S412" i="1" s="1"/>
  <c r="T412" i="1" s="1"/>
  <c r="U412" i="1" s="1"/>
  <c r="N412" i="1"/>
  <c r="M412" i="1"/>
  <c r="Q412" i="1" s="1"/>
  <c r="I412" i="1"/>
  <c r="S411" i="1"/>
  <c r="Q411" i="1"/>
  <c r="O411" i="1"/>
  <c r="N411" i="1"/>
  <c r="T411" i="1" s="1"/>
  <c r="U411" i="1" s="1"/>
  <c r="M411" i="1"/>
  <c r="I411" i="1"/>
  <c r="R410" i="1"/>
  <c r="O410" i="1"/>
  <c r="S410" i="1" s="1"/>
  <c r="T410" i="1" s="1"/>
  <c r="U410" i="1" s="1"/>
  <c r="N410" i="1"/>
  <c r="M410" i="1"/>
  <c r="Q410" i="1" s="1"/>
  <c r="I410" i="1"/>
  <c r="S409" i="1"/>
  <c r="Q409" i="1"/>
  <c r="O409" i="1"/>
  <c r="N409" i="1"/>
  <c r="R409" i="1" s="1"/>
  <c r="M409" i="1"/>
  <c r="I409" i="1"/>
  <c r="R408" i="1"/>
  <c r="O408" i="1"/>
  <c r="S408" i="1" s="1"/>
  <c r="T408" i="1" s="1"/>
  <c r="U408" i="1" s="1"/>
  <c r="N408" i="1"/>
  <c r="M408" i="1"/>
  <c r="Q408" i="1" s="1"/>
  <c r="I408" i="1"/>
  <c r="S407" i="1"/>
  <c r="Q407" i="1"/>
  <c r="O407" i="1"/>
  <c r="N407" i="1"/>
  <c r="T407" i="1" s="1"/>
  <c r="U407" i="1" s="1"/>
  <c r="M407" i="1"/>
  <c r="I407" i="1"/>
  <c r="R406" i="1"/>
  <c r="O406" i="1"/>
  <c r="S406" i="1" s="1"/>
  <c r="T406" i="1" s="1"/>
  <c r="U406" i="1" s="1"/>
  <c r="N406" i="1"/>
  <c r="M406" i="1"/>
  <c r="Q406" i="1" s="1"/>
  <c r="I406" i="1"/>
  <c r="S405" i="1"/>
  <c r="Q405" i="1"/>
  <c r="O405" i="1"/>
  <c r="N405" i="1"/>
  <c r="R405" i="1" s="1"/>
  <c r="M405" i="1"/>
  <c r="I405" i="1"/>
  <c r="R404" i="1"/>
  <c r="O404" i="1"/>
  <c r="S404" i="1" s="1"/>
  <c r="T404" i="1" s="1"/>
  <c r="U404" i="1" s="1"/>
  <c r="N404" i="1"/>
  <c r="M404" i="1"/>
  <c r="Q404" i="1" s="1"/>
  <c r="I404" i="1"/>
  <c r="S403" i="1"/>
  <c r="Q403" i="1"/>
  <c r="O403" i="1"/>
  <c r="N403" i="1"/>
  <c r="T403" i="1" s="1"/>
  <c r="U403" i="1" s="1"/>
  <c r="M403" i="1"/>
  <c r="I403" i="1"/>
  <c r="R402" i="1"/>
  <c r="O402" i="1"/>
  <c r="S402" i="1" s="1"/>
  <c r="T402" i="1" s="1"/>
  <c r="U402" i="1" s="1"/>
  <c r="N402" i="1"/>
  <c r="M402" i="1"/>
  <c r="Q402" i="1" s="1"/>
  <c r="I402" i="1"/>
  <c r="S401" i="1"/>
  <c r="Q401" i="1"/>
  <c r="O401" i="1"/>
  <c r="N401" i="1"/>
  <c r="R401" i="1" s="1"/>
  <c r="M401" i="1"/>
  <c r="I401" i="1"/>
  <c r="R400" i="1"/>
  <c r="O400" i="1"/>
  <c r="S400" i="1" s="1"/>
  <c r="T400" i="1" s="1"/>
  <c r="U400" i="1" s="1"/>
  <c r="N400" i="1"/>
  <c r="M400" i="1"/>
  <c r="Q400" i="1" s="1"/>
  <c r="I400" i="1"/>
  <c r="S399" i="1"/>
  <c r="Q399" i="1"/>
  <c r="O399" i="1"/>
  <c r="N399" i="1"/>
  <c r="T399" i="1" s="1"/>
  <c r="U399" i="1" s="1"/>
  <c r="M399" i="1"/>
  <c r="I399" i="1"/>
  <c r="R398" i="1"/>
  <c r="O398" i="1"/>
  <c r="S398" i="1" s="1"/>
  <c r="T398" i="1" s="1"/>
  <c r="U398" i="1" s="1"/>
  <c r="N398" i="1"/>
  <c r="M398" i="1"/>
  <c r="Q398" i="1" s="1"/>
  <c r="I398" i="1"/>
  <c r="S397" i="1"/>
  <c r="Q397" i="1"/>
  <c r="O397" i="1"/>
  <c r="N397" i="1"/>
  <c r="R397" i="1" s="1"/>
  <c r="M397" i="1"/>
  <c r="I397" i="1"/>
  <c r="R396" i="1"/>
  <c r="O396" i="1"/>
  <c r="S396" i="1" s="1"/>
  <c r="T396" i="1" s="1"/>
  <c r="U396" i="1" s="1"/>
  <c r="N396" i="1"/>
  <c r="M396" i="1"/>
  <c r="Q396" i="1" s="1"/>
  <c r="I396" i="1"/>
  <c r="S395" i="1"/>
  <c r="Q395" i="1"/>
  <c r="O395" i="1"/>
  <c r="N395" i="1"/>
  <c r="T395" i="1" s="1"/>
  <c r="U395" i="1" s="1"/>
  <c r="M395" i="1"/>
  <c r="I395" i="1"/>
  <c r="R394" i="1"/>
  <c r="O394" i="1"/>
  <c r="S394" i="1" s="1"/>
  <c r="T394" i="1" s="1"/>
  <c r="U394" i="1" s="1"/>
  <c r="N394" i="1"/>
  <c r="M394" i="1"/>
  <c r="Q394" i="1" s="1"/>
  <c r="I394" i="1"/>
  <c r="S393" i="1"/>
  <c r="Q393" i="1"/>
  <c r="O393" i="1"/>
  <c r="N393" i="1"/>
  <c r="R393" i="1" s="1"/>
  <c r="M393" i="1"/>
  <c r="I393" i="1"/>
  <c r="R392" i="1"/>
  <c r="O392" i="1"/>
  <c r="S392" i="1" s="1"/>
  <c r="T392" i="1" s="1"/>
  <c r="U392" i="1" s="1"/>
  <c r="N392" i="1"/>
  <c r="M392" i="1"/>
  <c r="Q392" i="1" s="1"/>
  <c r="I392" i="1"/>
  <c r="S391" i="1"/>
  <c r="Q391" i="1"/>
  <c r="O391" i="1"/>
  <c r="N391" i="1"/>
  <c r="T391" i="1" s="1"/>
  <c r="U391" i="1" s="1"/>
  <c r="M391" i="1"/>
  <c r="I391" i="1"/>
  <c r="R390" i="1"/>
  <c r="O390" i="1"/>
  <c r="S390" i="1" s="1"/>
  <c r="T390" i="1" s="1"/>
  <c r="U390" i="1" s="1"/>
  <c r="N390" i="1"/>
  <c r="M390" i="1"/>
  <c r="Q390" i="1" s="1"/>
  <c r="I390" i="1"/>
  <c r="S389" i="1"/>
  <c r="Q389" i="1"/>
  <c r="O389" i="1"/>
  <c r="N389" i="1"/>
  <c r="R389" i="1" s="1"/>
  <c r="M389" i="1"/>
  <c r="I389" i="1"/>
  <c r="R388" i="1"/>
  <c r="O388" i="1"/>
  <c r="S388" i="1" s="1"/>
  <c r="T388" i="1" s="1"/>
  <c r="U388" i="1" s="1"/>
  <c r="N388" i="1"/>
  <c r="M388" i="1"/>
  <c r="Q388" i="1" s="1"/>
  <c r="I388" i="1"/>
  <c r="S387" i="1"/>
  <c r="Q387" i="1"/>
  <c r="O387" i="1"/>
  <c r="N387" i="1"/>
  <c r="T387" i="1" s="1"/>
  <c r="U387" i="1" s="1"/>
  <c r="M387" i="1"/>
  <c r="I387" i="1"/>
  <c r="R386" i="1"/>
  <c r="O386" i="1"/>
  <c r="S386" i="1" s="1"/>
  <c r="T386" i="1" s="1"/>
  <c r="U386" i="1" s="1"/>
  <c r="N386" i="1"/>
  <c r="M386" i="1"/>
  <c r="Q386" i="1" s="1"/>
  <c r="I386" i="1"/>
  <c r="S385" i="1"/>
  <c r="Q385" i="1"/>
  <c r="O385" i="1"/>
  <c r="N385" i="1"/>
  <c r="R385" i="1" s="1"/>
  <c r="M385" i="1"/>
  <c r="I385" i="1"/>
  <c r="R384" i="1"/>
  <c r="O384" i="1"/>
  <c r="S384" i="1" s="1"/>
  <c r="T384" i="1" s="1"/>
  <c r="U384" i="1" s="1"/>
  <c r="N384" i="1"/>
  <c r="M384" i="1"/>
  <c r="Q384" i="1" s="1"/>
  <c r="I384" i="1"/>
  <c r="S383" i="1"/>
  <c r="Q383" i="1"/>
  <c r="O383" i="1"/>
  <c r="N383" i="1"/>
  <c r="T383" i="1" s="1"/>
  <c r="U383" i="1" s="1"/>
  <c r="M383" i="1"/>
  <c r="I383" i="1"/>
  <c r="R382" i="1"/>
  <c r="O382" i="1"/>
  <c r="S382" i="1" s="1"/>
  <c r="T382" i="1" s="1"/>
  <c r="U382" i="1" s="1"/>
  <c r="N382" i="1"/>
  <c r="M382" i="1"/>
  <c r="Q382" i="1" s="1"/>
  <c r="I382" i="1"/>
  <c r="S381" i="1"/>
  <c r="Q381" i="1"/>
  <c r="O381" i="1"/>
  <c r="N381" i="1"/>
  <c r="R381" i="1" s="1"/>
  <c r="M381" i="1"/>
  <c r="I381" i="1"/>
  <c r="R380" i="1"/>
  <c r="O380" i="1"/>
  <c r="S380" i="1" s="1"/>
  <c r="T380" i="1" s="1"/>
  <c r="U380" i="1" s="1"/>
  <c r="N380" i="1"/>
  <c r="M380" i="1"/>
  <c r="Q380" i="1" s="1"/>
  <c r="I380" i="1"/>
  <c r="S379" i="1"/>
  <c r="Q379" i="1"/>
  <c r="O379" i="1"/>
  <c r="N379" i="1"/>
  <c r="T379" i="1" s="1"/>
  <c r="U379" i="1" s="1"/>
  <c r="M379" i="1"/>
  <c r="I379" i="1"/>
  <c r="R378" i="1"/>
  <c r="O378" i="1"/>
  <c r="S378" i="1" s="1"/>
  <c r="T378" i="1" s="1"/>
  <c r="U378" i="1" s="1"/>
  <c r="N378" i="1"/>
  <c r="M378" i="1"/>
  <c r="Q378" i="1" s="1"/>
  <c r="I378" i="1"/>
  <c r="S377" i="1"/>
  <c r="Q377" i="1"/>
  <c r="O377" i="1"/>
  <c r="N377" i="1"/>
  <c r="R377" i="1" s="1"/>
  <c r="M377" i="1"/>
  <c r="I377" i="1"/>
  <c r="R376" i="1"/>
  <c r="O376" i="1"/>
  <c r="S376" i="1" s="1"/>
  <c r="T376" i="1" s="1"/>
  <c r="U376" i="1" s="1"/>
  <c r="N376" i="1"/>
  <c r="M376" i="1"/>
  <c r="Q376" i="1" s="1"/>
  <c r="I376" i="1"/>
  <c r="S375" i="1"/>
  <c r="Q375" i="1"/>
  <c r="O375" i="1"/>
  <c r="N375" i="1"/>
  <c r="T375" i="1" s="1"/>
  <c r="U375" i="1" s="1"/>
  <c r="M375" i="1"/>
  <c r="I375" i="1"/>
  <c r="R374" i="1"/>
  <c r="O374" i="1"/>
  <c r="S374" i="1" s="1"/>
  <c r="T374" i="1" s="1"/>
  <c r="U374" i="1" s="1"/>
  <c r="N374" i="1"/>
  <c r="M374" i="1"/>
  <c r="Q374" i="1" s="1"/>
  <c r="I374" i="1"/>
  <c r="S373" i="1"/>
  <c r="Q373" i="1"/>
  <c r="O373" i="1"/>
  <c r="N373" i="1"/>
  <c r="R373" i="1" s="1"/>
  <c r="M373" i="1"/>
  <c r="I373" i="1"/>
  <c r="R372" i="1"/>
  <c r="O372" i="1"/>
  <c r="S372" i="1" s="1"/>
  <c r="T372" i="1" s="1"/>
  <c r="U372" i="1" s="1"/>
  <c r="N372" i="1"/>
  <c r="M372" i="1"/>
  <c r="Q372" i="1" s="1"/>
  <c r="I372" i="1"/>
  <c r="S371" i="1"/>
  <c r="Q371" i="1"/>
  <c r="O371" i="1"/>
  <c r="N371" i="1"/>
  <c r="T371" i="1" s="1"/>
  <c r="U371" i="1" s="1"/>
  <c r="M371" i="1"/>
  <c r="I371" i="1"/>
  <c r="R370" i="1"/>
  <c r="O370" i="1"/>
  <c r="S370" i="1" s="1"/>
  <c r="T370" i="1" s="1"/>
  <c r="U370" i="1" s="1"/>
  <c r="N370" i="1"/>
  <c r="M370" i="1"/>
  <c r="Q370" i="1" s="1"/>
  <c r="I370" i="1"/>
  <c r="S369" i="1"/>
  <c r="Q369" i="1"/>
  <c r="O369" i="1"/>
  <c r="N369" i="1"/>
  <c r="R369" i="1" s="1"/>
  <c r="M369" i="1"/>
  <c r="I369" i="1"/>
  <c r="R368" i="1"/>
  <c r="O368" i="1"/>
  <c r="S368" i="1" s="1"/>
  <c r="T368" i="1" s="1"/>
  <c r="U368" i="1" s="1"/>
  <c r="N368" i="1"/>
  <c r="M368" i="1"/>
  <c r="Q368" i="1" s="1"/>
  <c r="I368" i="1"/>
  <c r="S367" i="1"/>
  <c r="Q367" i="1"/>
  <c r="O367" i="1"/>
  <c r="N367" i="1"/>
  <c r="T367" i="1" s="1"/>
  <c r="U367" i="1" s="1"/>
  <c r="M367" i="1"/>
  <c r="I367" i="1"/>
  <c r="R366" i="1"/>
  <c r="O366" i="1"/>
  <c r="S366" i="1" s="1"/>
  <c r="T366" i="1" s="1"/>
  <c r="U366" i="1" s="1"/>
  <c r="N366" i="1"/>
  <c r="M366" i="1"/>
  <c r="Q366" i="1" s="1"/>
  <c r="I366" i="1"/>
  <c r="S365" i="1"/>
  <c r="Q365" i="1"/>
  <c r="O365" i="1"/>
  <c r="N365" i="1"/>
  <c r="R365" i="1" s="1"/>
  <c r="M365" i="1"/>
  <c r="I365" i="1"/>
  <c r="R364" i="1"/>
  <c r="O364" i="1"/>
  <c r="S364" i="1" s="1"/>
  <c r="T364" i="1" s="1"/>
  <c r="U364" i="1" s="1"/>
  <c r="N364" i="1"/>
  <c r="M364" i="1"/>
  <c r="Q364" i="1" s="1"/>
  <c r="I364" i="1"/>
  <c r="S363" i="1"/>
  <c r="Q363" i="1"/>
  <c r="O363" i="1"/>
  <c r="N363" i="1"/>
  <c r="T363" i="1" s="1"/>
  <c r="U363" i="1" s="1"/>
  <c r="M363" i="1"/>
  <c r="I363" i="1"/>
  <c r="R362" i="1"/>
  <c r="O362" i="1"/>
  <c r="S362" i="1" s="1"/>
  <c r="T362" i="1" s="1"/>
  <c r="U362" i="1" s="1"/>
  <c r="N362" i="1"/>
  <c r="M362" i="1"/>
  <c r="Q362" i="1" s="1"/>
  <c r="I362" i="1"/>
  <c r="S361" i="1"/>
  <c r="Q361" i="1"/>
  <c r="O361" i="1"/>
  <c r="N361" i="1"/>
  <c r="R361" i="1" s="1"/>
  <c r="M361" i="1"/>
  <c r="I361" i="1"/>
  <c r="R360" i="1"/>
  <c r="O360" i="1"/>
  <c r="S360" i="1" s="1"/>
  <c r="T360" i="1" s="1"/>
  <c r="U360" i="1" s="1"/>
  <c r="N360" i="1"/>
  <c r="M360" i="1"/>
  <c r="Q360" i="1" s="1"/>
  <c r="I360" i="1"/>
  <c r="S359" i="1"/>
  <c r="Q359" i="1"/>
  <c r="O359" i="1"/>
  <c r="N359" i="1"/>
  <c r="T359" i="1" s="1"/>
  <c r="U359" i="1" s="1"/>
  <c r="M359" i="1"/>
  <c r="I359" i="1"/>
  <c r="R358" i="1"/>
  <c r="O358" i="1"/>
  <c r="S358" i="1" s="1"/>
  <c r="T358" i="1" s="1"/>
  <c r="U358" i="1" s="1"/>
  <c r="N358" i="1"/>
  <c r="M358" i="1"/>
  <c r="Q358" i="1" s="1"/>
  <c r="I358" i="1"/>
  <c r="S357" i="1"/>
  <c r="Q357" i="1"/>
  <c r="O357" i="1"/>
  <c r="N357" i="1"/>
  <c r="R357" i="1" s="1"/>
  <c r="M357" i="1"/>
  <c r="I357" i="1"/>
  <c r="R356" i="1"/>
  <c r="O356" i="1"/>
  <c r="S356" i="1" s="1"/>
  <c r="T356" i="1" s="1"/>
  <c r="U356" i="1" s="1"/>
  <c r="N356" i="1"/>
  <c r="M356" i="1"/>
  <c r="Q356" i="1" s="1"/>
  <c r="I356" i="1"/>
  <c r="S355" i="1"/>
  <c r="Q355" i="1"/>
  <c r="O355" i="1"/>
  <c r="N355" i="1"/>
  <c r="T355" i="1" s="1"/>
  <c r="U355" i="1" s="1"/>
  <c r="M355" i="1"/>
  <c r="I355" i="1"/>
  <c r="R354" i="1"/>
  <c r="O354" i="1"/>
  <c r="S354" i="1" s="1"/>
  <c r="T354" i="1" s="1"/>
  <c r="U354" i="1" s="1"/>
  <c r="N354" i="1"/>
  <c r="M354" i="1"/>
  <c r="Q354" i="1" s="1"/>
  <c r="I354" i="1"/>
  <c r="S353" i="1"/>
  <c r="Q353" i="1"/>
  <c r="O353" i="1"/>
  <c r="N353" i="1"/>
  <c r="R353" i="1" s="1"/>
  <c r="M353" i="1"/>
  <c r="I353" i="1"/>
  <c r="R352" i="1"/>
  <c r="O352" i="1"/>
  <c r="S352" i="1" s="1"/>
  <c r="T352" i="1" s="1"/>
  <c r="U352" i="1" s="1"/>
  <c r="N352" i="1"/>
  <c r="M352" i="1"/>
  <c r="Q352" i="1" s="1"/>
  <c r="I352" i="1"/>
  <c r="S351" i="1"/>
  <c r="Q351" i="1"/>
  <c r="O351" i="1"/>
  <c r="N351" i="1"/>
  <c r="T351" i="1" s="1"/>
  <c r="U351" i="1" s="1"/>
  <c r="M351" i="1"/>
  <c r="I351" i="1"/>
  <c r="R350" i="1"/>
  <c r="O350" i="1"/>
  <c r="S350" i="1" s="1"/>
  <c r="T350" i="1" s="1"/>
  <c r="U350" i="1" s="1"/>
  <c r="N350" i="1"/>
  <c r="M350" i="1"/>
  <c r="Q350" i="1" s="1"/>
  <c r="I350" i="1"/>
  <c r="S349" i="1"/>
  <c r="Q349" i="1"/>
  <c r="O349" i="1"/>
  <c r="N349" i="1"/>
  <c r="R349" i="1" s="1"/>
  <c r="M349" i="1"/>
  <c r="I349" i="1"/>
  <c r="R348" i="1"/>
  <c r="O348" i="1"/>
  <c r="S348" i="1" s="1"/>
  <c r="T348" i="1" s="1"/>
  <c r="U348" i="1" s="1"/>
  <c r="N348" i="1"/>
  <c r="M348" i="1"/>
  <c r="Q348" i="1" s="1"/>
  <c r="I348" i="1"/>
  <c r="S347" i="1"/>
  <c r="Q347" i="1"/>
  <c r="O347" i="1"/>
  <c r="N347" i="1"/>
  <c r="T347" i="1" s="1"/>
  <c r="U347" i="1" s="1"/>
  <c r="M347" i="1"/>
  <c r="I347" i="1"/>
  <c r="R346" i="1"/>
  <c r="O346" i="1"/>
  <c r="S346" i="1" s="1"/>
  <c r="T346" i="1" s="1"/>
  <c r="U346" i="1" s="1"/>
  <c r="N346" i="1"/>
  <c r="M346" i="1"/>
  <c r="Q346" i="1" s="1"/>
  <c r="I346" i="1"/>
  <c r="S345" i="1"/>
  <c r="Q345" i="1"/>
  <c r="O345" i="1"/>
  <c r="N345" i="1"/>
  <c r="R345" i="1" s="1"/>
  <c r="M345" i="1"/>
  <c r="I345" i="1"/>
  <c r="R344" i="1"/>
  <c r="O344" i="1"/>
  <c r="S344" i="1" s="1"/>
  <c r="T344" i="1" s="1"/>
  <c r="U344" i="1" s="1"/>
  <c r="N344" i="1"/>
  <c r="M344" i="1"/>
  <c r="Q344" i="1" s="1"/>
  <c r="I344" i="1"/>
  <c r="S343" i="1"/>
  <c r="Q343" i="1"/>
  <c r="O343" i="1"/>
  <c r="N343" i="1"/>
  <c r="T343" i="1" s="1"/>
  <c r="U343" i="1" s="1"/>
  <c r="M343" i="1"/>
  <c r="I343" i="1"/>
  <c r="R342" i="1"/>
  <c r="O342" i="1"/>
  <c r="S342" i="1" s="1"/>
  <c r="T342" i="1" s="1"/>
  <c r="U342" i="1" s="1"/>
  <c r="N342" i="1"/>
  <c r="M342" i="1"/>
  <c r="Q342" i="1" s="1"/>
  <c r="I342" i="1"/>
  <c r="S341" i="1"/>
  <c r="Q341" i="1"/>
  <c r="O341" i="1"/>
  <c r="N341" i="1"/>
  <c r="R341" i="1" s="1"/>
  <c r="M341" i="1"/>
  <c r="I341" i="1"/>
  <c r="R340" i="1"/>
  <c r="O340" i="1"/>
  <c r="S340" i="1" s="1"/>
  <c r="T340" i="1" s="1"/>
  <c r="U340" i="1" s="1"/>
  <c r="N340" i="1"/>
  <c r="M340" i="1"/>
  <c r="Q340" i="1" s="1"/>
  <c r="I340" i="1"/>
  <c r="S339" i="1"/>
  <c r="Q339" i="1"/>
  <c r="O339" i="1"/>
  <c r="N339" i="1"/>
  <c r="T339" i="1" s="1"/>
  <c r="U339" i="1" s="1"/>
  <c r="M339" i="1"/>
  <c r="I339" i="1"/>
  <c r="R338" i="1"/>
  <c r="O338" i="1"/>
  <c r="S338" i="1" s="1"/>
  <c r="T338" i="1" s="1"/>
  <c r="U338" i="1" s="1"/>
  <c r="N338" i="1"/>
  <c r="M338" i="1"/>
  <c r="Q338" i="1" s="1"/>
  <c r="I338" i="1"/>
  <c r="S337" i="1"/>
  <c r="Q337" i="1"/>
  <c r="O337" i="1"/>
  <c r="N337" i="1"/>
  <c r="R337" i="1" s="1"/>
  <c r="M337" i="1"/>
  <c r="I337" i="1"/>
  <c r="R336" i="1"/>
  <c r="O336" i="1"/>
  <c r="S336" i="1" s="1"/>
  <c r="T336" i="1" s="1"/>
  <c r="U336" i="1" s="1"/>
  <c r="N336" i="1"/>
  <c r="M336" i="1"/>
  <c r="Q336" i="1" s="1"/>
  <c r="I336" i="1"/>
  <c r="S335" i="1"/>
  <c r="Q335" i="1"/>
  <c r="O335" i="1"/>
  <c r="N335" i="1"/>
  <c r="T335" i="1" s="1"/>
  <c r="U335" i="1" s="1"/>
  <c r="M335" i="1"/>
  <c r="I335" i="1"/>
  <c r="R334" i="1"/>
  <c r="O334" i="1"/>
  <c r="S334" i="1" s="1"/>
  <c r="T334" i="1" s="1"/>
  <c r="U334" i="1" s="1"/>
  <c r="N334" i="1"/>
  <c r="M334" i="1"/>
  <c r="Q334" i="1" s="1"/>
  <c r="I334" i="1"/>
  <c r="S333" i="1"/>
  <c r="Q333" i="1"/>
  <c r="O333" i="1"/>
  <c r="N333" i="1"/>
  <c r="R333" i="1" s="1"/>
  <c r="M333" i="1"/>
  <c r="I333" i="1"/>
  <c r="R332" i="1"/>
  <c r="O332" i="1"/>
  <c r="S332" i="1" s="1"/>
  <c r="T332" i="1" s="1"/>
  <c r="U332" i="1" s="1"/>
  <c r="N332" i="1"/>
  <c r="M332" i="1"/>
  <c r="Q332" i="1" s="1"/>
  <c r="I332" i="1"/>
  <c r="S331" i="1"/>
  <c r="Q331" i="1"/>
  <c r="O331" i="1"/>
  <c r="N331" i="1"/>
  <c r="T331" i="1" s="1"/>
  <c r="U331" i="1" s="1"/>
  <c r="M331" i="1"/>
  <c r="I331" i="1"/>
  <c r="R330" i="1"/>
  <c r="O330" i="1"/>
  <c r="S330" i="1" s="1"/>
  <c r="T330" i="1" s="1"/>
  <c r="U330" i="1" s="1"/>
  <c r="N330" i="1"/>
  <c r="M330" i="1"/>
  <c r="Q330" i="1" s="1"/>
  <c r="I330" i="1"/>
  <c r="S329" i="1"/>
  <c r="Q329" i="1"/>
  <c r="O329" i="1"/>
  <c r="N329" i="1"/>
  <c r="R329" i="1" s="1"/>
  <c r="M329" i="1"/>
  <c r="I329" i="1"/>
  <c r="R328" i="1"/>
  <c r="O328" i="1"/>
  <c r="S328" i="1" s="1"/>
  <c r="T328" i="1" s="1"/>
  <c r="U328" i="1" s="1"/>
  <c r="N328" i="1"/>
  <c r="M328" i="1"/>
  <c r="Q328" i="1" s="1"/>
  <c r="I328" i="1"/>
  <c r="S327" i="1"/>
  <c r="Q327" i="1"/>
  <c r="O327" i="1"/>
  <c r="N327" i="1"/>
  <c r="M327" i="1"/>
  <c r="I327" i="1"/>
  <c r="T326" i="1"/>
  <c r="U326" i="1" s="1"/>
  <c r="R326" i="1"/>
  <c r="O326" i="1"/>
  <c r="S326" i="1" s="1"/>
  <c r="N326" i="1"/>
  <c r="M326" i="1"/>
  <c r="Q326" i="1" s="1"/>
  <c r="I326" i="1"/>
  <c r="S325" i="1"/>
  <c r="Q325" i="1"/>
  <c r="O325" i="1"/>
  <c r="N325" i="1"/>
  <c r="M325" i="1"/>
  <c r="I325" i="1"/>
  <c r="R324" i="1"/>
  <c r="O324" i="1"/>
  <c r="S324" i="1" s="1"/>
  <c r="T324" i="1" s="1"/>
  <c r="U324" i="1" s="1"/>
  <c r="N324" i="1"/>
  <c r="M324" i="1"/>
  <c r="Q324" i="1" s="1"/>
  <c r="I324" i="1"/>
  <c r="S323" i="1"/>
  <c r="Q323" i="1"/>
  <c r="O323" i="1"/>
  <c r="N323" i="1"/>
  <c r="M323" i="1"/>
  <c r="I323" i="1"/>
  <c r="R322" i="1"/>
  <c r="O322" i="1"/>
  <c r="S322" i="1" s="1"/>
  <c r="T322" i="1" s="1"/>
  <c r="U322" i="1" s="1"/>
  <c r="N322" i="1"/>
  <c r="M322" i="1"/>
  <c r="Q322" i="1" s="1"/>
  <c r="I322" i="1"/>
  <c r="S321" i="1"/>
  <c r="Q321" i="1"/>
  <c r="O321" i="1"/>
  <c r="N321" i="1"/>
  <c r="M321" i="1"/>
  <c r="I321" i="1"/>
  <c r="T320" i="1"/>
  <c r="U320" i="1" s="1"/>
  <c r="R320" i="1"/>
  <c r="O320" i="1"/>
  <c r="S320" i="1" s="1"/>
  <c r="N320" i="1"/>
  <c r="M320" i="1"/>
  <c r="Q320" i="1" s="1"/>
  <c r="I320" i="1"/>
  <c r="S319" i="1"/>
  <c r="Q319" i="1"/>
  <c r="O319" i="1"/>
  <c r="N319" i="1"/>
  <c r="M319" i="1"/>
  <c r="I319" i="1"/>
  <c r="T318" i="1"/>
  <c r="U318" i="1" s="1"/>
  <c r="R318" i="1"/>
  <c r="O318" i="1"/>
  <c r="S318" i="1" s="1"/>
  <c r="N318" i="1"/>
  <c r="M318" i="1"/>
  <c r="Q318" i="1" s="1"/>
  <c r="I318" i="1"/>
  <c r="S317" i="1"/>
  <c r="Q317" i="1"/>
  <c r="O317" i="1"/>
  <c r="N317" i="1"/>
  <c r="M317" i="1"/>
  <c r="I317" i="1"/>
  <c r="R316" i="1"/>
  <c r="O316" i="1"/>
  <c r="S316" i="1" s="1"/>
  <c r="T316" i="1" s="1"/>
  <c r="U316" i="1" s="1"/>
  <c r="N316" i="1"/>
  <c r="M316" i="1"/>
  <c r="Q316" i="1" s="1"/>
  <c r="I316" i="1"/>
  <c r="S315" i="1"/>
  <c r="Q315" i="1"/>
  <c r="O315" i="1"/>
  <c r="N315" i="1"/>
  <c r="M315" i="1"/>
  <c r="I315" i="1"/>
  <c r="R314" i="1"/>
  <c r="O314" i="1"/>
  <c r="S314" i="1" s="1"/>
  <c r="T314" i="1" s="1"/>
  <c r="U314" i="1" s="1"/>
  <c r="N314" i="1"/>
  <c r="M314" i="1"/>
  <c r="Q314" i="1" s="1"/>
  <c r="I314" i="1"/>
  <c r="S313" i="1"/>
  <c r="Q313" i="1"/>
  <c r="O313" i="1"/>
  <c r="N313" i="1"/>
  <c r="M313" i="1"/>
  <c r="I313" i="1"/>
  <c r="T312" i="1"/>
  <c r="U312" i="1" s="1"/>
  <c r="R312" i="1"/>
  <c r="O312" i="1"/>
  <c r="S312" i="1" s="1"/>
  <c r="N312" i="1"/>
  <c r="M312" i="1"/>
  <c r="Q312" i="1" s="1"/>
  <c r="I312" i="1"/>
  <c r="S311" i="1"/>
  <c r="Q311" i="1"/>
  <c r="O311" i="1"/>
  <c r="N311" i="1"/>
  <c r="M311" i="1"/>
  <c r="I311" i="1"/>
  <c r="T310" i="1"/>
  <c r="U310" i="1" s="1"/>
  <c r="R310" i="1"/>
  <c r="O310" i="1"/>
  <c r="S310" i="1" s="1"/>
  <c r="N310" i="1"/>
  <c r="M310" i="1"/>
  <c r="Q310" i="1" s="1"/>
  <c r="I310" i="1"/>
  <c r="S309" i="1"/>
  <c r="Q309" i="1"/>
  <c r="O309" i="1"/>
  <c r="N309" i="1"/>
  <c r="M309" i="1"/>
  <c r="I309" i="1"/>
  <c r="R308" i="1"/>
  <c r="O308" i="1"/>
  <c r="S308" i="1" s="1"/>
  <c r="T308" i="1" s="1"/>
  <c r="U308" i="1" s="1"/>
  <c r="N308" i="1"/>
  <c r="M308" i="1"/>
  <c r="Q308" i="1" s="1"/>
  <c r="I308" i="1"/>
  <c r="S307" i="1"/>
  <c r="Q307" i="1"/>
  <c r="O307" i="1"/>
  <c r="N307" i="1"/>
  <c r="M307" i="1"/>
  <c r="I307" i="1"/>
  <c r="R306" i="1"/>
  <c r="O306" i="1"/>
  <c r="S306" i="1" s="1"/>
  <c r="T306" i="1" s="1"/>
  <c r="U306" i="1" s="1"/>
  <c r="N306" i="1"/>
  <c r="M306" i="1"/>
  <c r="Q306" i="1" s="1"/>
  <c r="I306" i="1"/>
  <c r="S305" i="1"/>
  <c r="Q305" i="1"/>
  <c r="O305" i="1"/>
  <c r="N305" i="1"/>
  <c r="T305" i="1" s="1"/>
  <c r="U305" i="1" s="1"/>
  <c r="M305" i="1"/>
  <c r="I305" i="1"/>
  <c r="S304" i="1"/>
  <c r="Q304" i="1"/>
  <c r="O304" i="1"/>
  <c r="N304" i="1"/>
  <c r="R304" i="1" s="1"/>
  <c r="M304" i="1"/>
  <c r="I304" i="1"/>
  <c r="R303" i="1"/>
  <c r="O303" i="1"/>
  <c r="S303" i="1" s="1"/>
  <c r="T303" i="1" s="1"/>
  <c r="U303" i="1" s="1"/>
  <c r="N303" i="1"/>
  <c r="M303" i="1"/>
  <c r="Q303" i="1" s="1"/>
  <c r="I303" i="1"/>
  <c r="S302" i="1"/>
  <c r="Q302" i="1"/>
  <c r="O302" i="1"/>
  <c r="N302" i="1"/>
  <c r="T302" i="1" s="1"/>
  <c r="U302" i="1" s="1"/>
  <c r="M302" i="1"/>
  <c r="I302" i="1"/>
  <c r="R301" i="1"/>
  <c r="O301" i="1"/>
  <c r="S301" i="1" s="1"/>
  <c r="T301" i="1" s="1"/>
  <c r="U301" i="1" s="1"/>
  <c r="N301" i="1"/>
  <c r="M301" i="1"/>
  <c r="Q301" i="1" s="1"/>
  <c r="I301" i="1"/>
  <c r="S300" i="1"/>
  <c r="Q300" i="1"/>
  <c r="O300" i="1"/>
  <c r="N300" i="1"/>
  <c r="R300" i="1" s="1"/>
  <c r="M300" i="1"/>
  <c r="I300" i="1"/>
  <c r="R299" i="1"/>
  <c r="O299" i="1"/>
  <c r="S299" i="1" s="1"/>
  <c r="T299" i="1" s="1"/>
  <c r="U299" i="1" s="1"/>
  <c r="N299" i="1"/>
  <c r="M299" i="1"/>
  <c r="Q299" i="1" s="1"/>
  <c r="I299" i="1"/>
  <c r="S298" i="1"/>
  <c r="Q298" i="1"/>
  <c r="O298" i="1"/>
  <c r="N298" i="1"/>
  <c r="T298" i="1" s="1"/>
  <c r="U298" i="1" s="1"/>
  <c r="M298" i="1"/>
  <c r="I298" i="1"/>
  <c r="R297" i="1"/>
  <c r="O297" i="1"/>
  <c r="S297" i="1" s="1"/>
  <c r="T297" i="1" s="1"/>
  <c r="U297" i="1" s="1"/>
  <c r="N297" i="1"/>
  <c r="M297" i="1"/>
  <c r="Q297" i="1" s="1"/>
  <c r="I297" i="1"/>
  <c r="S296" i="1"/>
  <c r="Q296" i="1"/>
  <c r="O296" i="1"/>
  <c r="N296" i="1"/>
  <c r="R296" i="1" s="1"/>
  <c r="M296" i="1"/>
  <c r="I296" i="1"/>
  <c r="R295" i="1"/>
  <c r="O295" i="1"/>
  <c r="S295" i="1" s="1"/>
  <c r="T295" i="1" s="1"/>
  <c r="U295" i="1" s="1"/>
  <c r="N295" i="1"/>
  <c r="M295" i="1"/>
  <c r="Q295" i="1" s="1"/>
  <c r="I295" i="1"/>
  <c r="S294" i="1"/>
  <c r="Q294" i="1"/>
  <c r="O294" i="1"/>
  <c r="N294" i="1"/>
  <c r="T294" i="1" s="1"/>
  <c r="U294" i="1" s="1"/>
  <c r="M294" i="1"/>
  <c r="I294" i="1"/>
  <c r="R293" i="1"/>
  <c r="O293" i="1"/>
  <c r="S293" i="1" s="1"/>
  <c r="T293" i="1" s="1"/>
  <c r="U293" i="1" s="1"/>
  <c r="N293" i="1"/>
  <c r="M293" i="1"/>
  <c r="Q293" i="1" s="1"/>
  <c r="I293" i="1"/>
  <c r="S292" i="1"/>
  <c r="Q292" i="1"/>
  <c r="O292" i="1"/>
  <c r="N292" i="1"/>
  <c r="R292" i="1" s="1"/>
  <c r="M292" i="1"/>
  <c r="I292" i="1"/>
  <c r="R291" i="1"/>
  <c r="O291" i="1"/>
  <c r="S291" i="1" s="1"/>
  <c r="T291" i="1" s="1"/>
  <c r="U291" i="1" s="1"/>
  <c r="N291" i="1"/>
  <c r="M291" i="1"/>
  <c r="Q291" i="1" s="1"/>
  <c r="I291" i="1"/>
  <c r="S290" i="1"/>
  <c r="Q290" i="1"/>
  <c r="O290" i="1"/>
  <c r="N290" i="1"/>
  <c r="T290" i="1" s="1"/>
  <c r="U290" i="1" s="1"/>
  <c r="M290" i="1"/>
  <c r="I290" i="1"/>
  <c r="R289" i="1"/>
  <c r="O289" i="1"/>
  <c r="S289" i="1" s="1"/>
  <c r="T289" i="1" s="1"/>
  <c r="U289" i="1" s="1"/>
  <c r="N289" i="1"/>
  <c r="M289" i="1"/>
  <c r="Q289" i="1" s="1"/>
  <c r="I289" i="1"/>
  <c r="S288" i="1"/>
  <c r="Q288" i="1"/>
  <c r="O288" i="1"/>
  <c r="N288" i="1"/>
  <c r="R288" i="1" s="1"/>
  <c r="M288" i="1"/>
  <c r="I288" i="1"/>
  <c r="R287" i="1"/>
  <c r="O287" i="1"/>
  <c r="S287" i="1" s="1"/>
  <c r="T287" i="1" s="1"/>
  <c r="U287" i="1" s="1"/>
  <c r="N287" i="1"/>
  <c r="M287" i="1"/>
  <c r="Q287" i="1" s="1"/>
  <c r="I287" i="1"/>
  <c r="S286" i="1"/>
  <c r="Q286" i="1"/>
  <c r="O286" i="1"/>
  <c r="N286" i="1"/>
  <c r="T286" i="1" s="1"/>
  <c r="U286" i="1" s="1"/>
  <c r="M286" i="1"/>
  <c r="I286" i="1"/>
  <c r="R285" i="1"/>
  <c r="O285" i="1"/>
  <c r="S285" i="1" s="1"/>
  <c r="T285" i="1" s="1"/>
  <c r="U285" i="1" s="1"/>
  <c r="N285" i="1"/>
  <c r="M285" i="1"/>
  <c r="Q285" i="1" s="1"/>
  <c r="I285" i="1"/>
  <c r="S284" i="1"/>
  <c r="Q284" i="1"/>
  <c r="O284" i="1"/>
  <c r="N284" i="1"/>
  <c r="R284" i="1" s="1"/>
  <c r="M284" i="1"/>
  <c r="I284" i="1"/>
  <c r="R283" i="1"/>
  <c r="O283" i="1"/>
  <c r="S283" i="1" s="1"/>
  <c r="T283" i="1" s="1"/>
  <c r="U283" i="1" s="1"/>
  <c r="N283" i="1"/>
  <c r="M283" i="1"/>
  <c r="Q283" i="1" s="1"/>
  <c r="I283" i="1"/>
  <c r="S282" i="1"/>
  <c r="Q282" i="1"/>
  <c r="O282" i="1"/>
  <c r="N282" i="1"/>
  <c r="T282" i="1" s="1"/>
  <c r="U282" i="1" s="1"/>
  <c r="M282" i="1"/>
  <c r="I282" i="1"/>
  <c r="R281" i="1"/>
  <c r="O281" i="1"/>
  <c r="S281" i="1" s="1"/>
  <c r="T281" i="1" s="1"/>
  <c r="U281" i="1" s="1"/>
  <c r="N281" i="1"/>
  <c r="M281" i="1"/>
  <c r="Q281" i="1" s="1"/>
  <c r="I281" i="1"/>
  <c r="S280" i="1"/>
  <c r="Q280" i="1"/>
  <c r="O280" i="1"/>
  <c r="N280" i="1"/>
  <c r="R280" i="1" s="1"/>
  <c r="M280" i="1"/>
  <c r="I280" i="1"/>
  <c r="R279" i="1"/>
  <c r="O279" i="1"/>
  <c r="S279" i="1" s="1"/>
  <c r="T279" i="1" s="1"/>
  <c r="U279" i="1" s="1"/>
  <c r="N279" i="1"/>
  <c r="M279" i="1"/>
  <c r="Q279" i="1" s="1"/>
  <c r="I279" i="1"/>
  <c r="S278" i="1"/>
  <c r="Q278" i="1"/>
  <c r="O278" i="1"/>
  <c r="N278" i="1"/>
  <c r="T278" i="1" s="1"/>
  <c r="U278" i="1" s="1"/>
  <c r="M278" i="1"/>
  <c r="I278" i="1"/>
  <c r="R277" i="1"/>
  <c r="O277" i="1"/>
  <c r="S277" i="1" s="1"/>
  <c r="T277" i="1" s="1"/>
  <c r="U277" i="1" s="1"/>
  <c r="N277" i="1"/>
  <c r="M277" i="1"/>
  <c r="Q277" i="1" s="1"/>
  <c r="I277" i="1"/>
  <c r="S276" i="1"/>
  <c r="Q276" i="1"/>
  <c r="O276" i="1"/>
  <c r="N276" i="1"/>
  <c r="R276" i="1" s="1"/>
  <c r="M276" i="1"/>
  <c r="I276" i="1"/>
  <c r="R275" i="1"/>
  <c r="O275" i="1"/>
  <c r="S275" i="1" s="1"/>
  <c r="T275" i="1" s="1"/>
  <c r="U275" i="1" s="1"/>
  <c r="N275" i="1"/>
  <c r="M275" i="1"/>
  <c r="Q275" i="1" s="1"/>
  <c r="I275" i="1"/>
  <c r="S274" i="1"/>
  <c r="Q274" i="1"/>
  <c r="O274" i="1"/>
  <c r="N274" i="1"/>
  <c r="T274" i="1" s="1"/>
  <c r="U274" i="1" s="1"/>
  <c r="M274" i="1"/>
  <c r="I274" i="1"/>
  <c r="R273" i="1"/>
  <c r="O273" i="1"/>
  <c r="S273" i="1" s="1"/>
  <c r="T273" i="1" s="1"/>
  <c r="U273" i="1" s="1"/>
  <c r="N273" i="1"/>
  <c r="M273" i="1"/>
  <c r="Q273" i="1" s="1"/>
  <c r="I273" i="1"/>
  <c r="S272" i="1"/>
  <c r="Q272" i="1"/>
  <c r="O272" i="1"/>
  <c r="N272" i="1"/>
  <c r="R272" i="1" s="1"/>
  <c r="M272" i="1"/>
  <c r="I272" i="1"/>
  <c r="R271" i="1"/>
  <c r="O271" i="1"/>
  <c r="S271" i="1" s="1"/>
  <c r="T271" i="1" s="1"/>
  <c r="U271" i="1" s="1"/>
  <c r="N271" i="1"/>
  <c r="M271" i="1"/>
  <c r="Q271" i="1" s="1"/>
  <c r="I271" i="1"/>
  <c r="S270" i="1"/>
  <c r="Q270" i="1"/>
  <c r="O270" i="1"/>
  <c r="N270" i="1"/>
  <c r="T270" i="1" s="1"/>
  <c r="U270" i="1" s="1"/>
  <c r="M270" i="1"/>
  <c r="I270" i="1"/>
  <c r="R269" i="1"/>
  <c r="O269" i="1"/>
  <c r="S269" i="1" s="1"/>
  <c r="T269" i="1" s="1"/>
  <c r="U269" i="1" s="1"/>
  <c r="N269" i="1"/>
  <c r="M269" i="1"/>
  <c r="Q269" i="1" s="1"/>
  <c r="I269" i="1"/>
  <c r="S268" i="1"/>
  <c r="Q268" i="1"/>
  <c r="O268" i="1"/>
  <c r="N268" i="1"/>
  <c r="R268" i="1" s="1"/>
  <c r="M268" i="1"/>
  <c r="I268" i="1"/>
  <c r="R267" i="1"/>
  <c r="O267" i="1"/>
  <c r="S267" i="1" s="1"/>
  <c r="T267" i="1" s="1"/>
  <c r="U267" i="1" s="1"/>
  <c r="N267" i="1"/>
  <c r="M267" i="1"/>
  <c r="Q267" i="1" s="1"/>
  <c r="I267" i="1"/>
  <c r="S266" i="1"/>
  <c r="Q266" i="1"/>
  <c r="O266" i="1"/>
  <c r="N266" i="1"/>
  <c r="T266" i="1" s="1"/>
  <c r="U266" i="1" s="1"/>
  <c r="M266" i="1"/>
  <c r="I266" i="1"/>
  <c r="R265" i="1"/>
  <c r="O265" i="1"/>
  <c r="S265" i="1" s="1"/>
  <c r="T265" i="1" s="1"/>
  <c r="U265" i="1" s="1"/>
  <c r="N265" i="1"/>
  <c r="M265" i="1"/>
  <c r="Q265" i="1" s="1"/>
  <c r="I265" i="1"/>
  <c r="S264" i="1"/>
  <c r="Q264" i="1"/>
  <c r="O264" i="1"/>
  <c r="N264" i="1"/>
  <c r="R264" i="1" s="1"/>
  <c r="M264" i="1"/>
  <c r="I264" i="1"/>
  <c r="R263" i="1"/>
  <c r="O263" i="1"/>
  <c r="S263" i="1" s="1"/>
  <c r="T263" i="1" s="1"/>
  <c r="U263" i="1" s="1"/>
  <c r="N263" i="1"/>
  <c r="M263" i="1"/>
  <c r="Q263" i="1" s="1"/>
  <c r="I263" i="1"/>
  <c r="S262" i="1"/>
  <c r="Q262" i="1"/>
  <c r="O262" i="1"/>
  <c r="N262" i="1"/>
  <c r="T262" i="1" s="1"/>
  <c r="U262" i="1" s="1"/>
  <c r="M262" i="1"/>
  <c r="I262" i="1"/>
  <c r="R261" i="1"/>
  <c r="O261" i="1"/>
  <c r="S261" i="1" s="1"/>
  <c r="T261" i="1" s="1"/>
  <c r="U261" i="1" s="1"/>
  <c r="N261" i="1"/>
  <c r="M261" i="1"/>
  <c r="Q261" i="1" s="1"/>
  <c r="I261" i="1"/>
  <c r="S260" i="1"/>
  <c r="Q260" i="1"/>
  <c r="O260" i="1"/>
  <c r="N260" i="1"/>
  <c r="R260" i="1" s="1"/>
  <c r="M260" i="1"/>
  <c r="I260" i="1"/>
  <c r="R259" i="1"/>
  <c r="O259" i="1"/>
  <c r="S259" i="1" s="1"/>
  <c r="T259" i="1" s="1"/>
  <c r="U259" i="1" s="1"/>
  <c r="N259" i="1"/>
  <c r="M259" i="1"/>
  <c r="Q259" i="1" s="1"/>
  <c r="I259" i="1"/>
  <c r="S258" i="1"/>
  <c r="Q258" i="1"/>
  <c r="O258" i="1"/>
  <c r="N258" i="1"/>
  <c r="M258" i="1"/>
  <c r="I258" i="1"/>
  <c r="T257" i="1"/>
  <c r="U257" i="1" s="1"/>
  <c r="R257" i="1"/>
  <c r="O257" i="1"/>
  <c r="S257" i="1" s="1"/>
  <c r="N257" i="1"/>
  <c r="M257" i="1"/>
  <c r="Q257" i="1" s="1"/>
  <c r="I257" i="1"/>
  <c r="S256" i="1"/>
  <c r="Q256" i="1"/>
  <c r="O256" i="1"/>
  <c r="N256" i="1"/>
  <c r="R256" i="1" s="1"/>
  <c r="M256" i="1"/>
  <c r="I256" i="1"/>
  <c r="R255" i="1"/>
  <c r="O255" i="1"/>
  <c r="S255" i="1" s="1"/>
  <c r="T255" i="1" s="1"/>
  <c r="U255" i="1" s="1"/>
  <c r="N255" i="1"/>
  <c r="M255" i="1"/>
  <c r="Q255" i="1" s="1"/>
  <c r="I255" i="1"/>
  <c r="S254" i="1"/>
  <c r="Q254" i="1"/>
  <c r="O254" i="1"/>
  <c r="N254" i="1"/>
  <c r="M254" i="1"/>
  <c r="I254" i="1"/>
  <c r="T253" i="1"/>
  <c r="U253" i="1" s="1"/>
  <c r="R253" i="1"/>
  <c r="O253" i="1"/>
  <c r="S253" i="1" s="1"/>
  <c r="N253" i="1"/>
  <c r="M253" i="1"/>
  <c r="Q253" i="1" s="1"/>
  <c r="I253" i="1"/>
  <c r="S252" i="1"/>
  <c r="Q252" i="1"/>
  <c r="O252" i="1"/>
  <c r="N252" i="1"/>
  <c r="M252" i="1"/>
  <c r="I252" i="1"/>
  <c r="R251" i="1"/>
  <c r="O251" i="1"/>
  <c r="S251" i="1" s="1"/>
  <c r="T251" i="1" s="1"/>
  <c r="U251" i="1" s="1"/>
  <c r="N251" i="1"/>
  <c r="M251" i="1"/>
  <c r="Q251" i="1" s="1"/>
  <c r="I251" i="1"/>
  <c r="S250" i="1"/>
  <c r="Q250" i="1"/>
  <c r="O250" i="1"/>
  <c r="N250" i="1"/>
  <c r="M250" i="1"/>
  <c r="I250" i="1"/>
  <c r="R249" i="1"/>
  <c r="O249" i="1"/>
  <c r="S249" i="1" s="1"/>
  <c r="T249" i="1" s="1"/>
  <c r="U249" i="1" s="1"/>
  <c r="N249" i="1"/>
  <c r="M249" i="1"/>
  <c r="Q249" i="1" s="1"/>
  <c r="I249" i="1"/>
  <c r="S248" i="1"/>
  <c r="Q248" i="1"/>
  <c r="O248" i="1"/>
  <c r="N248" i="1"/>
  <c r="M248" i="1"/>
  <c r="I248" i="1"/>
  <c r="R247" i="1"/>
  <c r="O247" i="1"/>
  <c r="S247" i="1" s="1"/>
  <c r="T247" i="1" s="1"/>
  <c r="U247" i="1" s="1"/>
  <c r="N247" i="1"/>
  <c r="M247" i="1"/>
  <c r="Q247" i="1" s="1"/>
  <c r="I247" i="1"/>
  <c r="S246" i="1"/>
  <c r="Q246" i="1"/>
  <c r="O246" i="1"/>
  <c r="N246" i="1"/>
  <c r="M246" i="1"/>
  <c r="I246" i="1"/>
  <c r="T245" i="1"/>
  <c r="U245" i="1" s="1"/>
  <c r="R245" i="1"/>
  <c r="O245" i="1"/>
  <c r="S245" i="1" s="1"/>
  <c r="N245" i="1"/>
  <c r="M245" i="1"/>
  <c r="Q245" i="1" s="1"/>
  <c r="I245" i="1"/>
  <c r="S244" i="1"/>
  <c r="Q244" i="1"/>
  <c r="O244" i="1"/>
  <c r="N244" i="1"/>
  <c r="M244" i="1"/>
  <c r="I244" i="1"/>
  <c r="O243" i="1"/>
  <c r="S243" i="1" s="1"/>
  <c r="N243" i="1"/>
  <c r="T243" i="1" s="1"/>
  <c r="U243" i="1" s="1"/>
  <c r="M243" i="1"/>
  <c r="Q243" i="1" s="1"/>
  <c r="I243" i="1"/>
  <c r="Q242" i="1"/>
  <c r="O242" i="1"/>
  <c r="S242" i="1" s="1"/>
  <c r="T242" i="1" s="1"/>
  <c r="U242" i="1" s="1"/>
  <c r="N242" i="1"/>
  <c r="R242" i="1" s="1"/>
  <c r="M242" i="1"/>
  <c r="I242" i="1"/>
  <c r="R241" i="1"/>
  <c r="Q241" i="1"/>
  <c r="O241" i="1"/>
  <c r="S241" i="1" s="1"/>
  <c r="T241" i="1" s="1"/>
  <c r="U241" i="1" s="1"/>
  <c r="N241" i="1"/>
  <c r="M241" i="1"/>
  <c r="I241" i="1"/>
  <c r="S240" i="1"/>
  <c r="R240" i="1"/>
  <c r="O240" i="1"/>
  <c r="N240" i="1"/>
  <c r="T240" i="1" s="1"/>
  <c r="U240" i="1" s="1"/>
  <c r="M240" i="1"/>
  <c r="Q240" i="1" s="1"/>
  <c r="I240" i="1"/>
  <c r="S239" i="1"/>
  <c r="O239" i="1"/>
  <c r="N239" i="1"/>
  <c r="R239" i="1" s="1"/>
  <c r="M239" i="1"/>
  <c r="Q239" i="1" s="1"/>
  <c r="I239" i="1"/>
  <c r="Q238" i="1"/>
  <c r="O238" i="1"/>
  <c r="S238" i="1" s="1"/>
  <c r="T238" i="1" s="1"/>
  <c r="U238" i="1" s="1"/>
  <c r="N238" i="1"/>
  <c r="R238" i="1" s="1"/>
  <c r="M238" i="1"/>
  <c r="I238" i="1"/>
  <c r="R237" i="1"/>
  <c r="Q237" i="1"/>
  <c r="O237" i="1"/>
  <c r="S237" i="1" s="1"/>
  <c r="T237" i="1" s="1"/>
  <c r="U237" i="1" s="1"/>
  <c r="N237" i="1"/>
  <c r="M237" i="1"/>
  <c r="I237" i="1"/>
  <c r="S236" i="1"/>
  <c r="R236" i="1"/>
  <c r="O236" i="1"/>
  <c r="N236" i="1"/>
  <c r="T236" i="1" s="1"/>
  <c r="U236" i="1" s="1"/>
  <c r="M236" i="1"/>
  <c r="Q236" i="1" s="1"/>
  <c r="I236" i="1"/>
  <c r="S235" i="1"/>
  <c r="O235" i="1"/>
  <c r="N235" i="1"/>
  <c r="R235" i="1" s="1"/>
  <c r="M235" i="1"/>
  <c r="Q235" i="1" s="1"/>
  <c r="I235" i="1"/>
  <c r="Q234" i="1"/>
  <c r="O234" i="1"/>
  <c r="S234" i="1" s="1"/>
  <c r="T234" i="1" s="1"/>
  <c r="U234" i="1" s="1"/>
  <c r="N234" i="1"/>
  <c r="R234" i="1" s="1"/>
  <c r="M234" i="1"/>
  <c r="I234" i="1"/>
  <c r="R233" i="1"/>
  <c r="Q233" i="1"/>
  <c r="O233" i="1"/>
  <c r="S233" i="1" s="1"/>
  <c r="N233" i="1"/>
  <c r="M233" i="1"/>
  <c r="I233" i="1"/>
  <c r="S232" i="1"/>
  <c r="R232" i="1"/>
  <c r="O232" i="1"/>
  <c r="N232" i="1"/>
  <c r="T232" i="1" s="1"/>
  <c r="U232" i="1" s="1"/>
  <c r="M232" i="1"/>
  <c r="Q232" i="1" s="1"/>
  <c r="I232" i="1"/>
  <c r="S231" i="1"/>
  <c r="O231" i="1"/>
  <c r="N231" i="1"/>
  <c r="R231" i="1" s="1"/>
  <c r="M231" i="1"/>
  <c r="Q231" i="1" s="1"/>
  <c r="I231" i="1"/>
  <c r="Q230" i="1"/>
  <c r="O230" i="1"/>
  <c r="S230" i="1" s="1"/>
  <c r="T230" i="1" s="1"/>
  <c r="U230" i="1" s="1"/>
  <c r="N230" i="1"/>
  <c r="R230" i="1" s="1"/>
  <c r="M230" i="1"/>
  <c r="I230" i="1"/>
  <c r="R229" i="1"/>
  <c r="Q229" i="1"/>
  <c r="O229" i="1"/>
  <c r="S229" i="1" s="1"/>
  <c r="N229" i="1"/>
  <c r="M229" i="1"/>
  <c r="I229" i="1"/>
  <c r="S228" i="1"/>
  <c r="R228" i="1"/>
  <c r="O228" i="1"/>
  <c r="N228" i="1"/>
  <c r="T228" i="1" s="1"/>
  <c r="U228" i="1" s="1"/>
  <c r="M228" i="1"/>
  <c r="Q228" i="1" s="1"/>
  <c r="I228" i="1"/>
  <c r="S227" i="1"/>
  <c r="O227" i="1"/>
  <c r="N227" i="1"/>
  <c r="R227" i="1" s="1"/>
  <c r="M227" i="1"/>
  <c r="Q227" i="1" s="1"/>
  <c r="I227" i="1"/>
  <c r="Q226" i="1"/>
  <c r="O226" i="1"/>
  <c r="S226" i="1" s="1"/>
  <c r="T226" i="1" s="1"/>
  <c r="U226" i="1" s="1"/>
  <c r="N226" i="1"/>
  <c r="R226" i="1" s="1"/>
  <c r="M226" i="1"/>
  <c r="I226" i="1"/>
  <c r="R225" i="1"/>
  <c r="Q225" i="1"/>
  <c r="O225" i="1"/>
  <c r="S225" i="1" s="1"/>
  <c r="T225" i="1" s="1"/>
  <c r="U225" i="1" s="1"/>
  <c r="N225" i="1"/>
  <c r="M225" i="1"/>
  <c r="I225" i="1"/>
  <c r="S224" i="1"/>
  <c r="R224" i="1"/>
  <c r="O224" i="1"/>
  <c r="N224" i="1"/>
  <c r="T224" i="1" s="1"/>
  <c r="U224" i="1" s="1"/>
  <c r="M224" i="1"/>
  <c r="Q224" i="1" s="1"/>
  <c r="I224" i="1"/>
  <c r="S223" i="1"/>
  <c r="O223" i="1"/>
  <c r="N223" i="1"/>
  <c r="R223" i="1" s="1"/>
  <c r="M223" i="1"/>
  <c r="Q223" i="1" s="1"/>
  <c r="I223" i="1"/>
  <c r="Q222" i="1"/>
  <c r="O222" i="1"/>
  <c r="S222" i="1" s="1"/>
  <c r="T222" i="1" s="1"/>
  <c r="U222" i="1" s="1"/>
  <c r="N222" i="1"/>
  <c r="R222" i="1" s="1"/>
  <c r="M222" i="1"/>
  <c r="I222" i="1"/>
  <c r="R221" i="1"/>
  <c r="Q221" i="1"/>
  <c r="O221" i="1"/>
  <c r="S221" i="1" s="1"/>
  <c r="T221" i="1" s="1"/>
  <c r="U221" i="1" s="1"/>
  <c r="N221" i="1"/>
  <c r="M221" i="1"/>
  <c r="I221" i="1"/>
  <c r="S220" i="1"/>
  <c r="R220" i="1"/>
  <c r="O220" i="1"/>
  <c r="N220" i="1"/>
  <c r="T220" i="1" s="1"/>
  <c r="U220" i="1" s="1"/>
  <c r="M220" i="1"/>
  <c r="Q220" i="1" s="1"/>
  <c r="I220" i="1"/>
  <c r="S219" i="1"/>
  <c r="O219" i="1"/>
  <c r="N219" i="1"/>
  <c r="R219" i="1" s="1"/>
  <c r="M219" i="1"/>
  <c r="Q219" i="1" s="1"/>
  <c r="I219" i="1"/>
  <c r="Q218" i="1"/>
  <c r="O218" i="1"/>
  <c r="S218" i="1" s="1"/>
  <c r="T218" i="1" s="1"/>
  <c r="U218" i="1" s="1"/>
  <c r="N218" i="1"/>
  <c r="R218" i="1" s="1"/>
  <c r="M218" i="1"/>
  <c r="I218" i="1"/>
  <c r="R217" i="1"/>
  <c r="Q217" i="1"/>
  <c r="O217" i="1"/>
  <c r="S217" i="1" s="1"/>
  <c r="T217" i="1" s="1"/>
  <c r="U217" i="1" s="1"/>
  <c r="N217" i="1"/>
  <c r="M217" i="1"/>
  <c r="I217" i="1"/>
  <c r="S216" i="1"/>
  <c r="R216" i="1"/>
  <c r="O216" i="1"/>
  <c r="N216" i="1"/>
  <c r="T216" i="1" s="1"/>
  <c r="U216" i="1" s="1"/>
  <c r="M216" i="1"/>
  <c r="Q216" i="1" s="1"/>
  <c r="I216" i="1"/>
  <c r="S215" i="1"/>
  <c r="O215" i="1"/>
  <c r="N215" i="1"/>
  <c r="R215" i="1" s="1"/>
  <c r="M215" i="1"/>
  <c r="Q215" i="1" s="1"/>
  <c r="I215" i="1"/>
  <c r="Q214" i="1"/>
  <c r="O214" i="1"/>
  <c r="S214" i="1" s="1"/>
  <c r="T214" i="1" s="1"/>
  <c r="U214" i="1" s="1"/>
  <c r="N214" i="1"/>
  <c r="R214" i="1" s="1"/>
  <c r="M214" i="1"/>
  <c r="I214" i="1"/>
  <c r="R213" i="1"/>
  <c r="Q213" i="1"/>
  <c r="O213" i="1"/>
  <c r="S213" i="1" s="1"/>
  <c r="T213" i="1" s="1"/>
  <c r="U213" i="1" s="1"/>
  <c r="N213" i="1"/>
  <c r="M213" i="1"/>
  <c r="I213" i="1"/>
  <c r="S212" i="1"/>
  <c r="R212" i="1"/>
  <c r="O212" i="1"/>
  <c r="N212" i="1"/>
  <c r="T212" i="1" s="1"/>
  <c r="U212" i="1" s="1"/>
  <c r="M212" i="1"/>
  <c r="Q212" i="1" s="1"/>
  <c r="I212" i="1"/>
  <c r="S211" i="1"/>
  <c r="O211" i="1"/>
  <c r="N211" i="1"/>
  <c r="R211" i="1" s="1"/>
  <c r="M211" i="1"/>
  <c r="Q211" i="1" s="1"/>
  <c r="I211" i="1"/>
  <c r="O210" i="1"/>
  <c r="S210" i="1" s="1"/>
  <c r="T210" i="1" s="1"/>
  <c r="U210" i="1" s="1"/>
  <c r="N210" i="1"/>
  <c r="R210" i="1" s="1"/>
  <c r="M210" i="1"/>
  <c r="Q210" i="1" s="1"/>
  <c r="I210" i="1"/>
  <c r="S209" i="1"/>
  <c r="Q209" i="1"/>
  <c r="O209" i="1"/>
  <c r="N209" i="1"/>
  <c r="T209" i="1" s="1"/>
  <c r="U209" i="1" s="1"/>
  <c r="M209" i="1"/>
  <c r="I209" i="1"/>
  <c r="R208" i="1"/>
  <c r="O208" i="1"/>
  <c r="S208" i="1" s="1"/>
  <c r="N208" i="1"/>
  <c r="M208" i="1"/>
  <c r="Q208" i="1" s="1"/>
  <c r="I208" i="1"/>
  <c r="S207" i="1"/>
  <c r="Q207" i="1"/>
  <c r="O207" i="1"/>
  <c r="N207" i="1"/>
  <c r="R207" i="1" s="1"/>
  <c r="M207" i="1"/>
  <c r="I207" i="1"/>
  <c r="R206" i="1"/>
  <c r="O206" i="1"/>
  <c r="S206" i="1" s="1"/>
  <c r="T206" i="1" s="1"/>
  <c r="U206" i="1" s="1"/>
  <c r="N206" i="1"/>
  <c r="M206" i="1"/>
  <c r="Q206" i="1" s="1"/>
  <c r="I206" i="1"/>
  <c r="S205" i="1"/>
  <c r="Q205" i="1"/>
  <c r="O205" i="1"/>
  <c r="N205" i="1"/>
  <c r="T205" i="1" s="1"/>
  <c r="U205" i="1" s="1"/>
  <c r="M205" i="1"/>
  <c r="I205" i="1"/>
  <c r="R204" i="1"/>
  <c r="O204" i="1"/>
  <c r="S204" i="1" s="1"/>
  <c r="N204" i="1"/>
  <c r="M204" i="1"/>
  <c r="Q204" i="1" s="1"/>
  <c r="I204" i="1"/>
  <c r="S203" i="1"/>
  <c r="O203" i="1"/>
  <c r="N203" i="1"/>
  <c r="R203" i="1" s="1"/>
  <c r="M203" i="1"/>
  <c r="Q203" i="1" s="1"/>
  <c r="I203" i="1"/>
  <c r="R202" i="1"/>
  <c r="O202" i="1"/>
  <c r="S202" i="1" s="1"/>
  <c r="T202" i="1" s="1"/>
  <c r="U202" i="1" s="1"/>
  <c r="N202" i="1"/>
  <c r="M202" i="1"/>
  <c r="Q202" i="1" s="1"/>
  <c r="I202" i="1"/>
  <c r="S201" i="1"/>
  <c r="Q201" i="1"/>
  <c r="O201" i="1"/>
  <c r="N201" i="1"/>
  <c r="T201" i="1" s="1"/>
  <c r="U201" i="1" s="1"/>
  <c r="M201" i="1"/>
  <c r="I201" i="1"/>
  <c r="R200" i="1"/>
  <c r="O200" i="1"/>
  <c r="S200" i="1" s="1"/>
  <c r="N200" i="1"/>
  <c r="T200" i="1" s="1"/>
  <c r="U200" i="1" s="1"/>
  <c r="M200" i="1"/>
  <c r="Q200" i="1" s="1"/>
  <c r="I200" i="1"/>
  <c r="S199" i="1"/>
  <c r="Q199" i="1"/>
  <c r="O199" i="1"/>
  <c r="N199" i="1"/>
  <c r="R199" i="1" s="1"/>
  <c r="M199" i="1"/>
  <c r="I199" i="1"/>
  <c r="R198" i="1"/>
  <c r="O198" i="1"/>
  <c r="S198" i="1" s="1"/>
  <c r="T198" i="1" s="1"/>
  <c r="U198" i="1" s="1"/>
  <c r="N198" i="1"/>
  <c r="M198" i="1"/>
  <c r="Q198" i="1" s="1"/>
  <c r="I198" i="1"/>
  <c r="S197" i="1"/>
  <c r="Q197" i="1"/>
  <c r="O197" i="1"/>
  <c r="N197" i="1"/>
  <c r="T197" i="1" s="1"/>
  <c r="U197" i="1" s="1"/>
  <c r="M197" i="1"/>
  <c r="I197" i="1"/>
  <c r="S196" i="1"/>
  <c r="R196" i="1"/>
  <c r="O196" i="1"/>
  <c r="N196" i="1"/>
  <c r="T196" i="1" s="1"/>
  <c r="U196" i="1" s="1"/>
  <c r="M196" i="1"/>
  <c r="Q196" i="1" s="1"/>
  <c r="I196" i="1"/>
  <c r="S195" i="1"/>
  <c r="Q195" i="1"/>
  <c r="O195" i="1"/>
  <c r="N195" i="1"/>
  <c r="R195" i="1" s="1"/>
  <c r="M195" i="1"/>
  <c r="I195" i="1"/>
  <c r="R194" i="1"/>
  <c r="O194" i="1"/>
  <c r="S194" i="1" s="1"/>
  <c r="T194" i="1" s="1"/>
  <c r="U194" i="1" s="1"/>
  <c r="N194" i="1"/>
  <c r="M194" i="1"/>
  <c r="Q194" i="1" s="1"/>
  <c r="I194" i="1"/>
  <c r="S193" i="1"/>
  <c r="Q193" i="1"/>
  <c r="O193" i="1"/>
  <c r="N193" i="1"/>
  <c r="T193" i="1" s="1"/>
  <c r="U193" i="1" s="1"/>
  <c r="M193" i="1"/>
  <c r="I193" i="1"/>
  <c r="R192" i="1"/>
  <c r="O192" i="1"/>
  <c r="S192" i="1" s="1"/>
  <c r="T192" i="1" s="1"/>
  <c r="U192" i="1" s="1"/>
  <c r="N192" i="1"/>
  <c r="M192" i="1"/>
  <c r="Q192" i="1" s="1"/>
  <c r="I192" i="1"/>
  <c r="S191" i="1"/>
  <c r="Q191" i="1"/>
  <c r="O191" i="1"/>
  <c r="N191" i="1"/>
  <c r="R191" i="1" s="1"/>
  <c r="M191" i="1"/>
  <c r="I191" i="1"/>
  <c r="R190" i="1"/>
  <c r="O190" i="1"/>
  <c r="S190" i="1" s="1"/>
  <c r="T190" i="1" s="1"/>
  <c r="U190" i="1" s="1"/>
  <c r="N190" i="1"/>
  <c r="M190" i="1"/>
  <c r="Q190" i="1" s="1"/>
  <c r="I190" i="1"/>
  <c r="S189" i="1"/>
  <c r="Q189" i="1"/>
  <c r="O189" i="1"/>
  <c r="N189" i="1"/>
  <c r="T189" i="1" s="1"/>
  <c r="U189" i="1" s="1"/>
  <c r="M189" i="1"/>
  <c r="I189" i="1"/>
  <c r="R188" i="1"/>
  <c r="O188" i="1"/>
  <c r="S188" i="1" s="1"/>
  <c r="T188" i="1" s="1"/>
  <c r="U188" i="1" s="1"/>
  <c r="N188" i="1"/>
  <c r="M188" i="1"/>
  <c r="Q188" i="1" s="1"/>
  <c r="I188" i="1"/>
  <c r="S187" i="1"/>
  <c r="Q187" i="1"/>
  <c r="O187" i="1"/>
  <c r="N187" i="1"/>
  <c r="R187" i="1" s="1"/>
  <c r="M187" i="1"/>
  <c r="I187" i="1"/>
  <c r="R186" i="1"/>
  <c r="O186" i="1"/>
  <c r="S186" i="1" s="1"/>
  <c r="T186" i="1" s="1"/>
  <c r="U186" i="1" s="1"/>
  <c r="N186" i="1"/>
  <c r="M186" i="1"/>
  <c r="Q186" i="1" s="1"/>
  <c r="I186" i="1"/>
  <c r="S185" i="1"/>
  <c r="Q185" i="1"/>
  <c r="O185" i="1"/>
  <c r="N185" i="1"/>
  <c r="T185" i="1" s="1"/>
  <c r="U185" i="1" s="1"/>
  <c r="M185" i="1"/>
  <c r="I185" i="1"/>
  <c r="R184" i="1"/>
  <c r="O184" i="1"/>
  <c r="S184" i="1" s="1"/>
  <c r="T184" i="1" s="1"/>
  <c r="U184" i="1" s="1"/>
  <c r="N184" i="1"/>
  <c r="M184" i="1"/>
  <c r="Q184" i="1" s="1"/>
  <c r="I184" i="1"/>
  <c r="S183" i="1"/>
  <c r="Q183" i="1"/>
  <c r="O183" i="1"/>
  <c r="N183" i="1"/>
  <c r="R183" i="1" s="1"/>
  <c r="M183" i="1"/>
  <c r="I183" i="1"/>
  <c r="R182" i="1"/>
  <c r="O182" i="1"/>
  <c r="S182" i="1" s="1"/>
  <c r="T182" i="1" s="1"/>
  <c r="U182" i="1" s="1"/>
  <c r="N182" i="1"/>
  <c r="M182" i="1"/>
  <c r="Q182" i="1" s="1"/>
  <c r="I182" i="1"/>
  <c r="S181" i="1"/>
  <c r="Q181" i="1"/>
  <c r="O181" i="1"/>
  <c r="N181" i="1"/>
  <c r="T181" i="1" s="1"/>
  <c r="U181" i="1" s="1"/>
  <c r="M181" i="1"/>
  <c r="I181" i="1"/>
  <c r="R180" i="1"/>
  <c r="O180" i="1"/>
  <c r="S180" i="1" s="1"/>
  <c r="T180" i="1" s="1"/>
  <c r="U180" i="1" s="1"/>
  <c r="N180" i="1"/>
  <c r="M180" i="1"/>
  <c r="Q180" i="1" s="1"/>
  <c r="I180" i="1"/>
  <c r="S179" i="1"/>
  <c r="Q179" i="1"/>
  <c r="O179" i="1"/>
  <c r="N179" i="1"/>
  <c r="R179" i="1" s="1"/>
  <c r="M179" i="1"/>
  <c r="I179" i="1"/>
  <c r="R178" i="1"/>
  <c r="O178" i="1"/>
  <c r="S178" i="1" s="1"/>
  <c r="T178" i="1" s="1"/>
  <c r="U178" i="1" s="1"/>
  <c r="N178" i="1"/>
  <c r="M178" i="1"/>
  <c r="Q178" i="1" s="1"/>
  <c r="I178" i="1"/>
  <c r="S177" i="1"/>
  <c r="Q177" i="1"/>
  <c r="O177" i="1"/>
  <c r="N177" i="1"/>
  <c r="T177" i="1" s="1"/>
  <c r="U177" i="1" s="1"/>
  <c r="M177" i="1"/>
  <c r="I177" i="1"/>
  <c r="R176" i="1"/>
  <c r="O176" i="1"/>
  <c r="S176" i="1" s="1"/>
  <c r="T176" i="1" s="1"/>
  <c r="U176" i="1" s="1"/>
  <c r="N176" i="1"/>
  <c r="M176" i="1"/>
  <c r="Q176" i="1" s="1"/>
  <c r="I176" i="1"/>
  <c r="S175" i="1"/>
  <c r="Q175" i="1"/>
  <c r="O175" i="1"/>
  <c r="N175" i="1"/>
  <c r="R175" i="1" s="1"/>
  <c r="M175" i="1"/>
  <c r="I175" i="1"/>
  <c r="R174" i="1"/>
  <c r="O174" i="1"/>
  <c r="S174" i="1" s="1"/>
  <c r="T174" i="1" s="1"/>
  <c r="U174" i="1" s="1"/>
  <c r="N174" i="1"/>
  <c r="M174" i="1"/>
  <c r="Q174" i="1" s="1"/>
  <c r="I174" i="1"/>
  <c r="S173" i="1"/>
  <c r="Q173" i="1"/>
  <c r="O173" i="1"/>
  <c r="N173" i="1"/>
  <c r="T173" i="1" s="1"/>
  <c r="U173" i="1" s="1"/>
  <c r="M173" i="1"/>
  <c r="I173" i="1"/>
  <c r="R172" i="1"/>
  <c r="O172" i="1"/>
  <c r="S172" i="1" s="1"/>
  <c r="T172" i="1" s="1"/>
  <c r="U172" i="1" s="1"/>
  <c r="N172" i="1"/>
  <c r="M172" i="1"/>
  <c r="Q172" i="1" s="1"/>
  <c r="I172" i="1"/>
  <c r="S171" i="1"/>
  <c r="Q171" i="1"/>
  <c r="O171" i="1"/>
  <c r="N171" i="1"/>
  <c r="R171" i="1" s="1"/>
  <c r="M171" i="1"/>
  <c r="I171" i="1"/>
  <c r="R170" i="1"/>
  <c r="O170" i="1"/>
  <c r="S170" i="1" s="1"/>
  <c r="T170" i="1" s="1"/>
  <c r="U170" i="1" s="1"/>
  <c r="N170" i="1"/>
  <c r="M170" i="1"/>
  <c r="Q170" i="1" s="1"/>
  <c r="I170" i="1"/>
  <c r="S169" i="1"/>
  <c r="Q169" i="1"/>
  <c r="O169" i="1"/>
  <c r="N169" i="1"/>
  <c r="T169" i="1" s="1"/>
  <c r="U169" i="1" s="1"/>
  <c r="M169" i="1"/>
  <c r="I169" i="1"/>
  <c r="R168" i="1"/>
  <c r="O168" i="1"/>
  <c r="S168" i="1" s="1"/>
  <c r="T168" i="1" s="1"/>
  <c r="U168" i="1" s="1"/>
  <c r="N168" i="1"/>
  <c r="M168" i="1"/>
  <c r="Q168" i="1" s="1"/>
  <c r="I168" i="1"/>
  <c r="S167" i="1"/>
  <c r="Q167" i="1"/>
  <c r="O167" i="1"/>
  <c r="N167" i="1"/>
  <c r="R167" i="1" s="1"/>
  <c r="M167" i="1"/>
  <c r="I167" i="1"/>
  <c r="R166" i="1"/>
  <c r="O166" i="1"/>
  <c r="S166" i="1" s="1"/>
  <c r="T166" i="1" s="1"/>
  <c r="U166" i="1" s="1"/>
  <c r="N166" i="1"/>
  <c r="M166" i="1"/>
  <c r="Q166" i="1" s="1"/>
  <c r="I166" i="1"/>
  <c r="S165" i="1"/>
  <c r="Q165" i="1"/>
  <c r="O165" i="1"/>
  <c r="N165" i="1"/>
  <c r="T165" i="1" s="1"/>
  <c r="U165" i="1" s="1"/>
  <c r="M165" i="1"/>
  <c r="I165" i="1"/>
  <c r="R164" i="1"/>
  <c r="O164" i="1"/>
  <c r="S164" i="1" s="1"/>
  <c r="T164" i="1" s="1"/>
  <c r="U164" i="1" s="1"/>
  <c r="N164" i="1"/>
  <c r="M164" i="1"/>
  <c r="Q164" i="1" s="1"/>
  <c r="I164" i="1"/>
  <c r="S163" i="1"/>
  <c r="Q163" i="1"/>
  <c r="O163" i="1"/>
  <c r="N163" i="1"/>
  <c r="M163" i="1"/>
  <c r="I163" i="1"/>
  <c r="T162" i="1"/>
  <c r="U162" i="1" s="1"/>
  <c r="R162" i="1"/>
  <c r="O162" i="1"/>
  <c r="S162" i="1" s="1"/>
  <c r="N162" i="1"/>
  <c r="M162" i="1"/>
  <c r="Q162" i="1" s="1"/>
  <c r="I162" i="1"/>
  <c r="S161" i="1"/>
  <c r="Q161" i="1"/>
  <c r="O161" i="1"/>
  <c r="N161" i="1"/>
  <c r="M161" i="1"/>
  <c r="I161" i="1"/>
  <c r="R160" i="1"/>
  <c r="O160" i="1"/>
  <c r="S160" i="1" s="1"/>
  <c r="T160" i="1" s="1"/>
  <c r="U160" i="1" s="1"/>
  <c r="N160" i="1"/>
  <c r="M160" i="1"/>
  <c r="Q160" i="1" s="1"/>
  <c r="I160" i="1"/>
  <c r="S159" i="1"/>
  <c r="Q159" i="1"/>
  <c r="O159" i="1"/>
  <c r="N159" i="1"/>
  <c r="M159" i="1"/>
  <c r="I159" i="1"/>
  <c r="R158" i="1"/>
  <c r="O158" i="1"/>
  <c r="S158" i="1" s="1"/>
  <c r="T158" i="1" s="1"/>
  <c r="U158" i="1" s="1"/>
  <c r="N158" i="1"/>
  <c r="M158" i="1"/>
  <c r="Q158" i="1" s="1"/>
  <c r="I158" i="1"/>
  <c r="S157" i="1"/>
  <c r="O157" i="1"/>
  <c r="N157" i="1"/>
  <c r="M157" i="1"/>
  <c r="Q157" i="1" s="1"/>
  <c r="I157" i="1"/>
  <c r="S156" i="1"/>
  <c r="R156" i="1"/>
  <c r="O156" i="1"/>
  <c r="N156" i="1"/>
  <c r="T156" i="1" s="1"/>
  <c r="U156" i="1" s="1"/>
  <c r="M156" i="1"/>
  <c r="Q156" i="1" s="1"/>
  <c r="I156" i="1"/>
  <c r="S155" i="1"/>
  <c r="O155" i="1"/>
  <c r="N155" i="1"/>
  <c r="R155" i="1" s="1"/>
  <c r="M155" i="1"/>
  <c r="Q155" i="1" s="1"/>
  <c r="I155" i="1"/>
  <c r="O154" i="1"/>
  <c r="S154" i="1" s="1"/>
  <c r="T154" i="1" s="1"/>
  <c r="U154" i="1" s="1"/>
  <c r="N154" i="1"/>
  <c r="R154" i="1" s="1"/>
  <c r="M154" i="1"/>
  <c r="Q154" i="1" s="1"/>
  <c r="I154" i="1"/>
  <c r="S153" i="1"/>
  <c r="Q153" i="1"/>
  <c r="O153" i="1"/>
  <c r="N153" i="1"/>
  <c r="T153" i="1" s="1"/>
  <c r="U153" i="1" s="1"/>
  <c r="M153" i="1"/>
  <c r="I153" i="1"/>
  <c r="R152" i="1"/>
  <c r="O152" i="1"/>
  <c r="S152" i="1" s="1"/>
  <c r="T152" i="1" s="1"/>
  <c r="U152" i="1" s="1"/>
  <c r="N152" i="1"/>
  <c r="M152" i="1"/>
  <c r="Q152" i="1" s="1"/>
  <c r="I152" i="1"/>
  <c r="S151" i="1"/>
  <c r="O151" i="1"/>
  <c r="N151" i="1"/>
  <c r="R151" i="1" s="1"/>
  <c r="M151" i="1"/>
  <c r="Q151" i="1" s="1"/>
  <c r="I151" i="1"/>
  <c r="O150" i="1"/>
  <c r="S150" i="1" s="1"/>
  <c r="T150" i="1" s="1"/>
  <c r="U150" i="1" s="1"/>
  <c r="N150" i="1"/>
  <c r="R150" i="1" s="1"/>
  <c r="M150" i="1"/>
  <c r="Q150" i="1" s="1"/>
  <c r="I150" i="1"/>
  <c r="Q149" i="1"/>
  <c r="O149" i="1"/>
  <c r="S149" i="1" s="1"/>
  <c r="N149" i="1"/>
  <c r="M149" i="1"/>
  <c r="I149" i="1"/>
  <c r="R148" i="1"/>
  <c r="O148" i="1"/>
  <c r="S148" i="1" s="1"/>
  <c r="T148" i="1" s="1"/>
  <c r="U148" i="1" s="1"/>
  <c r="N148" i="1"/>
  <c r="M148" i="1"/>
  <c r="Q148" i="1" s="1"/>
  <c r="I148" i="1"/>
  <c r="S147" i="1"/>
  <c r="O147" i="1"/>
  <c r="N147" i="1"/>
  <c r="R147" i="1" s="1"/>
  <c r="M147" i="1"/>
  <c r="Q147" i="1" s="1"/>
  <c r="I147" i="1"/>
  <c r="O146" i="1"/>
  <c r="S146" i="1" s="1"/>
  <c r="T146" i="1" s="1"/>
  <c r="U146" i="1" s="1"/>
  <c r="N146" i="1"/>
  <c r="R146" i="1" s="1"/>
  <c r="M146" i="1"/>
  <c r="Q146" i="1" s="1"/>
  <c r="I146" i="1"/>
  <c r="Q145" i="1"/>
  <c r="O145" i="1"/>
  <c r="S145" i="1" s="1"/>
  <c r="T145" i="1" s="1"/>
  <c r="U145" i="1" s="1"/>
  <c r="N145" i="1"/>
  <c r="R145" i="1" s="1"/>
  <c r="M145" i="1"/>
  <c r="I145" i="1"/>
  <c r="R144" i="1"/>
  <c r="O144" i="1"/>
  <c r="S144" i="1" s="1"/>
  <c r="T144" i="1" s="1"/>
  <c r="U144" i="1" s="1"/>
  <c r="N144" i="1"/>
  <c r="M144" i="1"/>
  <c r="Q144" i="1" s="1"/>
  <c r="I144" i="1"/>
  <c r="S143" i="1"/>
  <c r="O143" i="1"/>
  <c r="N143" i="1"/>
  <c r="R143" i="1" s="1"/>
  <c r="M143" i="1"/>
  <c r="Q143" i="1" s="1"/>
  <c r="I143" i="1"/>
  <c r="O142" i="1"/>
  <c r="S142" i="1" s="1"/>
  <c r="T142" i="1" s="1"/>
  <c r="U142" i="1" s="1"/>
  <c r="N142" i="1"/>
  <c r="R142" i="1" s="1"/>
  <c r="M142" i="1"/>
  <c r="Q142" i="1" s="1"/>
  <c r="I142" i="1"/>
  <c r="Q141" i="1"/>
  <c r="O141" i="1"/>
  <c r="S141" i="1" s="1"/>
  <c r="N141" i="1"/>
  <c r="T141" i="1" s="1"/>
  <c r="U141" i="1" s="1"/>
  <c r="M141" i="1"/>
  <c r="I141" i="1"/>
  <c r="R140" i="1"/>
  <c r="O140" i="1"/>
  <c r="S140" i="1" s="1"/>
  <c r="N140" i="1"/>
  <c r="M140" i="1"/>
  <c r="Q140" i="1" s="1"/>
  <c r="I140" i="1"/>
  <c r="S139" i="1"/>
  <c r="O139" i="1"/>
  <c r="N139" i="1"/>
  <c r="R139" i="1" s="1"/>
  <c r="M139" i="1"/>
  <c r="Q139" i="1" s="1"/>
  <c r="I139" i="1"/>
  <c r="O138" i="1"/>
  <c r="S138" i="1" s="1"/>
  <c r="T138" i="1" s="1"/>
  <c r="U138" i="1" s="1"/>
  <c r="N138" i="1"/>
  <c r="R138" i="1" s="1"/>
  <c r="M138" i="1"/>
  <c r="Q138" i="1" s="1"/>
  <c r="I138" i="1"/>
  <c r="S137" i="1"/>
  <c r="Q137" i="1"/>
  <c r="O137" i="1"/>
  <c r="N137" i="1"/>
  <c r="T137" i="1" s="1"/>
  <c r="U137" i="1" s="1"/>
  <c r="M137" i="1"/>
  <c r="I137" i="1"/>
  <c r="S136" i="1"/>
  <c r="R136" i="1"/>
  <c r="O136" i="1"/>
  <c r="N136" i="1"/>
  <c r="T136" i="1" s="1"/>
  <c r="U136" i="1" s="1"/>
  <c r="M136" i="1"/>
  <c r="Q136" i="1" s="1"/>
  <c r="I136" i="1"/>
  <c r="S135" i="1"/>
  <c r="O135" i="1"/>
  <c r="N135" i="1"/>
  <c r="R135" i="1" s="1"/>
  <c r="M135" i="1"/>
  <c r="Q135" i="1" s="1"/>
  <c r="I135" i="1"/>
  <c r="R134" i="1"/>
  <c r="O134" i="1"/>
  <c r="S134" i="1" s="1"/>
  <c r="T134" i="1" s="1"/>
  <c r="U134" i="1" s="1"/>
  <c r="N134" i="1"/>
  <c r="M134" i="1"/>
  <c r="Q134" i="1" s="1"/>
  <c r="I134" i="1"/>
  <c r="S133" i="1"/>
  <c r="R133" i="1"/>
  <c r="Q133" i="1"/>
  <c r="O133" i="1"/>
  <c r="N133" i="1"/>
  <c r="T133" i="1" s="1"/>
  <c r="U133" i="1" s="1"/>
  <c r="M133" i="1"/>
  <c r="I133" i="1"/>
  <c r="S132" i="1"/>
  <c r="R132" i="1"/>
  <c r="O132" i="1"/>
  <c r="N132" i="1"/>
  <c r="T132" i="1" s="1"/>
  <c r="U132" i="1" s="1"/>
  <c r="M132" i="1"/>
  <c r="Q132" i="1" s="1"/>
  <c r="I132" i="1"/>
  <c r="S131" i="1"/>
  <c r="O131" i="1"/>
  <c r="N131" i="1"/>
  <c r="R131" i="1" s="1"/>
  <c r="M131" i="1"/>
  <c r="Q131" i="1" s="1"/>
  <c r="I131" i="1"/>
  <c r="Q130" i="1"/>
  <c r="O130" i="1"/>
  <c r="S130" i="1" s="1"/>
  <c r="T130" i="1" s="1"/>
  <c r="U130" i="1" s="1"/>
  <c r="N130" i="1"/>
  <c r="R130" i="1" s="1"/>
  <c r="M130" i="1"/>
  <c r="I130" i="1"/>
  <c r="S129" i="1"/>
  <c r="R129" i="1"/>
  <c r="Q129" i="1"/>
  <c r="O129" i="1"/>
  <c r="N129" i="1"/>
  <c r="T129" i="1" s="1"/>
  <c r="U129" i="1" s="1"/>
  <c r="M129" i="1"/>
  <c r="I129" i="1"/>
  <c r="S128" i="1"/>
  <c r="R128" i="1"/>
  <c r="O128" i="1"/>
  <c r="N128" i="1"/>
  <c r="T128" i="1" s="1"/>
  <c r="U128" i="1" s="1"/>
  <c r="M128" i="1"/>
  <c r="Q128" i="1" s="1"/>
  <c r="I128" i="1"/>
  <c r="S127" i="1"/>
  <c r="O127" i="1"/>
  <c r="N127" i="1"/>
  <c r="R127" i="1" s="1"/>
  <c r="M127" i="1"/>
  <c r="Q127" i="1" s="1"/>
  <c r="I127" i="1"/>
  <c r="Q126" i="1"/>
  <c r="O126" i="1"/>
  <c r="S126" i="1" s="1"/>
  <c r="T126" i="1" s="1"/>
  <c r="U126" i="1" s="1"/>
  <c r="N126" i="1"/>
  <c r="R126" i="1" s="1"/>
  <c r="M126" i="1"/>
  <c r="I126" i="1"/>
  <c r="S125" i="1"/>
  <c r="R125" i="1"/>
  <c r="Q125" i="1"/>
  <c r="O125" i="1"/>
  <c r="N125" i="1"/>
  <c r="T125" i="1" s="1"/>
  <c r="U125" i="1" s="1"/>
  <c r="M125" i="1"/>
  <c r="I125" i="1"/>
  <c r="S124" i="1"/>
  <c r="R124" i="1"/>
  <c r="O124" i="1"/>
  <c r="N124" i="1"/>
  <c r="T124" i="1" s="1"/>
  <c r="U124" i="1" s="1"/>
  <c r="M124" i="1"/>
  <c r="Q124" i="1" s="1"/>
  <c r="I124" i="1"/>
  <c r="S123" i="1"/>
  <c r="O123" i="1"/>
  <c r="N123" i="1"/>
  <c r="R123" i="1" s="1"/>
  <c r="M123" i="1"/>
  <c r="Q123" i="1" s="1"/>
  <c r="I123" i="1"/>
  <c r="Q122" i="1"/>
  <c r="O122" i="1"/>
  <c r="S122" i="1" s="1"/>
  <c r="T122" i="1" s="1"/>
  <c r="U122" i="1" s="1"/>
  <c r="N122" i="1"/>
  <c r="R122" i="1" s="1"/>
  <c r="M122" i="1"/>
  <c r="I122" i="1"/>
  <c r="S121" i="1"/>
  <c r="R121" i="1"/>
  <c r="Q121" i="1"/>
  <c r="O121" i="1"/>
  <c r="N121" i="1"/>
  <c r="T121" i="1" s="1"/>
  <c r="U121" i="1" s="1"/>
  <c r="M121" i="1"/>
  <c r="I121" i="1"/>
  <c r="S120" i="1"/>
  <c r="R120" i="1"/>
  <c r="O120" i="1"/>
  <c r="N120" i="1"/>
  <c r="T120" i="1" s="1"/>
  <c r="U120" i="1" s="1"/>
  <c r="M120" i="1"/>
  <c r="Q120" i="1" s="1"/>
  <c r="I120" i="1"/>
  <c r="S119" i="1"/>
  <c r="O119" i="1"/>
  <c r="N119" i="1"/>
  <c r="R119" i="1" s="1"/>
  <c r="M119" i="1"/>
  <c r="Q119" i="1" s="1"/>
  <c r="I119" i="1"/>
  <c r="Q118" i="1"/>
  <c r="O118" i="1"/>
  <c r="S118" i="1" s="1"/>
  <c r="T118" i="1" s="1"/>
  <c r="U118" i="1" s="1"/>
  <c r="N118" i="1"/>
  <c r="R118" i="1" s="1"/>
  <c r="M118" i="1"/>
  <c r="I118" i="1"/>
  <c r="S117" i="1"/>
  <c r="R117" i="1"/>
  <c r="Q117" i="1"/>
  <c r="O117" i="1"/>
  <c r="N117" i="1"/>
  <c r="T117" i="1" s="1"/>
  <c r="U117" i="1" s="1"/>
  <c r="M117" i="1"/>
  <c r="I117" i="1"/>
  <c r="S116" i="1"/>
  <c r="R116" i="1"/>
  <c r="O116" i="1"/>
  <c r="N116" i="1"/>
  <c r="T116" i="1" s="1"/>
  <c r="U116" i="1" s="1"/>
  <c r="M116" i="1"/>
  <c r="Q116" i="1" s="1"/>
  <c r="I116" i="1"/>
  <c r="S115" i="1"/>
  <c r="O115" i="1"/>
  <c r="N115" i="1"/>
  <c r="R115" i="1" s="1"/>
  <c r="M115" i="1"/>
  <c r="Q115" i="1" s="1"/>
  <c r="I115" i="1"/>
  <c r="Q114" i="1"/>
  <c r="O114" i="1"/>
  <c r="S114" i="1" s="1"/>
  <c r="T114" i="1" s="1"/>
  <c r="U114" i="1" s="1"/>
  <c r="N114" i="1"/>
  <c r="R114" i="1" s="1"/>
  <c r="M114" i="1"/>
  <c r="I114" i="1"/>
  <c r="S113" i="1"/>
  <c r="R113" i="1"/>
  <c r="Q113" i="1"/>
  <c r="O113" i="1"/>
  <c r="N113" i="1"/>
  <c r="T113" i="1" s="1"/>
  <c r="U113" i="1" s="1"/>
  <c r="M113" i="1"/>
  <c r="I113" i="1"/>
  <c r="S112" i="1"/>
  <c r="R112" i="1"/>
  <c r="O112" i="1"/>
  <c r="N112" i="1"/>
  <c r="T112" i="1" s="1"/>
  <c r="U112" i="1" s="1"/>
  <c r="M112" i="1"/>
  <c r="Q112" i="1" s="1"/>
  <c r="I112" i="1"/>
  <c r="S111" i="1"/>
  <c r="O111" i="1"/>
  <c r="N111" i="1"/>
  <c r="R111" i="1" s="1"/>
  <c r="M111" i="1"/>
  <c r="Q111" i="1" s="1"/>
  <c r="I111" i="1"/>
  <c r="Q110" i="1"/>
  <c r="O110" i="1"/>
  <c r="S110" i="1" s="1"/>
  <c r="T110" i="1" s="1"/>
  <c r="U110" i="1" s="1"/>
  <c r="N110" i="1"/>
  <c r="R110" i="1" s="1"/>
  <c r="M110" i="1"/>
  <c r="I110" i="1"/>
  <c r="S109" i="1"/>
  <c r="R109" i="1"/>
  <c r="O109" i="1"/>
  <c r="N109" i="1"/>
  <c r="T109" i="1" s="1"/>
  <c r="U109" i="1" s="1"/>
  <c r="M109" i="1"/>
  <c r="Q109" i="1" s="1"/>
  <c r="I109" i="1"/>
  <c r="S108" i="1"/>
  <c r="R108" i="1"/>
  <c r="O108" i="1"/>
  <c r="N108" i="1"/>
  <c r="T108" i="1" s="1"/>
  <c r="U108" i="1" s="1"/>
  <c r="M108" i="1"/>
  <c r="Q108" i="1" s="1"/>
  <c r="I108" i="1"/>
  <c r="S107" i="1"/>
  <c r="O107" i="1"/>
  <c r="N107" i="1"/>
  <c r="R107" i="1" s="1"/>
  <c r="M107" i="1"/>
  <c r="Q107" i="1" s="1"/>
  <c r="I107" i="1"/>
  <c r="Q106" i="1"/>
  <c r="O106" i="1"/>
  <c r="S106" i="1" s="1"/>
  <c r="T106" i="1" s="1"/>
  <c r="U106" i="1" s="1"/>
  <c r="N106" i="1"/>
  <c r="R106" i="1" s="1"/>
  <c r="M106" i="1"/>
  <c r="I106" i="1"/>
  <c r="R105" i="1"/>
  <c r="O105" i="1"/>
  <c r="S105" i="1" s="1"/>
  <c r="N105" i="1"/>
  <c r="M105" i="1"/>
  <c r="Q105" i="1" s="1"/>
  <c r="I105" i="1"/>
  <c r="S104" i="1"/>
  <c r="O104" i="1"/>
  <c r="N104" i="1"/>
  <c r="T104" i="1" s="1"/>
  <c r="U104" i="1" s="1"/>
  <c r="M104" i="1"/>
  <c r="Q104" i="1" s="1"/>
  <c r="I104" i="1"/>
  <c r="O103" i="1"/>
  <c r="S103" i="1" s="1"/>
  <c r="T103" i="1" s="1"/>
  <c r="U103" i="1" s="1"/>
  <c r="N103" i="1"/>
  <c r="R103" i="1" s="1"/>
  <c r="M103" i="1"/>
  <c r="Q103" i="1" s="1"/>
  <c r="I103" i="1"/>
  <c r="Q102" i="1"/>
  <c r="O102" i="1"/>
  <c r="S102" i="1" s="1"/>
  <c r="T102" i="1" s="1"/>
  <c r="U102" i="1" s="1"/>
  <c r="N102" i="1"/>
  <c r="R102" i="1" s="1"/>
  <c r="M102" i="1"/>
  <c r="I102" i="1"/>
  <c r="R101" i="1"/>
  <c r="O101" i="1"/>
  <c r="S101" i="1" s="1"/>
  <c r="T101" i="1" s="1"/>
  <c r="U101" i="1" s="1"/>
  <c r="N101" i="1"/>
  <c r="M101" i="1"/>
  <c r="Q101" i="1" s="1"/>
  <c r="I101" i="1"/>
  <c r="S100" i="1"/>
  <c r="O100" i="1"/>
  <c r="N100" i="1"/>
  <c r="T100" i="1" s="1"/>
  <c r="U100" i="1" s="1"/>
  <c r="M100" i="1"/>
  <c r="Q100" i="1" s="1"/>
  <c r="I100" i="1"/>
  <c r="O99" i="1"/>
  <c r="S99" i="1" s="1"/>
  <c r="T99" i="1" s="1"/>
  <c r="U99" i="1" s="1"/>
  <c r="N99" i="1"/>
  <c r="R99" i="1" s="1"/>
  <c r="M99" i="1"/>
  <c r="Q99" i="1" s="1"/>
  <c r="I99" i="1"/>
  <c r="Q98" i="1"/>
  <c r="O98" i="1"/>
  <c r="S98" i="1" s="1"/>
  <c r="T98" i="1" s="1"/>
  <c r="U98" i="1" s="1"/>
  <c r="N98" i="1"/>
  <c r="R98" i="1" s="1"/>
  <c r="M98" i="1"/>
  <c r="I98" i="1"/>
  <c r="R97" i="1"/>
  <c r="O97" i="1"/>
  <c r="S97" i="1" s="1"/>
  <c r="T97" i="1" s="1"/>
  <c r="U97" i="1" s="1"/>
  <c r="N97" i="1"/>
  <c r="M97" i="1"/>
  <c r="Q97" i="1" s="1"/>
  <c r="I97" i="1"/>
  <c r="S96" i="1"/>
  <c r="O96" i="1"/>
  <c r="N96" i="1"/>
  <c r="T96" i="1" s="1"/>
  <c r="U96" i="1" s="1"/>
  <c r="M96" i="1"/>
  <c r="Q96" i="1" s="1"/>
  <c r="I96" i="1"/>
  <c r="O95" i="1"/>
  <c r="S95" i="1" s="1"/>
  <c r="T95" i="1" s="1"/>
  <c r="U95" i="1" s="1"/>
  <c r="N95" i="1"/>
  <c r="R95" i="1" s="1"/>
  <c r="M95" i="1"/>
  <c r="Q95" i="1" s="1"/>
  <c r="I95" i="1"/>
  <c r="Q94" i="1"/>
  <c r="O94" i="1"/>
  <c r="S94" i="1" s="1"/>
  <c r="T94" i="1" s="1"/>
  <c r="U94" i="1" s="1"/>
  <c r="N94" i="1"/>
  <c r="R94" i="1" s="1"/>
  <c r="M94" i="1"/>
  <c r="I94" i="1"/>
  <c r="R93" i="1"/>
  <c r="O93" i="1"/>
  <c r="S93" i="1" s="1"/>
  <c r="N93" i="1"/>
  <c r="T93" i="1" s="1"/>
  <c r="U93" i="1" s="1"/>
  <c r="M93" i="1"/>
  <c r="Q93" i="1" s="1"/>
  <c r="I93" i="1"/>
  <c r="S92" i="1"/>
  <c r="O92" i="1"/>
  <c r="N92" i="1"/>
  <c r="T92" i="1" s="1"/>
  <c r="U92" i="1" s="1"/>
  <c r="M92" i="1"/>
  <c r="Q92" i="1" s="1"/>
  <c r="I92" i="1"/>
  <c r="O91" i="1"/>
  <c r="S91" i="1" s="1"/>
  <c r="T91" i="1" s="1"/>
  <c r="U91" i="1" s="1"/>
  <c r="N91" i="1"/>
  <c r="R91" i="1" s="1"/>
  <c r="M91" i="1"/>
  <c r="Q91" i="1" s="1"/>
  <c r="I91" i="1"/>
  <c r="Q90" i="1"/>
  <c r="O90" i="1"/>
  <c r="S90" i="1" s="1"/>
  <c r="T90" i="1" s="1"/>
  <c r="U90" i="1" s="1"/>
  <c r="N90" i="1"/>
  <c r="R90" i="1" s="1"/>
  <c r="M90" i="1"/>
  <c r="I90" i="1"/>
  <c r="R89" i="1"/>
  <c r="O89" i="1"/>
  <c r="S89" i="1" s="1"/>
  <c r="N89" i="1"/>
  <c r="T89" i="1" s="1"/>
  <c r="U89" i="1" s="1"/>
  <c r="M89" i="1"/>
  <c r="Q89" i="1" s="1"/>
  <c r="I89" i="1"/>
  <c r="S88" i="1"/>
  <c r="O88" i="1"/>
  <c r="N88" i="1"/>
  <c r="T88" i="1" s="1"/>
  <c r="U88" i="1" s="1"/>
  <c r="M88" i="1"/>
  <c r="Q88" i="1" s="1"/>
  <c r="I88" i="1"/>
  <c r="O87" i="1"/>
  <c r="S87" i="1" s="1"/>
  <c r="T87" i="1" s="1"/>
  <c r="U87" i="1" s="1"/>
  <c r="N87" i="1"/>
  <c r="R87" i="1" s="1"/>
  <c r="M87" i="1"/>
  <c r="Q87" i="1" s="1"/>
  <c r="I87" i="1"/>
  <c r="Q86" i="1"/>
  <c r="O86" i="1"/>
  <c r="S86" i="1" s="1"/>
  <c r="T86" i="1" s="1"/>
  <c r="U86" i="1" s="1"/>
  <c r="N86" i="1"/>
  <c r="R86" i="1" s="1"/>
  <c r="M86" i="1"/>
  <c r="I86" i="1"/>
  <c r="R85" i="1"/>
  <c r="O85" i="1"/>
  <c r="S85" i="1" s="1"/>
  <c r="T85" i="1" s="1"/>
  <c r="U85" i="1" s="1"/>
  <c r="N85" i="1"/>
  <c r="M85" i="1"/>
  <c r="Q85" i="1" s="1"/>
  <c r="I85" i="1"/>
  <c r="S84" i="1"/>
  <c r="O84" i="1"/>
  <c r="N84" i="1"/>
  <c r="T84" i="1" s="1"/>
  <c r="U84" i="1" s="1"/>
  <c r="M84" i="1"/>
  <c r="Q84" i="1" s="1"/>
  <c r="I84" i="1"/>
  <c r="O83" i="1"/>
  <c r="S83" i="1" s="1"/>
  <c r="T83" i="1" s="1"/>
  <c r="U83" i="1" s="1"/>
  <c r="N83" i="1"/>
  <c r="R83" i="1" s="1"/>
  <c r="M83" i="1"/>
  <c r="Q83" i="1" s="1"/>
  <c r="I83" i="1"/>
  <c r="Q82" i="1"/>
  <c r="O82" i="1"/>
  <c r="S82" i="1" s="1"/>
  <c r="T82" i="1" s="1"/>
  <c r="U82" i="1" s="1"/>
  <c r="N82" i="1"/>
  <c r="R82" i="1" s="1"/>
  <c r="M82" i="1"/>
  <c r="I82" i="1"/>
  <c r="R81" i="1"/>
  <c r="O81" i="1"/>
  <c r="S81" i="1" s="1"/>
  <c r="T81" i="1" s="1"/>
  <c r="U81" i="1" s="1"/>
  <c r="N81" i="1"/>
  <c r="M81" i="1"/>
  <c r="Q81" i="1" s="1"/>
  <c r="I81" i="1"/>
  <c r="S80" i="1"/>
  <c r="O80" i="1"/>
  <c r="N80" i="1"/>
  <c r="T80" i="1" s="1"/>
  <c r="U80" i="1" s="1"/>
  <c r="M80" i="1"/>
  <c r="Q80" i="1" s="1"/>
  <c r="I80" i="1"/>
  <c r="O79" i="1"/>
  <c r="S79" i="1" s="1"/>
  <c r="T79" i="1" s="1"/>
  <c r="U79" i="1" s="1"/>
  <c r="N79" i="1"/>
  <c r="R79" i="1" s="1"/>
  <c r="M79" i="1"/>
  <c r="Q79" i="1" s="1"/>
  <c r="I79" i="1"/>
  <c r="Q78" i="1"/>
  <c r="O78" i="1"/>
  <c r="S78" i="1" s="1"/>
  <c r="T78" i="1" s="1"/>
  <c r="U78" i="1" s="1"/>
  <c r="N78" i="1"/>
  <c r="R78" i="1" s="1"/>
  <c r="M78" i="1"/>
  <c r="I78" i="1"/>
  <c r="R77" i="1"/>
  <c r="O77" i="1"/>
  <c r="S77" i="1" s="1"/>
  <c r="N77" i="1"/>
  <c r="T77" i="1" s="1"/>
  <c r="U77" i="1" s="1"/>
  <c r="M77" i="1"/>
  <c r="Q77" i="1" s="1"/>
  <c r="I77" i="1"/>
  <c r="S76" i="1"/>
  <c r="O76" i="1"/>
  <c r="N76" i="1"/>
  <c r="T76" i="1" s="1"/>
  <c r="U76" i="1" s="1"/>
  <c r="M76" i="1"/>
  <c r="Q76" i="1" s="1"/>
  <c r="I76" i="1"/>
  <c r="O75" i="1"/>
  <c r="S75" i="1" s="1"/>
  <c r="T75" i="1" s="1"/>
  <c r="U75" i="1" s="1"/>
  <c r="N75" i="1"/>
  <c r="R75" i="1" s="1"/>
  <c r="M75" i="1"/>
  <c r="Q75" i="1" s="1"/>
  <c r="I75" i="1"/>
  <c r="Q74" i="1"/>
  <c r="O74" i="1"/>
  <c r="S74" i="1" s="1"/>
  <c r="T74" i="1" s="1"/>
  <c r="U74" i="1" s="1"/>
  <c r="N74" i="1"/>
  <c r="R74" i="1" s="1"/>
  <c r="M74" i="1"/>
  <c r="I74" i="1"/>
  <c r="R73" i="1"/>
  <c r="O73" i="1"/>
  <c r="S73" i="1" s="1"/>
  <c r="N73" i="1"/>
  <c r="T73" i="1" s="1"/>
  <c r="U73" i="1" s="1"/>
  <c r="M73" i="1"/>
  <c r="Q73" i="1" s="1"/>
  <c r="I73" i="1"/>
  <c r="S72" i="1"/>
  <c r="O72" i="1"/>
  <c r="N72" i="1"/>
  <c r="T72" i="1" s="1"/>
  <c r="U72" i="1" s="1"/>
  <c r="M72" i="1"/>
  <c r="Q72" i="1" s="1"/>
  <c r="I72" i="1"/>
  <c r="O71" i="1"/>
  <c r="S71" i="1" s="1"/>
  <c r="T71" i="1" s="1"/>
  <c r="U71" i="1" s="1"/>
  <c r="N71" i="1"/>
  <c r="R71" i="1" s="1"/>
  <c r="M71" i="1"/>
  <c r="Q71" i="1" s="1"/>
  <c r="I71" i="1"/>
  <c r="Q70" i="1"/>
  <c r="O70" i="1"/>
  <c r="S70" i="1" s="1"/>
  <c r="T70" i="1" s="1"/>
  <c r="U70" i="1" s="1"/>
  <c r="N70" i="1"/>
  <c r="R70" i="1" s="1"/>
  <c r="M70" i="1"/>
  <c r="I70" i="1"/>
  <c r="R69" i="1"/>
  <c r="O69" i="1"/>
  <c r="S69" i="1" s="1"/>
  <c r="T69" i="1" s="1"/>
  <c r="U69" i="1" s="1"/>
  <c r="N69" i="1"/>
  <c r="M69" i="1"/>
  <c r="Q69" i="1" s="1"/>
  <c r="I69" i="1"/>
  <c r="S68" i="1"/>
  <c r="O68" i="1"/>
  <c r="N68" i="1"/>
  <c r="T68" i="1" s="1"/>
  <c r="U68" i="1" s="1"/>
  <c r="M68" i="1"/>
  <c r="Q68" i="1" s="1"/>
  <c r="I68" i="1"/>
  <c r="O67" i="1"/>
  <c r="S67" i="1" s="1"/>
  <c r="T67" i="1" s="1"/>
  <c r="U67" i="1" s="1"/>
  <c r="N67" i="1"/>
  <c r="R67" i="1" s="1"/>
  <c r="M67" i="1"/>
  <c r="Q67" i="1" s="1"/>
  <c r="I67" i="1"/>
  <c r="Q66" i="1"/>
  <c r="O66" i="1"/>
  <c r="S66" i="1" s="1"/>
  <c r="T66" i="1" s="1"/>
  <c r="U66" i="1" s="1"/>
  <c r="N66" i="1"/>
  <c r="R66" i="1" s="1"/>
  <c r="M66" i="1"/>
  <c r="I66" i="1"/>
  <c r="R65" i="1"/>
  <c r="O65" i="1"/>
  <c r="S65" i="1" s="1"/>
  <c r="T65" i="1" s="1"/>
  <c r="U65" i="1" s="1"/>
  <c r="N65" i="1"/>
  <c r="M65" i="1"/>
  <c r="Q65" i="1" s="1"/>
  <c r="I65" i="1"/>
  <c r="S64" i="1"/>
  <c r="O64" i="1"/>
  <c r="N64" i="1"/>
  <c r="T64" i="1" s="1"/>
  <c r="U64" i="1" s="1"/>
  <c r="M64" i="1"/>
  <c r="Q64" i="1" s="1"/>
  <c r="I64" i="1"/>
  <c r="O63" i="1"/>
  <c r="S63" i="1" s="1"/>
  <c r="T63" i="1" s="1"/>
  <c r="U63" i="1" s="1"/>
  <c r="N63" i="1"/>
  <c r="R63" i="1" s="1"/>
  <c r="M63" i="1"/>
  <c r="Q63" i="1" s="1"/>
  <c r="I63" i="1"/>
  <c r="Q62" i="1"/>
  <c r="O62" i="1"/>
  <c r="S62" i="1" s="1"/>
  <c r="T62" i="1" s="1"/>
  <c r="U62" i="1" s="1"/>
  <c r="N62" i="1"/>
  <c r="R62" i="1" s="1"/>
  <c r="M62" i="1"/>
  <c r="I62" i="1"/>
  <c r="R61" i="1"/>
  <c r="O61" i="1"/>
  <c r="S61" i="1" s="1"/>
  <c r="T61" i="1" s="1"/>
  <c r="U61" i="1" s="1"/>
  <c r="N61" i="1"/>
  <c r="M61" i="1"/>
  <c r="Q61" i="1" s="1"/>
  <c r="I61" i="1"/>
  <c r="S60" i="1"/>
  <c r="O60" i="1"/>
  <c r="N60" i="1"/>
  <c r="T60" i="1" s="1"/>
  <c r="U60" i="1" s="1"/>
  <c r="M60" i="1"/>
  <c r="Q60" i="1" s="1"/>
  <c r="I60" i="1"/>
  <c r="O59" i="1"/>
  <c r="S59" i="1" s="1"/>
  <c r="T59" i="1" s="1"/>
  <c r="U59" i="1" s="1"/>
  <c r="N59" i="1"/>
  <c r="R59" i="1" s="1"/>
  <c r="M59" i="1"/>
  <c r="Q59" i="1" s="1"/>
  <c r="I59" i="1"/>
  <c r="Q58" i="1"/>
  <c r="O58" i="1"/>
  <c r="S58" i="1" s="1"/>
  <c r="T58" i="1" s="1"/>
  <c r="U58" i="1" s="1"/>
  <c r="N58" i="1"/>
  <c r="R58" i="1" s="1"/>
  <c r="M58" i="1"/>
  <c r="I58" i="1"/>
  <c r="R57" i="1"/>
  <c r="O57" i="1"/>
  <c r="S57" i="1" s="1"/>
  <c r="T57" i="1" s="1"/>
  <c r="U57" i="1" s="1"/>
  <c r="N57" i="1"/>
  <c r="M57" i="1"/>
  <c r="Q57" i="1" s="1"/>
  <c r="I57" i="1"/>
  <c r="S56" i="1"/>
  <c r="O56" i="1"/>
  <c r="N56" i="1"/>
  <c r="T56" i="1" s="1"/>
  <c r="U56" i="1" s="1"/>
  <c r="M56" i="1"/>
  <c r="Q56" i="1" s="1"/>
  <c r="I56" i="1"/>
  <c r="O55" i="1"/>
  <c r="S55" i="1" s="1"/>
  <c r="T55" i="1" s="1"/>
  <c r="U55" i="1" s="1"/>
  <c r="N55" i="1"/>
  <c r="R55" i="1" s="1"/>
  <c r="M55" i="1"/>
  <c r="Q55" i="1" s="1"/>
  <c r="I55" i="1"/>
  <c r="Q54" i="1"/>
  <c r="O54" i="1"/>
  <c r="S54" i="1" s="1"/>
  <c r="T54" i="1" s="1"/>
  <c r="U54" i="1" s="1"/>
  <c r="N54" i="1"/>
  <c r="R54" i="1" s="1"/>
  <c r="M54" i="1"/>
  <c r="I54" i="1"/>
  <c r="R53" i="1"/>
  <c r="O53" i="1"/>
  <c r="S53" i="1" s="1"/>
  <c r="T53" i="1" s="1"/>
  <c r="U53" i="1" s="1"/>
  <c r="N53" i="1"/>
  <c r="M53" i="1"/>
  <c r="Q53" i="1" s="1"/>
  <c r="I53" i="1"/>
  <c r="S52" i="1"/>
  <c r="O52" i="1"/>
  <c r="N52" i="1"/>
  <c r="T52" i="1" s="1"/>
  <c r="U52" i="1" s="1"/>
  <c r="M52" i="1"/>
  <c r="Q52" i="1" s="1"/>
  <c r="I52" i="1"/>
  <c r="O51" i="1"/>
  <c r="S51" i="1" s="1"/>
  <c r="T51" i="1" s="1"/>
  <c r="U51" i="1" s="1"/>
  <c r="N51" i="1"/>
  <c r="R51" i="1" s="1"/>
  <c r="M51" i="1"/>
  <c r="Q51" i="1" s="1"/>
  <c r="I51" i="1"/>
  <c r="Q50" i="1"/>
  <c r="O50" i="1"/>
  <c r="S50" i="1" s="1"/>
  <c r="T50" i="1" s="1"/>
  <c r="U50" i="1" s="1"/>
  <c r="N50" i="1"/>
  <c r="R50" i="1" s="1"/>
  <c r="M50" i="1"/>
  <c r="I50" i="1"/>
  <c r="R49" i="1"/>
  <c r="O49" i="1"/>
  <c r="S49" i="1" s="1"/>
  <c r="T49" i="1" s="1"/>
  <c r="U49" i="1" s="1"/>
  <c r="N49" i="1"/>
  <c r="M49" i="1"/>
  <c r="Q49" i="1" s="1"/>
  <c r="I49" i="1"/>
  <c r="S48" i="1"/>
  <c r="O48" i="1"/>
  <c r="N48" i="1"/>
  <c r="T48" i="1" s="1"/>
  <c r="U48" i="1" s="1"/>
  <c r="M48" i="1"/>
  <c r="Q48" i="1" s="1"/>
  <c r="I48" i="1"/>
  <c r="O47" i="1"/>
  <c r="S47" i="1" s="1"/>
  <c r="T47" i="1" s="1"/>
  <c r="U47" i="1" s="1"/>
  <c r="N47" i="1"/>
  <c r="R47" i="1" s="1"/>
  <c r="M47" i="1"/>
  <c r="Q47" i="1" s="1"/>
  <c r="I47" i="1"/>
  <c r="Q46" i="1"/>
  <c r="O46" i="1"/>
  <c r="S46" i="1" s="1"/>
  <c r="T46" i="1" s="1"/>
  <c r="U46" i="1" s="1"/>
  <c r="N46" i="1"/>
  <c r="R46" i="1" s="1"/>
  <c r="M46" i="1"/>
  <c r="I46" i="1"/>
  <c r="R45" i="1"/>
  <c r="O45" i="1"/>
  <c r="S45" i="1" s="1"/>
  <c r="N45" i="1"/>
  <c r="T45" i="1" s="1"/>
  <c r="U45" i="1" s="1"/>
  <c r="M45" i="1"/>
  <c r="Q45" i="1" s="1"/>
  <c r="I45" i="1"/>
  <c r="S44" i="1"/>
  <c r="O44" i="1"/>
  <c r="N44" i="1"/>
  <c r="T44" i="1" s="1"/>
  <c r="U44" i="1" s="1"/>
  <c r="M44" i="1"/>
  <c r="Q44" i="1" s="1"/>
  <c r="I44" i="1"/>
  <c r="O43" i="1"/>
  <c r="S43" i="1" s="1"/>
  <c r="T43" i="1" s="1"/>
  <c r="U43" i="1" s="1"/>
  <c r="N43" i="1"/>
  <c r="R43" i="1" s="1"/>
  <c r="M43" i="1"/>
  <c r="Q43" i="1" s="1"/>
  <c r="I43" i="1"/>
  <c r="Q42" i="1"/>
  <c r="O42" i="1"/>
  <c r="S42" i="1" s="1"/>
  <c r="T42" i="1" s="1"/>
  <c r="U42" i="1" s="1"/>
  <c r="N42" i="1"/>
  <c r="R42" i="1" s="1"/>
  <c r="M42" i="1"/>
  <c r="I42" i="1"/>
  <c r="R41" i="1"/>
  <c r="O41" i="1"/>
  <c r="S41" i="1" s="1"/>
  <c r="N41" i="1"/>
  <c r="T41" i="1" s="1"/>
  <c r="U41" i="1" s="1"/>
  <c r="M41" i="1"/>
  <c r="Q41" i="1" s="1"/>
  <c r="I41" i="1"/>
  <c r="S40" i="1"/>
  <c r="O40" i="1"/>
  <c r="N40" i="1"/>
  <c r="T40" i="1" s="1"/>
  <c r="U40" i="1" s="1"/>
  <c r="M40" i="1"/>
  <c r="Q40" i="1" s="1"/>
  <c r="I40" i="1"/>
  <c r="O39" i="1"/>
  <c r="S39" i="1" s="1"/>
  <c r="T39" i="1" s="1"/>
  <c r="U39" i="1" s="1"/>
  <c r="N39" i="1"/>
  <c r="R39" i="1" s="1"/>
  <c r="M39" i="1"/>
  <c r="Q39" i="1" s="1"/>
  <c r="I39" i="1"/>
  <c r="Q38" i="1"/>
  <c r="O38" i="1"/>
  <c r="S38" i="1" s="1"/>
  <c r="T38" i="1" s="1"/>
  <c r="U38" i="1" s="1"/>
  <c r="N38" i="1"/>
  <c r="R38" i="1" s="1"/>
  <c r="M38" i="1"/>
  <c r="I38" i="1"/>
  <c r="R37" i="1"/>
  <c r="O37" i="1"/>
  <c r="S37" i="1" s="1"/>
  <c r="N37" i="1"/>
  <c r="M37" i="1"/>
  <c r="Q37" i="1" s="1"/>
  <c r="I37" i="1"/>
  <c r="S36" i="1"/>
  <c r="O36" i="1"/>
  <c r="N36" i="1"/>
  <c r="T36" i="1" s="1"/>
  <c r="U36" i="1" s="1"/>
  <c r="M36" i="1"/>
  <c r="Q36" i="1" s="1"/>
  <c r="I36" i="1"/>
  <c r="O35" i="1"/>
  <c r="S35" i="1" s="1"/>
  <c r="T35" i="1" s="1"/>
  <c r="U35" i="1" s="1"/>
  <c r="N35" i="1"/>
  <c r="R35" i="1" s="1"/>
  <c r="M35" i="1"/>
  <c r="Q35" i="1" s="1"/>
  <c r="I35" i="1"/>
  <c r="Q34" i="1"/>
  <c r="O34" i="1"/>
  <c r="S34" i="1" s="1"/>
  <c r="T34" i="1" s="1"/>
  <c r="U34" i="1" s="1"/>
  <c r="N34" i="1"/>
  <c r="R34" i="1" s="1"/>
  <c r="M34" i="1"/>
  <c r="I34" i="1"/>
  <c r="S33" i="1"/>
  <c r="R33" i="1"/>
  <c r="O33" i="1"/>
  <c r="N33" i="1"/>
  <c r="T33" i="1" s="1"/>
  <c r="U33" i="1" s="1"/>
  <c r="M33" i="1"/>
  <c r="Q33" i="1" s="1"/>
  <c r="I33" i="1"/>
  <c r="S32" i="1"/>
  <c r="O32" i="1"/>
  <c r="N32" i="1"/>
  <c r="T32" i="1" s="1"/>
  <c r="U32" i="1" s="1"/>
  <c r="M32" i="1"/>
  <c r="Q32" i="1" s="1"/>
  <c r="I32" i="1"/>
  <c r="O31" i="1"/>
  <c r="S31" i="1" s="1"/>
  <c r="T31" i="1" s="1"/>
  <c r="U31" i="1" s="1"/>
  <c r="N31" i="1"/>
  <c r="R31" i="1" s="1"/>
  <c r="M31" i="1"/>
  <c r="Q31" i="1" s="1"/>
  <c r="I31" i="1"/>
  <c r="Q30" i="1"/>
  <c r="O30" i="1"/>
  <c r="S30" i="1" s="1"/>
  <c r="T30" i="1" s="1"/>
  <c r="U30" i="1" s="1"/>
  <c r="N30" i="1"/>
  <c r="R30" i="1" s="1"/>
  <c r="M30" i="1"/>
  <c r="I30" i="1"/>
  <c r="R29" i="1"/>
  <c r="O29" i="1"/>
  <c r="S29" i="1" s="1"/>
  <c r="N29" i="1"/>
  <c r="M29" i="1"/>
  <c r="Q29" i="1" s="1"/>
  <c r="I29" i="1"/>
  <c r="S28" i="1"/>
  <c r="O28" i="1"/>
  <c r="N28" i="1"/>
  <c r="M28" i="1"/>
  <c r="Q28" i="1" s="1"/>
  <c r="I28" i="1"/>
  <c r="O27" i="1"/>
  <c r="S27" i="1" s="1"/>
  <c r="T27" i="1" s="1"/>
  <c r="U27" i="1" s="1"/>
  <c r="N27" i="1"/>
  <c r="R27" i="1" s="1"/>
  <c r="M27" i="1"/>
  <c r="Q27" i="1" s="1"/>
  <c r="I27" i="1"/>
  <c r="Q26" i="1"/>
  <c r="O26" i="1"/>
  <c r="S26" i="1" s="1"/>
  <c r="T26" i="1" s="1"/>
  <c r="U26" i="1" s="1"/>
  <c r="N26" i="1"/>
  <c r="R26" i="1" s="1"/>
  <c r="M26" i="1"/>
  <c r="I26" i="1"/>
  <c r="R25" i="1"/>
  <c r="O25" i="1"/>
  <c r="S25" i="1" s="1"/>
  <c r="N25" i="1"/>
  <c r="M25" i="1"/>
  <c r="Q25" i="1" s="1"/>
  <c r="I25" i="1"/>
  <c r="O24" i="1"/>
  <c r="S24" i="1" s="1"/>
  <c r="T24" i="1" s="1"/>
  <c r="U24" i="1" s="1"/>
  <c r="N24" i="1"/>
  <c r="R24" i="1" s="1"/>
  <c r="M24" i="1"/>
  <c r="Q24" i="1" s="1"/>
  <c r="I24" i="1"/>
  <c r="Q23" i="1"/>
  <c r="O23" i="1"/>
  <c r="S23" i="1" s="1"/>
  <c r="T23" i="1" s="1"/>
  <c r="U23" i="1" s="1"/>
  <c r="N23" i="1"/>
  <c r="R23" i="1" s="1"/>
  <c r="M23" i="1"/>
  <c r="I23" i="1"/>
  <c r="U22" i="1"/>
  <c r="R22" i="1"/>
  <c r="O22" i="1"/>
  <c r="S22" i="1" s="1"/>
  <c r="T22" i="1" s="1"/>
  <c r="N22" i="1"/>
  <c r="M22" i="1"/>
  <c r="Q22" i="1" s="1"/>
  <c r="I22" i="1"/>
  <c r="S21" i="1"/>
  <c r="Q21" i="1"/>
  <c r="O21" i="1"/>
  <c r="N21" i="1"/>
  <c r="R21" i="1" s="1"/>
  <c r="M21" i="1"/>
  <c r="I21" i="1"/>
  <c r="T25" i="1" l="1"/>
  <c r="U25" i="1" s="1"/>
  <c r="T28" i="1"/>
  <c r="U28" i="1" s="1"/>
  <c r="R28" i="1"/>
  <c r="T37" i="1"/>
  <c r="U37" i="1" s="1"/>
  <c r="T29" i="1"/>
  <c r="U29" i="1" s="1"/>
  <c r="T149" i="1"/>
  <c r="U149" i="1" s="1"/>
  <c r="T21" i="1"/>
  <c r="U21" i="1" s="1"/>
  <c r="T105" i="1"/>
  <c r="U105" i="1" s="1"/>
  <c r="T140" i="1"/>
  <c r="U140" i="1" s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T157" i="1"/>
  <c r="U157" i="1" s="1"/>
  <c r="R157" i="1"/>
  <c r="T107" i="1"/>
  <c r="U107" i="1" s="1"/>
  <c r="T111" i="1"/>
  <c r="U111" i="1" s="1"/>
  <c r="T115" i="1"/>
  <c r="U115" i="1" s="1"/>
  <c r="T119" i="1"/>
  <c r="U119" i="1" s="1"/>
  <c r="T123" i="1"/>
  <c r="U123" i="1" s="1"/>
  <c r="T127" i="1"/>
  <c r="U127" i="1" s="1"/>
  <c r="T131" i="1"/>
  <c r="U131" i="1" s="1"/>
  <c r="T135" i="1"/>
  <c r="U135" i="1" s="1"/>
  <c r="R137" i="1"/>
  <c r="T139" i="1"/>
  <c r="U139" i="1" s="1"/>
  <c r="R141" i="1"/>
  <c r="T143" i="1"/>
  <c r="U143" i="1" s="1"/>
  <c r="T147" i="1"/>
  <c r="U147" i="1" s="1"/>
  <c r="R149" i="1"/>
  <c r="T151" i="1"/>
  <c r="U151" i="1" s="1"/>
  <c r="R153" i="1"/>
  <c r="T155" i="1"/>
  <c r="U155" i="1" s="1"/>
  <c r="R159" i="1"/>
  <c r="T159" i="1"/>
  <c r="U159" i="1" s="1"/>
  <c r="T204" i="1"/>
  <c r="U204" i="1" s="1"/>
  <c r="T229" i="1"/>
  <c r="U229" i="1" s="1"/>
  <c r="T161" i="1"/>
  <c r="U161" i="1" s="1"/>
  <c r="R161" i="1"/>
  <c r="R163" i="1"/>
  <c r="T163" i="1"/>
  <c r="U163" i="1" s="1"/>
  <c r="T208" i="1"/>
  <c r="U208" i="1" s="1"/>
  <c r="T233" i="1"/>
  <c r="U233" i="1" s="1"/>
  <c r="R165" i="1"/>
  <c r="T167" i="1"/>
  <c r="U167" i="1" s="1"/>
  <c r="R169" i="1"/>
  <c r="T171" i="1"/>
  <c r="U171" i="1" s="1"/>
  <c r="R173" i="1"/>
  <c r="T175" i="1"/>
  <c r="U175" i="1" s="1"/>
  <c r="R177" i="1"/>
  <c r="T179" i="1"/>
  <c r="U179" i="1" s="1"/>
  <c r="R181" i="1"/>
  <c r="T183" i="1"/>
  <c r="U183" i="1" s="1"/>
  <c r="R185" i="1"/>
  <c r="T187" i="1"/>
  <c r="U187" i="1" s="1"/>
  <c r="R189" i="1"/>
  <c r="T191" i="1"/>
  <c r="U191" i="1" s="1"/>
  <c r="R193" i="1"/>
  <c r="T195" i="1"/>
  <c r="U195" i="1" s="1"/>
  <c r="R197" i="1"/>
  <c r="T199" i="1"/>
  <c r="U199" i="1" s="1"/>
  <c r="R201" i="1"/>
  <c r="T203" i="1"/>
  <c r="U203" i="1" s="1"/>
  <c r="R205" i="1"/>
  <c r="T207" i="1"/>
  <c r="U207" i="1" s="1"/>
  <c r="R209" i="1"/>
  <c r="T211" i="1"/>
  <c r="U211" i="1" s="1"/>
  <c r="T215" i="1"/>
  <c r="U215" i="1" s="1"/>
  <c r="T219" i="1"/>
  <c r="U219" i="1" s="1"/>
  <c r="T223" i="1"/>
  <c r="U223" i="1" s="1"/>
  <c r="T227" i="1"/>
  <c r="U227" i="1" s="1"/>
  <c r="T231" i="1"/>
  <c r="U231" i="1" s="1"/>
  <c r="T235" i="1"/>
  <c r="U235" i="1" s="1"/>
  <c r="T239" i="1"/>
  <c r="U239" i="1" s="1"/>
  <c r="T250" i="1"/>
  <c r="U250" i="1" s="1"/>
  <c r="R250" i="1"/>
  <c r="R243" i="1"/>
  <c r="R244" i="1"/>
  <c r="T244" i="1"/>
  <c r="U244" i="1" s="1"/>
  <c r="R252" i="1"/>
  <c r="T252" i="1"/>
  <c r="U252" i="1" s="1"/>
  <c r="T246" i="1"/>
  <c r="U246" i="1" s="1"/>
  <c r="R246" i="1"/>
  <c r="T254" i="1"/>
  <c r="U254" i="1" s="1"/>
  <c r="R254" i="1"/>
  <c r="T258" i="1"/>
  <c r="U258" i="1" s="1"/>
  <c r="R258" i="1"/>
  <c r="R248" i="1"/>
  <c r="T248" i="1"/>
  <c r="U248" i="1" s="1"/>
  <c r="T256" i="1"/>
  <c r="U256" i="1" s="1"/>
  <c r="T260" i="1"/>
  <c r="U260" i="1" s="1"/>
  <c r="R262" i="1"/>
  <c r="T264" i="1"/>
  <c r="U264" i="1" s="1"/>
  <c r="R266" i="1"/>
  <c r="T268" i="1"/>
  <c r="U268" i="1" s="1"/>
  <c r="R270" i="1"/>
  <c r="T272" i="1"/>
  <c r="U272" i="1" s="1"/>
  <c r="R274" i="1"/>
  <c r="T276" i="1"/>
  <c r="U276" i="1" s="1"/>
  <c r="R278" i="1"/>
  <c r="T280" i="1"/>
  <c r="U280" i="1" s="1"/>
  <c r="R282" i="1"/>
  <c r="T284" i="1"/>
  <c r="U284" i="1" s="1"/>
  <c r="R286" i="1"/>
  <c r="T288" i="1"/>
  <c r="U288" i="1" s="1"/>
  <c r="R290" i="1"/>
  <c r="T292" i="1"/>
  <c r="U292" i="1" s="1"/>
  <c r="R294" i="1"/>
  <c r="T296" i="1"/>
  <c r="U296" i="1" s="1"/>
  <c r="R298" i="1"/>
  <c r="T300" i="1"/>
  <c r="U300" i="1" s="1"/>
  <c r="R302" i="1"/>
  <c r="T304" i="1"/>
  <c r="U304" i="1" s="1"/>
  <c r="R313" i="1"/>
  <c r="T313" i="1"/>
  <c r="U313" i="1" s="1"/>
  <c r="R321" i="1"/>
  <c r="T321" i="1"/>
  <c r="U321" i="1" s="1"/>
  <c r="T307" i="1"/>
  <c r="U307" i="1" s="1"/>
  <c r="R307" i="1"/>
  <c r="T315" i="1"/>
  <c r="U315" i="1" s="1"/>
  <c r="R315" i="1"/>
  <c r="T323" i="1"/>
  <c r="U323" i="1" s="1"/>
  <c r="R323" i="1"/>
  <c r="R305" i="1"/>
  <c r="R309" i="1"/>
  <c r="T309" i="1"/>
  <c r="U309" i="1" s="1"/>
  <c r="R317" i="1"/>
  <c r="T317" i="1"/>
  <c r="U317" i="1" s="1"/>
  <c r="R325" i="1"/>
  <c r="T325" i="1"/>
  <c r="U325" i="1" s="1"/>
  <c r="T311" i="1"/>
  <c r="U311" i="1" s="1"/>
  <c r="R311" i="1"/>
  <c r="T319" i="1"/>
  <c r="U319" i="1" s="1"/>
  <c r="R319" i="1"/>
  <c r="T327" i="1"/>
  <c r="U327" i="1" s="1"/>
  <c r="R327" i="1"/>
  <c r="T436" i="1"/>
  <c r="U436" i="1" s="1"/>
  <c r="T440" i="1"/>
  <c r="U440" i="1" s="1"/>
  <c r="R440" i="1"/>
  <c r="T448" i="1"/>
  <c r="U448" i="1" s="1"/>
  <c r="R448" i="1"/>
  <c r="T456" i="1"/>
  <c r="U456" i="1" s="1"/>
  <c r="R456" i="1"/>
  <c r="T329" i="1"/>
  <c r="U329" i="1" s="1"/>
  <c r="R331" i="1"/>
  <c r="T333" i="1"/>
  <c r="U333" i="1" s="1"/>
  <c r="R335" i="1"/>
  <c r="T337" i="1"/>
  <c r="U337" i="1" s="1"/>
  <c r="R339" i="1"/>
  <c r="T341" i="1"/>
  <c r="U341" i="1" s="1"/>
  <c r="R343" i="1"/>
  <c r="T345" i="1"/>
  <c r="U345" i="1" s="1"/>
  <c r="R347" i="1"/>
  <c r="T349" i="1"/>
  <c r="U349" i="1" s="1"/>
  <c r="R351" i="1"/>
  <c r="T353" i="1"/>
  <c r="U353" i="1" s="1"/>
  <c r="R355" i="1"/>
  <c r="T357" i="1"/>
  <c r="U357" i="1" s="1"/>
  <c r="R359" i="1"/>
  <c r="T361" i="1"/>
  <c r="U361" i="1" s="1"/>
  <c r="R363" i="1"/>
  <c r="T365" i="1"/>
  <c r="U365" i="1" s="1"/>
  <c r="R367" i="1"/>
  <c r="T369" i="1"/>
  <c r="U369" i="1" s="1"/>
  <c r="R371" i="1"/>
  <c r="T373" i="1"/>
  <c r="U373" i="1" s="1"/>
  <c r="R375" i="1"/>
  <c r="T377" i="1"/>
  <c r="U377" i="1" s="1"/>
  <c r="R379" i="1"/>
  <c r="T381" i="1"/>
  <c r="U381" i="1" s="1"/>
  <c r="R383" i="1"/>
  <c r="T385" i="1"/>
  <c r="U385" i="1" s="1"/>
  <c r="R387" i="1"/>
  <c r="T389" i="1"/>
  <c r="U389" i="1" s="1"/>
  <c r="R391" i="1"/>
  <c r="T393" i="1"/>
  <c r="U393" i="1" s="1"/>
  <c r="R395" i="1"/>
  <c r="T397" i="1"/>
  <c r="U397" i="1" s="1"/>
  <c r="R399" i="1"/>
  <c r="T401" i="1"/>
  <c r="U401" i="1" s="1"/>
  <c r="R403" i="1"/>
  <c r="T405" i="1"/>
  <c r="U405" i="1" s="1"/>
  <c r="R407" i="1"/>
  <c r="T409" i="1"/>
  <c r="U409" i="1" s="1"/>
  <c r="R411" i="1"/>
  <c r="T413" i="1"/>
  <c r="U413" i="1" s="1"/>
  <c r="R415" i="1"/>
  <c r="T417" i="1"/>
  <c r="U417" i="1" s="1"/>
  <c r="R419" i="1"/>
  <c r="T421" i="1"/>
  <c r="U421" i="1" s="1"/>
  <c r="R423" i="1"/>
  <c r="T425" i="1"/>
  <c r="U425" i="1" s="1"/>
  <c r="R427" i="1"/>
  <c r="T429" i="1"/>
  <c r="U429" i="1" s="1"/>
  <c r="R431" i="1"/>
  <c r="T433" i="1"/>
  <c r="U433" i="1" s="1"/>
  <c r="R442" i="1"/>
  <c r="T442" i="1"/>
  <c r="U442" i="1" s="1"/>
  <c r="R450" i="1"/>
  <c r="T450" i="1"/>
  <c r="U450" i="1" s="1"/>
  <c r="T444" i="1"/>
  <c r="U444" i="1" s="1"/>
  <c r="R444" i="1"/>
  <c r="T452" i="1"/>
  <c r="U452" i="1" s="1"/>
  <c r="R452" i="1"/>
  <c r="R434" i="1"/>
  <c r="R438" i="1"/>
  <c r="T438" i="1"/>
  <c r="U438" i="1" s="1"/>
  <c r="R446" i="1"/>
  <c r="T446" i="1"/>
  <c r="U446" i="1" s="1"/>
  <c r="R454" i="1"/>
  <c r="T454" i="1"/>
  <c r="U454" i="1" s="1"/>
  <c r="R525" i="1"/>
  <c r="T525" i="1"/>
  <c r="U525" i="1" s="1"/>
  <c r="R541" i="1"/>
  <c r="T541" i="1"/>
  <c r="U541" i="1" s="1"/>
  <c r="R557" i="1"/>
  <c r="T557" i="1"/>
  <c r="U557" i="1" s="1"/>
  <c r="T458" i="1"/>
  <c r="U458" i="1" s="1"/>
  <c r="R460" i="1"/>
  <c r="T462" i="1"/>
  <c r="U462" i="1" s="1"/>
  <c r="R464" i="1"/>
  <c r="T466" i="1"/>
  <c r="U466" i="1" s="1"/>
  <c r="R468" i="1"/>
  <c r="T470" i="1"/>
  <c r="U470" i="1" s="1"/>
  <c r="R472" i="1"/>
  <c r="T474" i="1"/>
  <c r="U474" i="1" s="1"/>
  <c r="R476" i="1"/>
  <c r="T478" i="1"/>
  <c r="U478" i="1" s="1"/>
  <c r="R480" i="1"/>
  <c r="T482" i="1"/>
  <c r="U482" i="1" s="1"/>
  <c r="R484" i="1"/>
  <c r="T486" i="1"/>
  <c r="U486" i="1" s="1"/>
  <c r="R488" i="1"/>
  <c r="T490" i="1"/>
  <c r="U490" i="1" s="1"/>
  <c r="T491" i="1"/>
  <c r="U491" i="1" s="1"/>
  <c r="R491" i="1"/>
  <c r="R493" i="1"/>
  <c r="T493" i="1"/>
  <c r="U493" i="1" s="1"/>
  <c r="R505" i="1"/>
  <c r="T505" i="1"/>
  <c r="U505" i="1" s="1"/>
  <c r="R509" i="1"/>
  <c r="T509" i="1"/>
  <c r="U509" i="1" s="1"/>
  <c r="R513" i="1"/>
  <c r="T513" i="1"/>
  <c r="U513" i="1" s="1"/>
  <c r="R517" i="1"/>
  <c r="T517" i="1"/>
  <c r="U517" i="1" s="1"/>
  <c r="R521" i="1"/>
  <c r="T521" i="1"/>
  <c r="U521" i="1" s="1"/>
  <c r="T542" i="1"/>
  <c r="U542" i="1" s="1"/>
  <c r="R545" i="1"/>
  <c r="T545" i="1"/>
  <c r="U545" i="1" s="1"/>
  <c r="T558" i="1"/>
  <c r="U558" i="1" s="1"/>
  <c r="R501" i="1"/>
  <c r="T501" i="1"/>
  <c r="U501" i="1" s="1"/>
  <c r="R529" i="1"/>
  <c r="T529" i="1"/>
  <c r="U529" i="1" s="1"/>
  <c r="R533" i="1"/>
  <c r="T533" i="1"/>
  <c r="U533" i="1" s="1"/>
  <c r="R537" i="1"/>
  <c r="T537" i="1"/>
  <c r="U537" i="1" s="1"/>
  <c r="T543" i="1"/>
  <c r="U543" i="1" s="1"/>
  <c r="T546" i="1"/>
  <c r="U546" i="1" s="1"/>
  <c r="R549" i="1"/>
  <c r="T549" i="1"/>
  <c r="U549" i="1" s="1"/>
  <c r="R497" i="1"/>
  <c r="T497" i="1"/>
  <c r="U497" i="1" s="1"/>
  <c r="T522" i="1"/>
  <c r="U522" i="1" s="1"/>
  <c r="T527" i="1"/>
  <c r="U527" i="1" s="1"/>
  <c r="R553" i="1"/>
  <c r="T553" i="1"/>
  <c r="U553" i="1" s="1"/>
  <c r="R495" i="1"/>
  <c r="R499" i="1"/>
  <c r="R503" i="1"/>
  <c r="R507" i="1"/>
  <c r="R511" i="1"/>
  <c r="R515" i="1"/>
  <c r="R519" i="1"/>
  <c r="R523" i="1"/>
  <c r="R527" i="1"/>
  <c r="R543" i="1"/>
  <c r="R547" i="1"/>
  <c r="R551" i="1"/>
  <c r="X24" i="1" l="1"/>
</calcChain>
</file>

<file path=xl/sharedStrings.xml><?xml version="1.0" encoding="utf-8"?>
<sst xmlns="http://schemas.openxmlformats.org/spreadsheetml/2006/main" count="1640" uniqueCount="659">
  <si>
    <t>Dane:</t>
  </si>
  <si>
    <t>https://www.kaggle.com/deepcontractor/froza-horizon-5-cars-dataset?select=Forza_Horizon_Cars.csv</t>
  </si>
  <si>
    <t>Dane - Samochody Forza horizon 5</t>
  </si>
  <si>
    <t>Skąd się biorą liczby?</t>
  </si>
  <si>
    <t>Name_and_model</t>
  </si>
  <si>
    <t>stock_specs</t>
  </si>
  <si>
    <t>Stock_Rating</t>
  </si>
  <si>
    <t>speed</t>
  </si>
  <si>
    <t>acceleration</t>
  </si>
  <si>
    <t>Offroad</t>
  </si>
  <si>
    <t>Horse_Power</t>
  </si>
  <si>
    <t>Weight_lbs</t>
  </si>
  <si>
    <t>Year</t>
  </si>
  <si>
    <t>Marka</t>
  </si>
  <si>
    <t>Ocena</t>
  </si>
  <si>
    <t>Dopasowana liczba</t>
  </si>
  <si>
    <t>O ile się pomyliłem</t>
  </si>
  <si>
    <t>(O ile się pomyliłem) ^ 2</t>
  </si>
  <si>
    <t>2001 Acura Integra Type R</t>
  </si>
  <si>
    <t>C</t>
  </si>
  <si>
    <t>Acura</t>
  </si>
  <si>
    <t>B1</t>
  </si>
  <si>
    <t>2002 Acura RSX Type S</t>
  </si>
  <si>
    <t>B2</t>
  </si>
  <si>
    <t>2017 Acura NSX</t>
  </si>
  <si>
    <t>S1</t>
  </si>
  <si>
    <t>1973 Alpine A110 1600s</t>
  </si>
  <si>
    <t>Alpine</t>
  </si>
  <si>
    <t>Suma kwadratów różnic</t>
  </si>
  <si>
    <t>2017 Alpine A110</t>
  </si>
  <si>
    <t>B</t>
  </si>
  <si>
    <t>2015 Alumi Craft Class 10 Race Car</t>
  </si>
  <si>
    <t>Alumi</t>
  </si>
  <si>
    <t>1973 AMC Gremlin X</t>
  </si>
  <si>
    <t>D</t>
  </si>
  <si>
    <t>AMC</t>
  </si>
  <si>
    <t>2554 AMG TRANSPORT DYNAMICS M12S Warthog CST</t>
  </si>
  <si>
    <t>A</t>
  </si>
  <si>
    <t>AMG</t>
  </si>
  <si>
    <t>2018 Apollo Intensa Emozione</t>
  </si>
  <si>
    <t>S2</t>
  </si>
  <si>
    <t>Apollo</t>
  </si>
  <si>
    <t>2018 Apollo Intensa Emozione "Welcome Pack"</t>
  </si>
  <si>
    <t>2013 Ariel Atom 500 V8</t>
  </si>
  <si>
    <t>Ariel</t>
  </si>
  <si>
    <t>2016 Ariel Nomad</t>
  </si>
  <si>
    <t>1964 Aston Martin DB5</t>
  </si>
  <si>
    <t>Aston Martin</t>
  </si>
  <si>
    <t>2013 Aston Martin V12 Vantage S</t>
  </si>
  <si>
    <t>2016 Aston Martin Vantage GT12</t>
  </si>
  <si>
    <t>2017 Aston Martin DB11</t>
  </si>
  <si>
    <t>2017 Aston Martin Vulcan AMR Pro</t>
  </si>
  <si>
    <t>2019 Aston Martin DBS Superleggera</t>
  </si>
  <si>
    <t>2019 Aston Martin Valhalla Concept Car</t>
  </si>
  <si>
    <t>2019 Aston Martin Vantage</t>
  </si>
  <si>
    <t>1983 Audi Sport quattro</t>
  </si>
  <si>
    <t>Audi</t>
  </si>
  <si>
    <t>1995 Audi Avant RS2</t>
  </si>
  <si>
    <t>2001 Audi RS 4 Avant</t>
  </si>
  <si>
    <t>2003 Audi RS 6</t>
  </si>
  <si>
    <t>2006 Audi RS 4</t>
  </si>
  <si>
    <t>2009 Audi RS 6</t>
  </si>
  <si>
    <t>2010 Audi TT RS CoupÃ©</t>
  </si>
  <si>
    <t>2011 Audi RS 3 Sportback</t>
  </si>
  <si>
    <t>2011 Audi RS 5 CoupÃ©</t>
  </si>
  <si>
    <t>2013 Audi R8 CoupÃ© V10 plus 5.2 FSI quattro</t>
  </si>
  <si>
    <t>2013 Audi RS 4 Avant</t>
  </si>
  <si>
    <t>2013 Audi RS 7 Sportback</t>
  </si>
  <si>
    <t>2015 Audi RS 6 Avant</t>
  </si>
  <si>
    <t>2015 Audi S1</t>
  </si>
  <si>
    <t>2015 Audi TTS CoupÃ©</t>
  </si>
  <si>
    <t>2016 Audi R8 V10 plus</t>
  </si>
  <si>
    <t>2018 Audi TT RS</t>
  </si>
  <si>
    <t>1958 Austin-Healey Sprite MkI</t>
  </si>
  <si>
    <t>Austin-Healey</t>
  </si>
  <si>
    <t>1939 Auto Union Type D</t>
  </si>
  <si>
    <t>Auto</t>
  </si>
  <si>
    <t>2014 BAC Mono</t>
  </si>
  <si>
    <t>BAC</t>
  </si>
  <si>
    <t>1930 Bentley 8 Litre</t>
  </si>
  <si>
    <t>Bentley</t>
  </si>
  <si>
    <t>1930 Bentley Blower 4-1/2 Litre Supercharged</t>
  </si>
  <si>
    <t>2016 Bentley Bentayga</t>
  </si>
  <si>
    <t>2017 Bentley Continental Supersports</t>
  </si>
  <si>
    <t>1957 BMW Isetta 300 Export</t>
  </si>
  <si>
    <t>BMW</t>
  </si>
  <si>
    <t>1973 BMW 2002 TURBO</t>
  </si>
  <si>
    <t>1981 BMW M1</t>
  </si>
  <si>
    <t>1988 BMW M5</t>
  </si>
  <si>
    <t>1991 BMW M3</t>
  </si>
  <si>
    <t>1995 BMW M5</t>
  </si>
  <si>
    <t>1997 BMW M3</t>
  </si>
  <si>
    <t>2002 BMW M3-GTR</t>
  </si>
  <si>
    <t>2002 BMW Z3 M Coupe</t>
  </si>
  <si>
    <t>2003 BMW M5</t>
  </si>
  <si>
    <t>2005 BMW M3</t>
  </si>
  <si>
    <t>2008 BMW M3</t>
  </si>
  <si>
    <t>2008 BMW Z4 M Coupe</t>
  </si>
  <si>
    <t>2009 BMW M5</t>
  </si>
  <si>
    <t>2011 BMW 1 Series M Coupe</t>
  </si>
  <si>
    <t>2011 BMW X5 M</t>
  </si>
  <si>
    <t>2011 BMW X5 M Forza Edition</t>
  </si>
  <si>
    <t>2012 BMW M5</t>
  </si>
  <si>
    <t>2013 BMW M6 Coupe</t>
  </si>
  <si>
    <t>2014 BMW M4 Coupe</t>
  </si>
  <si>
    <t>2015 BMW i8</t>
  </si>
  <si>
    <t>2015 BMW X6 M</t>
  </si>
  <si>
    <t>2016 BMW M2 CoupÃ©</t>
  </si>
  <si>
    <t>2016 BMW M4 GTS</t>
  </si>
  <si>
    <t>2018 BMW M5</t>
  </si>
  <si>
    <t>2019 BMW Z4 Roadster</t>
  </si>
  <si>
    <t>1926 Bugatti Type 35 C</t>
  </si>
  <si>
    <t>Bugatti</t>
  </si>
  <si>
    <t>1992 Bugatti EB110 Super Sport</t>
  </si>
  <si>
    <t>2011 Bugatti Veyron Super Sport</t>
  </si>
  <si>
    <t>2018 Bugatti Chiron</t>
  </si>
  <si>
    <t>2019 Bugatti Divo</t>
  </si>
  <si>
    <t>1970 Buick GSX</t>
  </si>
  <si>
    <t>Buick</t>
  </si>
  <si>
    <t>1987 Buick Regal GNX</t>
  </si>
  <si>
    <t>2016 Cadillac ATS-V</t>
  </si>
  <si>
    <t>Cadillac</t>
  </si>
  <si>
    <t>2016 Cadillac CTS-V Sedan</t>
  </si>
  <si>
    <t>2018 Can-Am Maverick X RS Turbo R</t>
  </si>
  <si>
    <t>Can-Am</t>
  </si>
  <si>
    <t>2013 Caterham Superlight R500</t>
  </si>
  <si>
    <t>Caterham</t>
  </si>
  <si>
    <t>1953 Chevrolet Corvette</t>
  </si>
  <si>
    <t>Chevrolet</t>
  </si>
  <si>
    <t>1953 Chevrolet Corvette Forza Edition</t>
  </si>
  <si>
    <t>1955 Chevrolet 150 Utility Sedan</t>
  </si>
  <si>
    <t>1957 Chevrolet Bel Air</t>
  </si>
  <si>
    <t>1960 Chevrolet Corvette</t>
  </si>
  <si>
    <t>1964 Chevrolet Impala Super Sport 409</t>
  </si>
  <si>
    <t>1967 Chevrolet Corvette Stingray 427</t>
  </si>
  <si>
    <t>1969 Chevrolet Camaro Super Sport Coupe</t>
  </si>
  <si>
    <t>1969 Chevrolet Nova Super Sport 396</t>
  </si>
  <si>
    <t>1970 Chevrolet Camaro Z28</t>
  </si>
  <si>
    <t>1970 Chevrolet Chevelle Super Sport 454</t>
  </si>
  <si>
    <t>1970 Chevrolet Corvette ZR-1</t>
  </si>
  <si>
    <t>1970 Chevrolet El Camino Super Sport 454</t>
  </si>
  <si>
    <t>1979 Chevrolet Camaro Z28</t>
  </si>
  <si>
    <t>1988 Chevrolet Monte Carlo Super Sport</t>
  </si>
  <si>
    <t>1995 Chevrolet Corvette ZR-1</t>
  </si>
  <si>
    <t>1996 Chevrolet Impala Super Sport</t>
  </si>
  <si>
    <t>2002 Chevrolet Corvette Z06</t>
  </si>
  <si>
    <t>2009 Chevrolet Corvette ZR1</t>
  </si>
  <si>
    <t>2015 Chevrolet Camaro Z/28</t>
  </si>
  <si>
    <t>2015 Chevrolet Corvette Z06</t>
  </si>
  <si>
    <t>2017 Chevrolet Camaro ZL1</t>
  </si>
  <si>
    <t>2017 Chevrolet Colorado ZR2</t>
  </si>
  <si>
    <t>2018 Chevrolet Camaro ZL1 1LE</t>
  </si>
  <si>
    <t>2019 Chevrolet Corvette ZR1</t>
  </si>
  <si>
    <t>2020 Chevrolet Corvette Stingray Coupe</t>
  </si>
  <si>
    <t>1970 Datsun 510</t>
  </si>
  <si>
    <t>Datsun</t>
  </si>
  <si>
    <t>2013 Deberti Jeep Wrangler Unlimited</t>
  </si>
  <si>
    <t>Deberti</t>
  </si>
  <si>
    <t>2018 Deberti Chevrolet Silverado 1500 Drift Truck</t>
  </si>
  <si>
    <t>2018 Deberti Ford F-150 Prerunner</t>
  </si>
  <si>
    <t>2019 Deberti Toyota Tacoma TRD "The Performance Truck"</t>
  </si>
  <si>
    <t>1982 DeLorean DMC-12</t>
  </si>
  <si>
    <t>DeLorean</t>
  </si>
  <si>
    <t>1968 Dodge Dart Hemi Super Stock</t>
  </si>
  <si>
    <t>Dodge</t>
  </si>
  <si>
    <t>1969 Dodge Charger Daytona HEMI</t>
  </si>
  <si>
    <t>1969 Dodge Charger R/T</t>
  </si>
  <si>
    <t>1969 Dodge Charger R/T Forza Edition</t>
  </si>
  <si>
    <t>1970 Dodge Challenger R/T</t>
  </si>
  <si>
    <t>1999 Dodge Viper GTS ACR</t>
  </si>
  <si>
    <t>2008 Dodge Viper SRT10 ACR</t>
  </si>
  <si>
    <t>2013 Dodge SRT Viper GTS</t>
  </si>
  <si>
    <t>2015 Dodge Challenger SRT Hellcat</t>
  </si>
  <si>
    <t>2015 Dodge Charger SRT Hellcat</t>
  </si>
  <si>
    <t>2016 Dodge Viper ACR</t>
  </si>
  <si>
    <t>2018 Dodge Challenger SRT Demon</t>
  </si>
  <si>
    <t>2018 Dodge Durango SRT</t>
  </si>
  <si>
    <t>2013 Donkervoort D8 GTO</t>
  </si>
  <si>
    <t>Donkervoort</t>
  </si>
  <si>
    <t>2018 Exomotive Exocet Off-Road</t>
  </si>
  <si>
    <t>Exomotive</t>
  </si>
  <si>
    <t>2018 Exomotive Exocet Off-Road Forza Edition</t>
  </si>
  <si>
    <t>1957 Ferrari 250 California</t>
  </si>
  <si>
    <t>Ferrari</t>
  </si>
  <si>
    <t>1957 Ferrari 250 Testa Rossa</t>
  </si>
  <si>
    <t>1962 Ferrari 250 GTO</t>
  </si>
  <si>
    <t>1967 Ferrari #24 Ferrari Spa 330 P4</t>
  </si>
  <si>
    <t>1968 Ferrari 365 GTB/4</t>
  </si>
  <si>
    <t>1969 Ferrari Dino 246 GT</t>
  </si>
  <si>
    <t>1984 Ferrari 288 GTO</t>
  </si>
  <si>
    <t>1987 Ferrari F40</t>
  </si>
  <si>
    <t>1989 Ferrari F40 Competizionne</t>
  </si>
  <si>
    <t>1994 Ferrari F355 Berlinetta</t>
  </si>
  <si>
    <t>1995 Ferrari F50</t>
  </si>
  <si>
    <t>1996 Ferrari F50 GT</t>
  </si>
  <si>
    <t>2002 Ferrari 575M Maranello</t>
  </si>
  <si>
    <t>2002 Ferrari Enzo Ferrari</t>
  </si>
  <si>
    <t>2003 Ferrari 360 Challenge Stradale</t>
  </si>
  <si>
    <t>2005 Ferrari FXX</t>
  </si>
  <si>
    <t>2007 Ferrari 430 Scuderia</t>
  </si>
  <si>
    <t>2009 Ferrari 458 Italia</t>
  </si>
  <si>
    <t>2010 Ferrari 599 GTO</t>
  </si>
  <si>
    <t>2012 Ferrari 599XX Evolution</t>
  </si>
  <si>
    <t>2013 Ferrari 458 Speciale</t>
  </si>
  <si>
    <t>2013 Ferrari LaFerrari</t>
  </si>
  <si>
    <t>2014 Ferrari FXX K</t>
  </si>
  <si>
    <t>2015 Ferrari 488 GTB</t>
  </si>
  <si>
    <t>2015 Ferrari F12tdf</t>
  </si>
  <si>
    <t>2017 Ferrari 812 Superfast</t>
  </si>
  <si>
    <t>2017 Ferrari GTC4Lusso</t>
  </si>
  <si>
    <t>2017 Ferrari J50</t>
  </si>
  <si>
    <t>2018 Ferrari FXX-K Evo</t>
  </si>
  <si>
    <t>2018 Ferrari Portofino</t>
  </si>
  <si>
    <t>2019 Ferrari 488 Pista</t>
  </si>
  <si>
    <t>2019 Ferrari Monza SP2</t>
  </si>
  <si>
    <t>1932 Ford De Luxe Five-Window Coupe</t>
  </si>
  <si>
    <t>Ford</t>
  </si>
  <si>
    <t>1932 Ford De Luxe Five-Window Coupe Forza Edition</t>
  </si>
  <si>
    <t>1940 Ford De Luxe Coupe</t>
  </si>
  <si>
    <t>1956 Ford F-100</t>
  </si>
  <si>
    <t>1959 Ford Anglia 105E</t>
  </si>
  <si>
    <t>1964 Ford GT40 Mk I</t>
  </si>
  <si>
    <t>1965 Ford Mustang GT Coupe</t>
  </si>
  <si>
    <t>1965 Ford Transit</t>
  </si>
  <si>
    <t>1966 Ford #2 GT40 Mk II</t>
  </si>
  <si>
    <t>1966 Ford Lotus Cortina</t>
  </si>
  <si>
    <t>1967 Ford Racing Escort MK1</t>
  </si>
  <si>
    <t>1968 Ford Mustang GT 2+2 Fastback</t>
  </si>
  <si>
    <t>1969 Ford Mustang Boss 302</t>
  </si>
  <si>
    <t>1970 Ford GT70</t>
  </si>
  <si>
    <t>1971 Ford Mustang Mach 1 1971</t>
  </si>
  <si>
    <t>1972 Ford Falcon XA GT-HO</t>
  </si>
  <si>
    <t>1973 Ford Capri RS3100</t>
  </si>
  <si>
    <t>1973 Ford Escort RS1600</t>
  </si>
  <si>
    <t>1975 Ford Bronco</t>
  </si>
  <si>
    <t>1977 Ford #5 Escort RS1800 MkII</t>
  </si>
  <si>
    <t>1977 Ford Escort RS1800</t>
  </si>
  <si>
    <t>1981 Ford Fiesta XR2</t>
  </si>
  <si>
    <t>1985 Ford RS200 Evolution</t>
  </si>
  <si>
    <t>1986 Ford Escort RS Turbo</t>
  </si>
  <si>
    <t>1987 Ford Sierra Cosworth RS500</t>
  </si>
  <si>
    <t>1992 Ford Escort RS Cosworth</t>
  </si>
  <si>
    <t>1993 Ford SVT Cobra R</t>
  </si>
  <si>
    <t>1994 Ford Supervan 3</t>
  </si>
  <si>
    <t>1999 Ford Racing Puma</t>
  </si>
  <si>
    <t>1999 Ford Racing Puma Forza Edition</t>
  </si>
  <si>
    <t>2000 Ford SVT Cobra R</t>
  </si>
  <si>
    <t>2003 Ford Focus RS</t>
  </si>
  <si>
    <t>2005 Ford GT</t>
  </si>
  <si>
    <t>2009 Ford Focus RS</t>
  </si>
  <si>
    <t>2010 Ford Crown Victoria Police Interceptor</t>
  </si>
  <si>
    <t>2011 Ford F-150 SVT Raptor</t>
  </si>
  <si>
    <t>2011 Ford Transit SuperSportVan</t>
  </si>
  <si>
    <t>2013 Ford Shelby GT500</t>
  </si>
  <si>
    <t>2014 Ford #11 Rockstar F-150 Trophy Truck</t>
  </si>
  <si>
    <t>2014 Ford Ranger T6 Rally Raid</t>
  </si>
  <si>
    <t>2017 Ford #14 Rahal Letterman Lanigan Racing GRC Fiesta</t>
  </si>
  <si>
    <t>2017 Ford #25 'Brocky' Ultra4 Bronco RTR</t>
  </si>
  <si>
    <t>2017 Ford Focus RS</t>
  </si>
  <si>
    <t>2017 Ford GT</t>
  </si>
  <si>
    <t>2017 Ford M-Sport Fiesta RS</t>
  </si>
  <si>
    <t>2018 Ford #25 Mustang RTR</t>
  </si>
  <si>
    <t>2018 Ford #88 Mustang RTR</t>
  </si>
  <si>
    <t>2019 Ford Ranger Raptor</t>
  </si>
  <si>
    <t>2020 Ford #2069 Ford Performance Bronco R</t>
  </si>
  <si>
    <t>1989 Formula Drift #98 BMW 325i</t>
  </si>
  <si>
    <t>Formula</t>
  </si>
  <si>
    <t>1995 Formula Drift #34 Toyota Supra MKIV</t>
  </si>
  <si>
    <t>1997 Formula Drift #777 Nissan 240SX</t>
  </si>
  <si>
    <t>2006 Formula Drift #43 Dodge Viper SRT10</t>
  </si>
  <si>
    <t>2007 Formula Drift #117 599 GTB Fiorano</t>
  </si>
  <si>
    <t>2009 Formula Drift #99 Mazda RX-8</t>
  </si>
  <si>
    <t>2013 Formula Drift #777 Chevrolet Corvette</t>
  </si>
  <si>
    <t>2015 Formula Drift #13 Ford Mustang</t>
  </si>
  <si>
    <t>2016 Formula Drift #530 HSV Maloo GEN-F</t>
  </si>
  <si>
    <t>2017 Formula Drift #357 Chevrolet Corvette</t>
  </si>
  <si>
    <t>2018 Formula Drift #64 Nissan 370Z</t>
  </si>
  <si>
    <t>2019 Formula Drift #411 Toyota Corolla Hatchback</t>
  </si>
  <si>
    <t>2020 Formula Drift #151 Toyota GR Supra</t>
  </si>
  <si>
    <t>2020 Formula Drift #91 BMW M2</t>
  </si>
  <si>
    <t>2018 Funco Motorsports F9</t>
  </si>
  <si>
    <t>Funco</t>
  </si>
  <si>
    <t>1984 Honda Civic CRX Mugen</t>
  </si>
  <si>
    <t>Honda</t>
  </si>
  <si>
    <t>1992 Honda NSX-R</t>
  </si>
  <si>
    <t>1997 Honda Civic Type R</t>
  </si>
  <si>
    <t>2003 Honda S2000</t>
  </si>
  <si>
    <t>2004 Honda Civic Type R</t>
  </si>
  <si>
    <t>2005 Honda NSX-R</t>
  </si>
  <si>
    <t>2005 Honda NSX-R GT</t>
  </si>
  <si>
    <t>2007 Honda Civic Type R</t>
  </si>
  <si>
    <t>2009 Honda S2000 CR</t>
  </si>
  <si>
    <t>2016 Honda Civic Coupe</t>
  </si>
  <si>
    <t>2016 Honda Civic Type R</t>
  </si>
  <si>
    <t>2018 Honda Civic Type R</t>
  </si>
  <si>
    <t>1955 Hoonigan Chevrolet Bel Air</t>
  </si>
  <si>
    <t>Hoonigan</t>
  </si>
  <si>
    <t>1965 Hoonigan Ford "Hoonicorn" Mustang</t>
  </si>
  <si>
    <t>1965 Hoonigan GYMKHANA 10 Ford Hoonicorn Mustang</t>
  </si>
  <si>
    <t>1972 Hoonigan Chevrolet Napalm Nova</t>
  </si>
  <si>
    <t>1977 Hoonigan GYMKHANA 10 Ford F-150 "Hoonitruck"</t>
  </si>
  <si>
    <t>1978 Hoonigan Ford Escort RS1800</t>
  </si>
  <si>
    <t>1986 Hoonigan Ford RS200 Evolution</t>
  </si>
  <si>
    <t>1991 Hoonigan GYMKHANA 10 Ford Escort Cosworth Group A</t>
  </si>
  <si>
    <t>1991 Hoonigan Rauh-Welt Begriff Porsche 911 Turbo</t>
  </si>
  <si>
    <t>1992 Hoonigan Mazda RX-7 Twerkstallion</t>
  </si>
  <si>
    <t>1994 Hoonigan Ford Escort RS Cosworth WRC â€œCossie V2â€</t>
  </si>
  <si>
    <t>2016 Hoonigan GYMKHANA 10 Ford Focus RS RX</t>
  </si>
  <si>
    <t>1969 Hot Wheels Twin Mill</t>
  </si>
  <si>
    <t>Hot</t>
  </si>
  <si>
    <t>2011 Hot Wheels Bone Shaker</t>
  </si>
  <si>
    <t>2014 HSV GEN-F GTS</t>
  </si>
  <si>
    <t>HSV</t>
  </si>
  <si>
    <t>2014 HSV Limited Edition GEN-F GTS Maloo</t>
  </si>
  <si>
    <t>2006 HUMMER H1 Alpha</t>
  </si>
  <si>
    <t>HUMMER</t>
  </si>
  <si>
    <t>2019 Hyundai Veloster N</t>
  </si>
  <si>
    <t>Hyundai</t>
  </si>
  <si>
    <t>2015 Infiniti Q60 Concept</t>
  </si>
  <si>
    <t>Infiniti</t>
  </si>
  <si>
    <t>1970 International Scout 800A</t>
  </si>
  <si>
    <t>International</t>
  </si>
  <si>
    <t>2018 ItalDesign ZeroUno</t>
  </si>
  <si>
    <t>ItalDesign</t>
  </si>
  <si>
    <t>1956 Jaguar D-Type</t>
  </si>
  <si>
    <t>Jaguar</t>
  </si>
  <si>
    <t>1959 Jaguar Mk II 3.8</t>
  </si>
  <si>
    <t>1961 Jaguar E-type</t>
  </si>
  <si>
    <t>1964 Jaguar Lightweight E-Type</t>
  </si>
  <si>
    <t>1966 Jaguar XJ13</t>
  </si>
  <si>
    <t>1991 Jaguar Sport XJR-15</t>
  </si>
  <si>
    <t>1993 Jaguar XJ220</t>
  </si>
  <si>
    <t>1993 Jaguar XJ220S TWR</t>
  </si>
  <si>
    <t>2010 Jaguar C-X75</t>
  </si>
  <si>
    <t>2012 Jaguar XKR-S</t>
  </si>
  <si>
    <t>2015 Jaguar F-Type R CoupÃ©</t>
  </si>
  <si>
    <t>2015 Jaguar XE-S</t>
  </si>
  <si>
    <t>2015 Jaguar XFR-S</t>
  </si>
  <si>
    <t>2015 Jaguar XKR-S</t>
  </si>
  <si>
    <t>2016 Jaguar F-TYPE Project 7</t>
  </si>
  <si>
    <t>2017 Jaguar F-PACE S</t>
  </si>
  <si>
    <t>2018 Jaguar I-PACE</t>
  </si>
  <si>
    <t>1976 Jeep CJ5 Renegade</t>
  </si>
  <si>
    <t>Jeep</t>
  </si>
  <si>
    <t>2012 Jeep Wrangler Rubicon</t>
  </si>
  <si>
    <t>2014 Jeep Grand Cherokee SRT</t>
  </si>
  <si>
    <t>2016 Jeep Trailcat</t>
  </si>
  <si>
    <t>2018 Jeep Grand Cherokee Trackhawk</t>
  </si>
  <si>
    <t>2020 Jeep Gladiator Rubicon</t>
  </si>
  <si>
    <t>2002 Koenigsegg CC8S</t>
  </si>
  <si>
    <t>Koenigsegg</t>
  </si>
  <si>
    <t>2008 Koenigsegg CCGT</t>
  </si>
  <si>
    <t>2015 Koenigsegg One:1</t>
  </si>
  <si>
    <t>2016 Koenigsegg Regera</t>
  </si>
  <si>
    <t>2017 Koenigsegg Agera RS</t>
  </si>
  <si>
    <t>2020 Koenigsegg Jesko</t>
  </si>
  <si>
    <t>2013 KTM X-Bow R</t>
  </si>
  <si>
    <t>KTM</t>
  </si>
  <si>
    <t>1967 Lamborghini Miura P400</t>
  </si>
  <si>
    <t>Lamborghini</t>
  </si>
  <si>
    <t>1973 Lamborghini Espada 400 GT</t>
  </si>
  <si>
    <t>1986 Lamborghini LM 002</t>
  </si>
  <si>
    <t>1988 Lamborghini Countach LP5000 QV</t>
  </si>
  <si>
    <t>1997 Lamborghini Diablo SV</t>
  </si>
  <si>
    <t>1999 Lamborghini Diablo GTR</t>
  </si>
  <si>
    <t>2008 Lamborghini ReventÃ³n</t>
  </si>
  <si>
    <t>2010 Lamborghini MurciÃ©lago LP 670-4 SV</t>
  </si>
  <si>
    <t>2011 Lamborghini Gallardo LP 570-4 Superleggera</t>
  </si>
  <si>
    <t>2011 Lamborghini Sesto Elemento</t>
  </si>
  <si>
    <t>2011 Lamborghini Sesto Elemento Forza Edition</t>
  </si>
  <si>
    <t>2012 Lamborghini Aventador J</t>
  </si>
  <si>
    <t>2012 Lamborghini Aventador LP700-4</t>
  </si>
  <si>
    <t>2012 Lamborghini Gallardo LP 570-4 Spyder Performante</t>
  </si>
  <si>
    <t>2013 Lamborghini Veneno</t>
  </si>
  <si>
    <t>2014 Lamborghini HuracÃ¡n LP 610-4</t>
  </si>
  <si>
    <t>2016 Lamborghini Aventador Superveloce</t>
  </si>
  <si>
    <t>2016 Lamborghini Centenario LP 770-4</t>
  </si>
  <si>
    <t>2018 Lamborghini Aventador SVJ</t>
  </si>
  <si>
    <t>2018 Lamborghini HuracÃ¡n Performante</t>
  </si>
  <si>
    <t>2019 Lamborghini Urus</t>
  </si>
  <si>
    <t>2020 Lamborghini HuracÃ¡n EVO</t>
  </si>
  <si>
    <t>1972 Land Rover Series III</t>
  </si>
  <si>
    <t>Land Rover</t>
  </si>
  <si>
    <t>1973 Land Rover Range Rover</t>
  </si>
  <si>
    <t>1997 Land Rover Defender 90</t>
  </si>
  <si>
    <t>2015 Land Rover Range Rover Sport SVR</t>
  </si>
  <si>
    <t>2018 Land Rover Range Rover Velar First Edition</t>
  </si>
  <si>
    <t>2020 Land Rover Defender 110 X</t>
  </si>
  <si>
    <t>1997 Lexus SC300</t>
  </si>
  <si>
    <t>Lexus</t>
  </si>
  <si>
    <t>2010 Lexus LFA</t>
  </si>
  <si>
    <t>2015 Lexus RC F</t>
  </si>
  <si>
    <t>2014 Local Motors Rally Fighter</t>
  </si>
  <si>
    <t>Local</t>
  </si>
  <si>
    <t>1969 Lola #6 Penske Sunoco T70 MkIIIB</t>
  </si>
  <si>
    <t>Lola</t>
  </si>
  <si>
    <t>1971 Lotus Elan Sprint</t>
  </si>
  <si>
    <t>Lotus</t>
  </si>
  <si>
    <t>1997 Lotus Elise GT1</t>
  </si>
  <si>
    <t>1999 Lotus Elise Series 1 Sport 190</t>
  </si>
  <si>
    <t>2012 Lotus Exige S</t>
  </si>
  <si>
    <t>2016 Lotus 3-Eleven</t>
  </si>
  <si>
    <t>2020 Lotus Evija</t>
  </si>
  <si>
    <t>1939 Maserati 8CTF</t>
  </si>
  <si>
    <t>Maserati</t>
  </si>
  <si>
    <t>2008 Maserati MC12 Versione Corsa</t>
  </si>
  <si>
    <t>2010 Maserati Gran Turismo S</t>
  </si>
  <si>
    <t>2010 Maserati Gran Turismo S Forza Edition</t>
  </si>
  <si>
    <t>2017 Maserati Levante S</t>
  </si>
  <si>
    <t>1990 Mazda Savanna RX-7</t>
  </si>
  <si>
    <t>Mazda</t>
  </si>
  <si>
    <t>1994 Mazda MX-5 Miata</t>
  </si>
  <si>
    <t>1997 Mazda RX-7</t>
  </si>
  <si>
    <t>2002 Mazda RX-7 Spirit R Type-A</t>
  </si>
  <si>
    <t>2005 Mazda Mazdaspeed MX-5</t>
  </si>
  <si>
    <t>2011 Mazda RX-8 R3</t>
  </si>
  <si>
    <t>2013 Mazda MX-5</t>
  </si>
  <si>
    <t>2016 Mazda MX-5</t>
  </si>
  <si>
    <t>1993 McLaren F1</t>
  </si>
  <si>
    <t>McLaren</t>
  </si>
  <si>
    <t>1997 McLaren F1 GT</t>
  </si>
  <si>
    <t>2013 McLaren P1</t>
  </si>
  <si>
    <t>2015 McLaren 570S CoupÃ©</t>
  </si>
  <si>
    <t>2015 McLaren 650S CoupÃ©</t>
  </si>
  <si>
    <t>2018 McLaren 600LT CoupÃ©</t>
  </si>
  <si>
    <t>2018 McLaren 720S CoupÃ©</t>
  </si>
  <si>
    <t>2018 McLaren Senna</t>
  </si>
  <si>
    <t>2019 McLaren 720S Spider</t>
  </si>
  <si>
    <t>2019 McLaren Speedtail</t>
  </si>
  <si>
    <t>2020 McLaren GT</t>
  </si>
  <si>
    <t>2016 Mercedes-AMG C 63 S CoupÃ©</t>
  </si>
  <si>
    <t>Mercedes-AMG</t>
  </si>
  <si>
    <t>2017 Mercedes-AMG GT R</t>
  </si>
  <si>
    <t>2018 Mercedes-AMG E 63 S</t>
  </si>
  <si>
    <t>2018 Mercedes-AMG GT 4-Door CoupÃ©</t>
  </si>
  <si>
    <t>2021 Mercedes-AMG Mercedes-AMG ONE</t>
  </si>
  <si>
    <t>1929 Mercedes-Benz SSK</t>
  </si>
  <si>
    <t>Mercedes-Benz</t>
  </si>
  <si>
    <t>1939 Mercedes-Benz W154</t>
  </si>
  <si>
    <t>1954 Mercedes-Benz 300 SL CoupÃ©</t>
  </si>
  <si>
    <t>1987 Mercedes-Benz AMG Hammer Coupe</t>
  </si>
  <si>
    <t>1990 Mercedes-Benz 190E 2.5-16 Evolution II</t>
  </si>
  <si>
    <t>1998 Mercedes-Benz AMG CLK GTR</t>
  </si>
  <si>
    <t>1998 Mercedes-Benz AMG CLK GTR Forza Edition</t>
  </si>
  <si>
    <t>2011 Mercedes-Benz SLS AMG</t>
  </si>
  <si>
    <t>2012 Mercedes-Benz C 63 AMG CoupÃ© Black Series</t>
  </si>
  <si>
    <t>2012 Mercedes-Benz SLK 55 AMG</t>
  </si>
  <si>
    <t>2013 Mercedes-Benz A 45 AMG</t>
  </si>
  <si>
    <t>2013 Mercedes-Benz E 63 AMG</t>
  </si>
  <si>
    <t>2013 Mercedes-Benz G 65 AMG</t>
  </si>
  <si>
    <t>2014 Mercedes-Benz G 63 AMG 6x6</t>
  </si>
  <si>
    <t>2014 Mercedes-Benz Unimog U5023</t>
  </si>
  <si>
    <t>2015 Mercedes-Benz #24 Tankpool24 Racing Truck</t>
  </si>
  <si>
    <t>2015 Mercedes-Benz #24 Tankpool24 Racing Truck Forza Edition</t>
  </si>
  <si>
    <t>2018 Mercedes-Benz X-Class</t>
  </si>
  <si>
    <t>1970 Mercury Cyclone Spoiler</t>
  </si>
  <si>
    <t>Mercury</t>
  </si>
  <si>
    <t>1971 Meyers Manx</t>
  </si>
  <si>
    <t>Meyers</t>
  </si>
  <si>
    <t>1971 Meyers Manx Forza Edition</t>
  </si>
  <si>
    <t>1986 MG Metro 6R4</t>
  </si>
  <si>
    <t>MG</t>
  </si>
  <si>
    <t>1965 Mini Cooper S</t>
  </si>
  <si>
    <t>Mini</t>
  </si>
  <si>
    <t>2009 Mini John Cooper Works</t>
  </si>
  <si>
    <t>2012 Mini John Cooper Works GP</t>
  </si>
  <si>
    <t>2013 Mini X-Raid ALL4 Racing Countryman</t>
  </si>
  <si>
    <t>2018 Mini John Cooper Works Countryman ALL4</t>
  </si>
  <si>
    <t>2018 Mini X-Raid John Cooper Works Buggy</t>
  </si>
  <si>
    <t>1988 Mitsubishi Starion ESI-R</t>
  </si>
  <si>
    <t>Mitsubishi</t>
  </si>
  <si>
    <t>1995 Mitsubishi Eclipse GSX</t>
  </si>
  <si>
    <t>1997 Mitsubishi GTO</t>
  </si>
  <si>
    <t>1999 Mitsubishi Lancer Evolution VI GSR</t>
  </si>
  <si>
    <t>2004 Mitsubishi Lancer Evolution VIII MR</t>
  </si>
  <si>
    <t>2006 Mitsubishi Lancer Evolution IX MR</t>
  </si>
  <si>
    <t>2008 Mitsubishi Lancer Evolution X GSR</t>
  </si>
  <si>
    <t>2008 Mitsubishi Lancer Evolution X GSR "Welcome Pack"</t>
  </si>
  <si>
    <t>2014 Morgan 3 Wheeler</t>
  </si>
  <si>
    <t>Morgan</t>
  </si>
  <si>
    <t>1953 Morris Minor 1000 Forza Edition</t>
  </si>
  <si>
    <t>Morris</t>
  </si>
  <si>
    <t>1958 Morris Minor 1000</t>
  </si>
  <si>
    <t>2010 Mosler MT900S</t>
  </si>
  <si>
    <t>Mosler</t>
  </si>
  <si>
    <t>1933 Napier Napier-Railton</t>
  </si>
  <si>
    <t>Napier</t>
  </si>
  <si>
    <t>1969 Nissan Fairlady Z 432</t>
  </si>
  <si>
    <t>Nissan</t>
  </si>
  <si>
    <t>1971 Nissan Skyline 2000GT-R</t>
  </si>
  <si>
    <t>1973 Nissan Skyline H/T 2000GT-R</t>
  </si>
  <si>
    <t>1987 Nissan Skyline GTS-R (HR31)</t>
  </si>
  <si>
    <t>1990 Nissan Pulsar GTI-R</t>
  </si>
  <si>
    <t>1992 Nissan Silvia CLUB K's</t>
  </si>
  <si>
    <t>1993 Nissan 240SX SE</t>
  </si>
  <si>
    <t>1993 Nissan Skyline GT-R V-Spec</t>
  </si>
  <si>
    <t>1994 Nissan Fairlady Z Version S Twin Turbo</t>
  </si>
  <si>
    <t>1994 Nissan Silvia K's</t>
  </si>
  <si>
    <t>1995 Nissan NISMO GT-R LM</t>
  </si>
  <si>
    <t>1997 Nissan Skyline GT-R V-Spec</t>
  </si>
  <si>
    <t>1998 Nissan R390 (GT1)</t>
  </si>
  <si>
    <t>1998 Nissan Silvia K's Aero</t>
  </si>
  <si>
    <t>2000 Nissan Silvia Spec-R</t>
  </si>
  <si>
    <t>2002 Nissan Skyline GT-R V-Spec II</t>
  </si>
  <si>
    <t>2003 Nissan Fairlady Z</t>
  </si>
  <si>
    <t>2003 Nissan Fairlady Z Forza Edition</t>
  </si>
  <si>
    <t>2004 Nissan Pickup #23 Rally Raid</t>
  </si>
  <si>
    <t>2010 Nissan 370Z</t>
  </si>
  <si>
    <t>2012 Nissan GT-R Black Edition (R35)</t>
  </si>
  <si>
    <t>2016 Nissan Titan Warrior Concept</t>
  </si>
  <si>
    <t>2017 Nissan GT-R (R35)</t>
  </si>
  <si>
    <t>1984 Opel Manta 400</t>
  </si>
  <si>
    <t>Opel</t>
  </si>
  <si>
    <t>2009 Pagani Zonda Cinque Roadster</t>
  </si>
  <si>
    <t>Pagani</t>
  </si>
  <si>
    <t>2010 Pagani Zonda R</t>
  </si>
  <si>
    <t>2016 Pagani Huayra BC</t>
  </si>
  <si>
    <t>2016 Pagani Huayra BC Forza Edition</t>
  </si>
  <si>
    <t>1962 Peel P50</t>
  </si>
  <si>
    <t>Peel</t>
  </si>
  <si>
    <t>1965 Peel Trident</t>
  </si>
  <si>
    <t>2011 Penhall The Cholla</t>
  </si>
  <si>
    <t>Penhall</t>
  </si>
  <si>
    <t>1984 Peugeot 205 Turbo 16</t>
  </si>
  <si>
    <t>Peugeot</t>
  </si>
  <si>
    <t>1991 Peugeot 205 Rallye</t>
  </si>
  <si>
    <t>2007 Peugeot 207 Super 2000</t>
  </si>
  <si>
    <t>1971 Plymouth Cuda 426 Hemi</t>
  </si>
  <si>
    <t>Plymouth</t>
  </si>
  <si>
    <t>2015 Polaris RZR XP 1000 EPS</t>
  </si>
  <si>
    <t>Polaris</t>
  </si>
  <si>
    <t>1965 Pontiac GTO</t>
  </si>
  <si>
    <t>Pontiac</t>
  </si>
  <si>
    <t>1977 Pontiac Firebird Trans Am</t>
  </si>
  <si>
    <t>1987 Pontiac Firebird Trans Am GTA</t>
  </si>
  <si>
    <t>1987 Pontiac Firebird Trans Am GTA Forza Edition</t>
  </si>
  <si>
    <t>1959 Porsche 356 A 1600 Super</t>
  </si>
  <si>
    <t>Porsche</t>
  </si>
  <si>
    <t>1970 Porsche #3 917 LH</t>
  </si>
  <si>
    <t>1970 Porsche 914/6</t>
  </si>
  <si>
    <t>1973 Porsche 911 Carrera RS</t>
  </si>
  <si>
    <t>1982 Porsche 911 Turbo 3.3</t>
  </si>
  <si>
    <t>1985 Porsche #185 959 Prodrive Rally Raid</t>
  </si>
  <si>
    <t>1987 Porsche 959</t>
  </si>
  <si>
    <t>1989 Porsche #65 Rothsport Racing 911 'Desert Flyer'</t>
  </si>
  <si>
    <t>1989 Porsche 944 Turbo</t>
  </si>
  <si>
    <t>1993 Porsche 968 Turbo S</t>
  </si>
  <si>
    <t>1995 Porsche 911 GT2</t>
  </si>
  <si>
    <t>1998 Porsche 911 GT1 Strassenversion</t>
  </si>
  <si>
    <t>2003 Porsche Carrera GT</t>
  </si>
  <si>
    <t>2004 Porsche 911 GT3</t>
  </si>
  <si>
    <t>2012 Porsche 911 GT2 RS</t>
  </si>
  <si>
    <t>2014 Porsche 911 Turbo S</t>
  </si>
  <si>
    <t>2014 Porsche 918 Spyder</t>
  </si>
  <si>
    <t>2015 Porsche Cayman GTS</t>
  </si>
  <si>
    <t>2016 Porsche 911 GT3 RS</t>
  </si>
  <si>
    <t>2016 Porsche Cayman GT4</t>
  </si>
  <si>
    <t>2017 Porsche Panamera Turbo</t>
  </si>
  <si>
    <t>2018 Porsche 718 Cayman GTS</t>
  </si>
  <si>
    <t>2018 Porsche 911 GT2 RS</t>
  </si>
  <si>
    <t>2018 Porsche Cayenne Turbo</t>
  </si>
  <si>
    <t>2018 Porsche Macan LPR Rally Raid</t>
  </si>
  <si>
    <t>2019 Porsche 911 Carrera S</t>
  </si>
  <si>
    <t>2019 Porsche 911 GT3 RS</t>
  </si>
  <si>
    <t>2019 Porsche 911 GT3 RS Forza Edition</t>
  </si>
  <si>
    <t>2019 Porsche Macan Turbo</t>
  </si>
  <si>
    <t>2020 Porsche Taycan Turbo S</t>
  </si>
  <si>
    <t>2020 Porsche Taycan Turbo S "Welcome Pack"</t>
  </si>
  <si>
    <t>2015 Radical RXC Turbo</t>
  </si>
  <si>
    <t>Radical</t>
  </si>
  <si>
    <t>2019 RAESR Tachyon Speed</t>
  </si>
  <si>
    <t>RAESR</t>
  </si>
  <si>
    <t>2017 RAM 2500 Power Wagon</t>
  </si>
  <si>
    <t>RAM</t>
  </si>
  <si>
    <t>1972 Reliant Supervan III</t>
  </si>
  <si>
    <t>Reliant</t>
  </si>
  <si>
    <t>1967 Renault 8 Gordini</t>
  </si>
  <si>
    <t>Renault</t>
  </si>
  <si>
    <t>1968 Renault 4L Export</t>
  </si>
  <si>
    <t>1980 Renault 5 Turbo</t>
  </si>
  <si>
    <t>1993 Renault Clio Williams</t>
  </si>
  <si>
    <t>2008 Renault MÃ©gane R26.R</t>
  </si>
  <si>
    <t>2013 Renault Clio R.S. 200 EDC</t>
  </si>
  <si>
    <t>2018 Renault MEGANE R.S.</t>
  </si>
  <si>
    <t>2019 Rimac Concept Two</t>
  </si>
  <si>
    <t>Rimac</t>
  </si>
  <si>
    <t>2016 RJ Anderson #37 Polaris RZR-Rockstar Energy Pro 2 Truck</t>
  </si>
  <si>
    <t>RJ</t>
  </si>
  <si>
    <t>2004 Saleen S7</t>
  </si>
  <si>
    <t>Saleen</t>
  </si>
  <si>
    <t>2018 Saleen S1</t>
  </si>
  <si>
    <t>1965 Shelby Cobra 427 S/C</t>
  </si>
  <si>
    <t>Shelby</t>
  </si>
  <si>
    <t>1965 Shelby Cobra Daytona Coupe</t>
  </si>
  <si>
    <t>2021 SIERRA Cars RX3</t>
  </si>
  <si>
    <t>SIERRA</t>
  </si>
  <si>
    <t>1998 Subaru Impreza 22B-STi Version</t>
  </si>
  <si>
    <t>Subaru</t>
  </si>
  <si>
    <t>2004 Subaru IMPREZA WRX STi</t>
  </si>
  <si>
    <t>2005 Subaru IMPREZA WRX STI</t>
  </si>
  <si>
    <t>2008 Subaru IMPREZA WRX STI</t>
  </si>
  <si>
    <t>2011 Subaru WRX STI</t>
  </si>
  <si>
    <t>2013 Subaru BRZ</t>
  </si>
  <si>
    <t>2015 Subaru WRX STI</t>
  </si>
  <si>
    <t>2019 Subaru STI 209</t>
  </si>
  <si>
    <t>1969 Toyota 2000GT</t>
  </si>
  <si>
    <t>Toyota</t>
  </si>
  <si>
    <t>1974 Toyota Celica GT</t>
  </si>
  <si>
    <t>1979 Toyota FJ40</t>
  </si>
  <si>
    <t>1985 Toyota Sprinter Trueno GT Apex</t>
  </si>
  <si>
    <t>1989 Toyota MR2 SC</t>
  </si>
  <si>
    <t>1992 Toyota Celica GT-Four RC ST185</t>
  </si>
  <si>
    <t>1992 Toyota Supra 2.0 GT</t>
  </si>
  <si>
    <t>1993 Toyota #1 T100 Baja Truck</t>
  </si>
  <si>
    <t>1994 Toyota Celica GT-Four ST205</t>
  </si>
  <si>
    <t>1998 Toyota Supra RZ</t>
  </si>
  <si>
    <t>1998 Toyota Supra RZ "Welcome Pack"</t>
  </si>
  <si>
    <t>2003 Toyota Celica SS-1</t>
  </si>
  <si>
    <t>2007 Toyota Hilux Arctic Trucks AT38</t>
  </si>
  <si>
    <t>2013 Toyota 86</t>
  </si>
  <si>
    <t>2016 Toyota Land Cruiser Arctic Trucks AT37</t>
  </si>
  <si>
    <t>2020 Toyota GR Supra</t>
  </si>
  <si>
    <t>1998 TVR Cerbera Speed 12</t>
  </si>
  <si>
    <t>TVR</t>
  </si>
  <si>
    <t>2005 TVR Sagaris</t>
  </si>
  <si>
    <t>2018 TVR Griffith</t>
  </si>
  <si>
    <t>2015 Ultima Evolution Coupe 1020</t>
  </si>
  <si>
    <t>Ultima</t>
  </si>
  <si>
    <t>1990 Vauxhall Lotus Carlton</t>
  </si>
  <si>
    <t>Vauxhall</t>
  </si>
  <si>
    <t>2005 Vauxhall Monaro VXR</t>
  </si>
  <si>
    <t>2016 Vauxhall Corsa VXR</t>
  </si>
  <si>
    <t>1963 Volkswagen Beetle</t>
  </si>
  <si>
    <t>Volkswagen</t>
  </si>
  <si>
    <t>1963 Volkswagen Beetle Forza Edition</t>
  </si>
  <si>
    <t>1963 Volkswagen Type 2 De Luxe</t>
  </si>
  <si>
    <t>1969 Volkswagen Class 5/1600 Baja Bug</t>
  </si>
  <si>
    <t>1970 Volkswagen #1107 Desert Dingo Racing Stock Bug</t>
  </si>
  <si>
    <t>1981 Volkswagen Scirocco S</t>
  </si>
  <si>
    <t>1983 Volkswagen Golf GTI</t>
  </si>
  <si>
    <t>1992 Volkswagen Golf Gti 16v Mk2</t>
  </si>
  <si>
    <t>1995 Volkswagen Corrado VR6</t>
  </si>
  <si>
    <t>1998 Volkswagen GTI VR6 Mk3</t>
  </si>
  <si>
    <t>2003 Volkswagen Golf R32</t>
  </si>
  <si>
    <t>2010 Volkswagen Golf R</t>
  </si>
  <si>
    <t>2011 Volkswagen Scirocco R</t>
  </si>
  <si>
    <t>2014 Volkswagen Golf R</t>
  </si>
  <si>
    <t>2017 Volkswagen #34 Volkswagen Andretti Rallycross Beetle</t>
  </si>
  <si>
    <t>1983 Volvo 242 Turbo Evolution</t>
  </si>
  <si>
    <t>Volvo</t>
  </si>
  <si>
    <t>1997 Volvo 850 R</t>
  </si>
  <si>
    <t>2015 Volvo V60 Polestar</t>
  </si>
  <si>
    <t>2017 VUHL 05RR</t>
  </si>
  <si>
    <t>VUHL</t>
  </si>
  <si>
    <t>1945 WILLYS MB Jeep</t>
  </si>
  <si>
    <t>WILLYS</t>
  </si>
  <si>
    <t>2019 Zenvo TSR-S</t>
  </si>
  <si>
    <t>Zenvo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</si>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</sst>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14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Samochody_Excel!$O$20</c:f>
              <c:strCache>
                <c:ptCount val="1"/>
                <c:pt idx="0">
                  <c:v>Horse_Power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Samochody_Excel!$O$21:$O$558</c:f>
              <c:numCache>
                <c:formatCode>#,##0</c:formatCode>
                <c:ptCount val="538"/>
                <c:pt idx="0">
                  <c:v>195</c:v>
                </c:pt>
                <c:pt idx="1">
                  <c:v>200</c:v>
                </c:pt>
                <c:pt idx="2">
                  <c:v>573</c:v>
                </c:pt>
                <c:pt idx="3">
                  <c:v>123</c:v>
                </c:pt>
                <c:pt idx="4">
                  <c:v>248</c:v>
                </c:pt>
                <c:pt idx="5">
                  <c:v>196</c:v>
                </c:pt>
                <c:pt idx="6">
                  <c:v>150</c:v>
                </c:pt>
                <c:pt idx="7">
                  <c:v>720</c:v>
                </c:pt>
                <c:pt idx="8">
                  <c:v>780</c:v>
                </c:pt>
                <c:pt idx="9">
                  <c:v>930</c:v>
                </c:pt>
                <c:pt idx="10">
                  <c:v>475</c:v>
                </c:pt>
                <c:pt idx="11">
                  <c:v>236</c:v>
                </c:pt>
                <c:pt idx="12">
                  <c:v>325</c:v>
                </c:pt>
                <c:pt idx="13">
                  <c:v>565</c:v>
                </c:pt>
                <c:pt idx="14">
                  <c:v>593</c:v>
                </c:pt>
                <c:pt idx="15">
                  <c:v>608</c:v>
                </c:pt>
                <c:pt idx="16">
                  <c:v>820</c:v>
                </c:pt>
                <c:pt idx="17">
                  <c:v>715</c:v>
                </c:pt>
                <c:pt idx="18">
                  <c:v>1042</c:v>
                </c:pt>
                <c:pt idx="19">
                  <c:v>503</c:v>
                </c:pt>
                <c:pt idx="20">
                  <c:v>306</c:v>
                </c:pt>
                <c:pt idx="21">
                  <c:v>311</c:v>
                </c:pt>
                <c:pt idx="22">
                  <c:v>375</c:v>
                </c:pt>
                <c:pt idx="23">
                  <c:v>450</c:v>
                </c:pt>
                <c:pt idx="24">
                  <c:v>420</c:v>
                </c:pt>
                <c:pt idx="25">
                  <c:v>570</c:v>
                </c:pt>
                <c:pt idx="26">
                  <c:v>335</c:v>
                </c:pt>
                <c:pt idx="27">
                  <c:v>335</c:v>
                </c:pt>
                <c:pt idx="28">
                  <c:v>442</c:v>
                </c:pt>
                <c:pt idx="29">
                  <c:v>542</c:v>
                </c:pt>
                <c:pt idx="30">
                  <c:v>444</c:v>
                </c:pt>
                <c:pt idx="31">
                  <c:v>552</c:v>
                </c:pt>
                <c:pt idx="32">
                  <c:v>552</c:v>
                </c:pt>
                <c:pt idx="33">
                  <c:v>228</c:v>
                </c:pt>
                <c:pt idx="34">
                  <c:v>310</c:v>
                </c:pt>
                <c:pt idx="35">
                  <c:v>610</c:v>
                </c:pt>
                <c:pt idx="36">
                  <c:v>400</c:v>
                </c:pt>
                <c:pt idx="37">
                  <c:v>45</c:v>
                </c:pt>
                <c:pt idx="38">
                  <c:v>485</c:v>
                </c:pt>
                <c:pt idx="39">
                  <c:v>280</c:v>
                </c:pt>
                <c:pt idx="40">
                  <c:v>220</c:v>
                </c:pt>
                <c:pt idx="41">
                  <c:v>175</c:v>
                </c:pt>
                <c:pt idx="42">
                  <c:v>599</c:v>
                </c:pt>
                <c:pt idx="43">
                  <c:v>700</c:v>
                </c:pt>
                <c:pt idx="44">
                  <c:v>13</c:v>
                </c:pt>
                <c:pt idx="45">
                  <c:v>168</c:v>
                </c:pt>
                <c:pt idx="46">
                  <c:v>277</c:v>
                </c:pt>
                <c:pt idx="47">
                  <c:v>282</c:v>
                </c:pt>
                <c:pt idx="48">
                  <c:v>215</c:v>
                </c:pt>
                <c:pt idx="49">
                  <c:v>342</c:v>
                </c:pt>
                <c:pt idx="50">
                  <c:v>321</c:v>
                </c:pt>
                <c:pt idx="51">
                  <c:v>375</c:v>
                </c:pt>
                <c:pt idx="52">
                  <c:v>315</c:v>
                </c:pt>
                <c:pt idx="53">
                  <c:v>394</c:v>
                </c:pt>
                <c:pt idx="54">
                  <c:v>333</c:v>
                </c:pt>
                <c:pt idx="55">
                  <c:v>414</c:v>
                </c:pt>
                <c:pt idx="56">
                  <c:v>330</c:v>
                </c:pt>
                <c:pt idx="57">
                  <c:v>500</c:v>
                </c:pt>
                <c:pt idx="58">
                  <c:v>335</c:v>
                </c:pt>
                <c:pt idx="59">
                  <c:v>547</c:v>
                </c:pt>
                <c:pt idx="60">
                  <c:v>1014</c:v>
                </c:pt>
                <c:pt idx="61">
                  <c:v>552</c:v>
                </c:pt>
                <c:pt idx="62">
                  <c:v>560</c:v>
                </c:pt>
                <c:pt idx="63">
                  <c:v>431</c:v>
                </c:pt>
                <c:pt idx="64">
                  <c:v>357</c:v>
                </c:pt>
                <c:pt idx="65">
                  <c:v>567</c:v>
                </c:pt>
                <c:pt idx="66">
                  <c:v>365</c:v>
                </c:pt>
                <c:pt idx="67">
                  <c:v>493</c:v>
                </c:pt>
                <c:pt idx="68">
                  <c:v>600</c:v>
                </c:pt>
                <c:pt idx="69">
                  <c:v>382</c:v>
                </c:pt>
                <c:pt idx="70">
                  <c:v>95</c:v>
                </c:pt>
                <c:pt idx="71">
                  <c:v>611</c:v>
                </c:pt>
                <c:pt idx="72">
                  <c:v>1183</c:v>
                </c:pt>
                <c:pt idx="73">
                  <c:v>1479</c:v>
                </c:pt>
                <c:pt idx="74">
                  <c:v>1479</c:v>
                </c:pt>
                <c:pt idx="75">
                  <c:v>360</c:v>
                </c:pt>
                <c:pt idx="76">
                  <c:v>300</c:v>
                </c:pt>
                <c:pt idx="77">
                  <c:v>464</c:v>
                </c:pt>
                <c:pt idx="78">
                  <c:v>640</c:v>
                </c:pt>
                <c:pt idx="79">
                  <c:v>172</c:v>
                </c:pt>
                <c:pt idx="80">
                  <c:v>263</c:v>
                </c:pt>
                <c:pt idx="81">
                  <c:v>160</c:v>
                </c:pt>
                <c:pt idx="82">
                  <c:v>450</c:v>
                </c:pt>
                <c:pt idx="83">
                  <c:v>180</c:v>
                </c:pt>
                <c:pt idx="84">
                  <c:v>220</c:v>
                </c:pt>
                <c:pt idx="85">
                  <c:v>290</c:v>
                </c:pt>
                <c:pt idx="86">
                  <c:v>425</c:v>
                </c:pt>
                <c:pt idx="87">
                  <c:v>435</c:v>
                </c:pt>
                <c:pt idx="88">
                  <c:v>375</c:v>
                </c:pt>
                <c:pt idx="89">
                  <c:v>375</c:v>
                </c:pt>
                <c:pt idx="90">
                  <c:v>360</c:v>
                </c:pt>
                <c:pt idx="91">
                  <c:v>450</c:v>
                </c:pt>
                <c:pt idx="92">
                  <c:v>370</c:v>
                </c:pt>
                <c:pt idx="93">
                  <c:v>450</c:v>
                </c:pt>
                <c:pt idx="94">
                  <c:v>175</c:v>
                </c:pt>
                <c:pt idx="95">
                  <c:v>180</c:v>
                </c:pt>
                <c:pt idx="96">
                  <c:v>405</c:v>
                </c:pt>
                <c:pt idx="97">
                  <c:v>260</c:v>
                </c:pt>
                <c:pt idx="98">
                  <c:v>405</c:v>
                </c:pt>
                <c:pt idx="99">
                  <c:v>638</c:v>
                </c:pt>
                <c:pt idx="100">
                  <c:v>505</c:v>
                </c:pt>
                <c:pt idx="101">
                  <c:v>650</c:v>
                </c:pt>
                <c:pt idx="102">
                  <c:v>650</c:v>
                </c:pt>
                <c:pt idx="103">
                  <c:v>308</c:v>
                </c:pt>
                <c:pt idx="104">
                  <c:v>650</c:v>
                </c:pt>
                <c:pt idx="105">
                  <c:v>755</c:v>
                </c:pt>
                <c:pt idx="106">
                  <c:v>495</c:v>
                </c:pt>
                <c:pt idx="107">
                  <c:v>96</c:v>
                </c:pt>
                <c:pt idx="108">
                  <c:v>707</c:v>
                </c:pt>
                <c:pt idx="109">
                  <c:v>1005</c:v>
                </c:pt>
                <c:pt idx="110">
                  <c:v>800</c:v>
                </c:pt>
                <c:pt idx="111">
                  <c:v>900</c:v>
                </c:pt>
                <c:pt idx="112">
                  <c:v>130</c:v>
                </c:pt>
                <c:pt idx="113">
                  <c:v>425</c:v>
                </c:pt>
                <c:pt idx="114">
                  <c:v>425</c:v>
                </c:pt>
                <c:pt idx="115">
                  <c:v>425</c:v>
                </c:pt>
                <c:pt idx="116">
                  <c:v>725</c:v>
                </c:pt>
                <c:pt idx="117">
                  <c:v>425</c:v>
                </c:pt>
                <c:pt idx="118">
                  <c:v>460</c:v>
                </c:pt>
                <c:pt idx="119">
                  <c:v>600</c:v>
                </c:pt>
                <c:pt idx="120">
                  <c:v>640</c:v>
                </c:pt>
                <c:pt idx="121">
                  <c:v>707</c:v>
                </c:pt>
                <c:pt idx="122">
                  <c:v>707</c:v>
                </c:pt>
                <c:pt idx="123">
                  <c:v>645</c:v>
                </c:pt>
                <c:pt idx="124">
                  <c:v>840</c:v>
                </c:pt>
                <c:pt idx="125">
                  <c:v>475</c:v>
                </c:pt>
                <c:pt idx="126">
                  <c:v>375</c:v>
                </c:pt>
                <c:pt idx="127">
                  <c:v>252</c:v>
                </c:pt>
                <c:pt idx="128">
                  <c:v>300</c:v>
                </c:pt>
                <c:pt idx="129">
                  <c:v>262</c:v>
                </c:pt>
                <c:pt idx="130">
                  <c:v>300</c:v>
                </c:pt>
                <c:pt idx="131">
                  <c:v>300</c:v>
                </c:pt>
                <c:pt idx="132">
                  <c:v>450</c:v>
                </c:pt>
                <c:pt idx="133">
                  <c:v>405</c:v>
                </c:pt>
                <c:pt idx="134">
                  <c:v>195</c:v>
                </c:pt>
                <c:pt idx="135">
                  <c:v>395</c:v>
                </c:pt>
                <c:pt idx="136">
                  <c:v>478</c:v>
                </c:pt>
                <c:pt idx="137">
                  <c:v>691</c:v>
                </c:pt>
                <c:pt idx="138">
                  <c:v>375</c:v>
                </c:pt>
                <c:pt idx="139">
                  <c:v>513</c:v>
                </c:pt>
                <c:pt idx="140">
                  <c:v>750</c:v>
                </c:pt>
                <c:pt idx="141">
                  <c:v>508</c:v>
                </c:pt>
                <c:pt idx="142">
                  <c:v>650</c:v>
                </c:pt>
                <c:pt idx="143">
                  <c:v>409</c:v>
                </c:pt>
                <c:pt idx="144">
                  <c:v>789</c:v>
                </c:pt>
                <c:pt idx="145">
                  <c:v>503</c:v>
                </c:pt>
                <c:pt idx="146">
                  <c:v>562</c:v>
                </c:pt>
                <c:pt idx="147">
                  <c:v>661</c:v>
                </c:pt>
                <c:pt idx="148">
                  <c:v>740</c:v>
                </c:pt>
                <c:pt idx="149">
                  <c:v>597</c:v>
                </c:pt>
                <c:pt idx="150">
                  <c:v>963</c:v>
                </c:pt>
                <c:pt idx="151">
                  <c:v>1036</c:v>
                </c:pt>
                <c:pt idx="152">
                  <c:v>660</c:v>
                </c:pt>
                <c:pt idx="153">
                  <c:v>769</c:v>
                </c:pt>
                <c:pt idx="154">
                  <c:v>788</c:v>
                </c:pt>
                <c:pt idx="155">
                  <c:v>680</c:v>
                </c:pt>
                <c:pt idx="156">
                  <c:v>681</c:v>
                </c:pt>
                <c:pt idx="157">
                  <c:v>1036</c:v>
                </c:pt>
                <c:pt idx="158">
                  <c:v>591</c:v>
                </c:pt>
                <c:pt idx="159">
                  <c:v>711</c:v>
                </c:pt>
                <c:pt idx="160">
                  <c:v>799</c:v>
                </c:pt>
                <c:pt idx="161">
                  <c:v>65</c:v>
                </c:pt>
                <c:pt idx="162">
                  <c:v>603</c:v>
                </c:pt>
                <c:pt idx="163">
                  <c:v>85</c:v>
                </c:pt>
                <c:pt idx="164">
                  <c:v>173</c:v>
                </c:pt>
                <c:pt idx="165">
                  <c:v>39</c:v>
                </c:pt>
                <c:pt idx="166">
                  <c:v>390</c:v>
                </c:pt>
                <c:pt idx="167">
                  <c:v>271</c:v>
                </c:pt>
                <c:pt idx="168">
                  <c:v>73</c:v>
                </c:pt>
                <c:pt idx="169">
                  <c:v>485</c:v>
                </c:pt>
                <c:pt idx="170">
                  <c:v>115</c:v>
                </c:pt>
                <c:pt idx="171">
                  <c:v>200</c:v>
                </c:pt>
                <c:pt idx="172">
                  <c:v>325</c:v>
                </c:pt>
                <c:pt idx="173">
                  <c:v>290</c:v>
                </c:pt>
                <c:pt idx="174">
                  <c:v>200</c:v>
                </c:pt>
                <c:pt idx="175">
                  <c:v>376</c:v>
                </c:pt>
                <c:pt idx="176">
                  <c:v>410</c:v>
                </c:pt>
                <c:pt idx="177">
                  <c:v>148</c:v>
                </c:pt>
                <c:pt idx="178">
                  <c:v>113</c:v>
                </c:pt>
                <c:pt idx="179">
                  <c:v>205</c:v>
                </c:pt>
                <c:pt idx="180">
                  <c:v>255</c:v>
                </c:pt>
                <c:pt idx="181">
                  <c:v>115</c:v>
                </c:pt>
                <c:pt idx="182">
                  <c:v>84</c:v>
                </c:pt>
                <c:pt idx="183">
                  <c:v>506</c:v>
                </c:pt>
                <c:pt idx="184">
                  <c:v>130</c:v>
                </c:pt>
                <c:pt idx="185">
                  <c:v>224</c:v>
                </c:pt>
                <c:pt idx="186">
                  <c:v>224</c:v>
                </c:pt>
                <c:pt idx="187">
                  <c:v>235</c:v>
                </c:pt>
                <c:pt idx="188">
                  <c:v>295</c:v>
                </c:pt>
                <c:pt idx="189">
                  <c:v>153</c:v>
                </c:pt>
                <c:pt idx="190">
                  <c:v>506</c:v>
                </c:pt>
                <c:pt idx="191">
                  <c:v>385</c:v>
                </c:pt>
                <c:pt idx="192">
                  <c:v>212</c:v>
                </c:pt>
                <c:pt idx="193">
                  <c:v>550</c:v>
                </c:pt>
                <c:pt idx="194">
                  <c:v>300</c:v>
                </c:pt>
                <c:pt idx="195">
                  <c:v>250</c:v>
                </c:pt>
                <c:pt idx="196">
                  <c:v>411</c:v>
                </c:pt>
                <c:pt idx="197">
                  <c:v>198</c:v>
                </c:pt>
                <c:pt idx="198">
                  <c:v>662</c:v>
                </c:pt>
                <c:pt idx="199">
                  <c:v>850</c:v>
                </c:pt>
                <c:pt idx="200">
                  <c:v>349</c:v>
                </c:pt>
                <c:pt idx="201">
                  <c:v>600</c:v>
                </c:pt>
                <c:pt idx="202">
                  <c:v>600</c:v>
                </c:pt>
                <c:pt idx="203">
                  <c:v>350</c:v>
                </c:pt>
                <c:pt idx="204">
                  <c:v>630</c:v>
                </c:pt>
                <c:pt idx="205">
                  <c:v>375</c:v>
                </c:pt>
                <c:pt idx="206">
                  <c:v>1000</c:v>
                </c:pt>
                <c:pt idx="207">
                  <c:v>1000</c:v>
                </c:pt>
                <c:pt idx="208">
                  <c:v>211</c:v>
                </c:pt>
                <c:pt idx="209">
                  <c:v>325</c:v>
                </c:pt>
                <c:pt idx="210">
                  <c:v>750</c:v>
                </c:pt>
                <c:pt idx="211">
                  <c:v>1035</c:v>
                </c:pt>
                <c:pt idx="212">
                  <c:v>1251</c:v>
                </c:pt>
                <c:pt idx="213">
                  <c:v>1350</c:v>
                </c:pt>
                <c:pt idx="214">
                  <c:v>917</c:v>
                </c:pt>
                <c:pt idx="215">
                  <c:v>1000</c:v>
                </c:pt>
                <c:pt idx="216">
                  <c:v>1050</c:v>
                </c:pt>
                <c:pt idx="217">
                  <c:v>986</c:v>
                </c:pt>
                <c:pt idx="218">
                  <c:v>1000</c:v>
                </c:pt>
                <c:pt idx="219">
                  <c:v>825</c:v>
                </c:pt>
                <c:pt idx="220">
                  <c:v>1015</c:v>
                </c:pt>
                <c:pt idx="221">
                  <c:v>1185</c:v>
                </c:pt>
                <c:pt idx="222">
                  <c:v>1033</c:v>
                </c:pt>
                <c:pt idx="223">
                  <c:v>822</c:v>
                </c:pt>
                <c:pt idx="224">
                  <c:v>1750</c:v>
                </c:pt>
                <c:pt idx="225">
                  <c:v>120</c:v>
                </c:pt>
                <c:pt idx="226">
                  <c:v>276</c:v>
                </c:pt>
                <c:pt idx="227">
                  <c:v>182</c:v>
                </c:pt>
                <c:pt idx="228">
                  <c:v>247</c:v>
                </c:pt>
                <c:pt idx="229">
                  <c:v>212</c:v>
                </c:pt>
                <c:pt idx="230">
                  <c:v>290</c:v>
                </c:pt>
                <c:pt idx="231">
                  <c:v>276</c:v>
                </c:pt>
                <c:pt idx="232">
                  <c:v>198</c:v>
                </c:pt>
                <c:pt idx="233">
                  <c:v>237</c:v>
                </c:pt>
                <c:pt idx="234">
                  <c:v>600</c:v>
                </c:pt>
                <c:pt idx="235">
                  <c:v>306</c:v>
                </c:pt>
                <c:pt idx="236">
                  <c:v>306</c:v>
                </c:pt>
                <c:pt idx="237">
                  <c:v>410</c:v>
                </c:pt>
                <c:pt idx="238">
                  <c:v>1400</c:v>
                </c:pt>
                <c:pt idx="239">
                  <c:v>1400</c:v>
                </c:pt>
                <c:pt idx="240">
                  <c:v>475</c:v>
                </c:pt>
                <c:pt idx="241">
                  <c:v>914</c:v>
                </c:pt>
                <c:pt idx="242">
                  <c:v>333</c:v>
                </c:pt>
                <c:pt idx="243">
                  <c:v>750</c:v>
                </c:pt>
                <c:pt idx="244">
                  <c:v>620</c:v>
                </c:pt>
                <c:pt idx="245">
                  <c:v>385</c:v>
                </c:pt>
                <c:pt idx="246">
                  <c:v>600</c:v>
                </c:pt>
                <c:pt idx="247">
                  <c:v>371</c:v>
                </c:pt>
                <c:pt idx="248">
                  <c:v>620</c:v>
                </c:pt>
                <c:pt idx="249">
                  <c:v>1401</c:v>
                </c:pt>
                <c:pt idx="250">
                  <c:v>402</c:v>
                </c:pt>
                <c:pt idx="251">
                  <c:v>577</c:v>
                </c:pt>
                <c:pt idx="252">
                  <c:v>577</c:v>
                </c:pt>
                <c:pt idx="253">
                  <c:v>300</c:v>
                </c:pt>
                <c:pt idx="254">
                  <c:v>275</c:v>
                </c:pt>
                <c:pt idx="255">
                  <c:v>400</c:v>
                </c:pt>
                <c:pt idx="256">
                  <c:v>193</c:v>
                </c:pt>
                <c:pt idx="257">
                  <c:v>602</c:v>
                </c:pt>
                <c:pt idx="258">
                  <c:v>245</c:v>
                </c:pt>
                <c:pt idx="259">
                  <c:v>220</c:v>
                </c:pt>
                <c:pt idx="260">
                  <c:v>265</c:v>
                </c:pt>
                <c:pt idx="261">
                  <c:v>340</c:v>
                </c:pt>
                <c:pt idx="262">
                  <c:v>502</c:v>
                </c:pt>
                <c:pt idx="263">
                  <c:v>450</c:v>
                </c:pt>
                <c:pt idx="264">
                  <c:v>542</c:v>
                </c:pt>
                <c:pt idx="265">
                  <c:v>680</c:v>
                </c:pt>
                <c:pt idx="266">
                  <c:v>890</c:v>
                </c:pt>
                <c:pt idx="267">
                  <c:v>542</c:v>
                </c:pt>
                <c:pt idx="268">
                  <c:v>550</c:v>
                </c:pt>
                <c:pt idx="269">
                  <c:v>340</c:v>
                </c:pt>
                <c:pt idx="270">
                  <c:v>550</c:v>
                </c:pt>
                <c:pt idx="271">
                  <c:v>542</c:v>
                </c:pt>
                <c:pt idx="272">
                  <c:v>567</c:v>
                </c:pt>
                <c:pt idx="273">
                  <c:v>380</c:v>
                </c:pt>
                <c:pt idx="274">
                  <c:v>394</c:v>
                </c:pt>
                <c:pt idx="275">
                  <c:v>151</c:v>
                </c:pt>
                <c:pt idx="276">
                  <c:v>285</c:v>
                </c:pt>
                <c:pt idx="277">
                  <c:v>470</c:v>
                </c:pt>
                <c:pt idx="278">
                  <c:v>707</c:v>
                </c:pt>
                <c:pt idx="279">
                  <c:v>707</c:v>
                </c:pt>
                <c:pt idx="280">
                  <c:v>285</c:v>
                </c:pt>
                <c:pt idx="281">
                  <c:v>564</c:v>
                </c:pt>
                <c:pt idx="282">
                  <c:v>610</c:v>
                </c:pt>
                <c:pt idx="283">
                  <c:v>1341</c:v>
                </c:pt>
                <c:pt idx="284">
                  <c:v>1500</c:v>
                </c:pt>
                <c:pt idx="285">
                  <c:v>1341</c:v>
                </c:pt>
                <c:pt idx="286">
                  <c:v>1280</c:v>
                </c:pt>
                <c:pt idx="287">
                  <c:v>295</c:v>
                </c:pt>
                <c:pt idx="288">
                  <c:v>350</c:v>
                </c:pt>
                <c:pt idx="289">
                  <c:v>350</c:v>
                </c:pt>
                <c:pt idx="290">
                  <c:v>450</c:v>
                </c:pt>
                <c:pt idx="291">
                  <c:v>455</c:v>
                </c:pt>
                <c:pt idx="292">
                  <c:v>530</c:v>
                </c:pt>
                <c:pt idx="293">
                  <c:v>590</c:v>
                </c:pt>
                <c:pt idx="294">
                  <c:v>641</c:v>
                </c:pt>
                <c:pt idx="295">
                  <c:v>661</c:v>
                </c:pt>
                <c:pt idx="296">
                  <c:v>562</c:v>
                </c:pt>
                <c:pt idx="297">
                  <c:v>571</c:v>
                </c:pt>
                <c:pt idx="298">
                  <c:v>638</c:v>
                </c:pt>
                <c:pt idx="299">
                  <c:v>700</c:v>
                </c:pt>
                <c:pt idx="300">
                  <c:v>700</c:v>
                </c:pt>
                <c:pt idx="301">
                  <c:v>562</c:v>
                </c:pt>
                <c:pt idx="302">
                  <c:v>740</c:v>
                </c:pt>
                <c:pt idx="303">
                  <c:v>602</c:v>
                </c:pt>
                <c:pt idx="304">
                  <c:v>740</c:v>
                </c:pt>
                <c:pt idx="305">
                  <c:v>759</c:v>
                </c:pt>
                <c:pt idx="306">
                  <c:v>759</c:v>
                </c:pt>
                <c:pt idx="307">
                  <c:v>630</c:v>
                </c:pt>
                <c:pt idx="308">
                  <c:v>641</c:v>
                </c:pt>
                <c:pt idx="309">
                  <c:v>630</c:v>
                </c:pt>
                <c:pt idx="310">
                  <c:v>69</c:v>
                </c:pt>
                <c:pt idx="311">
                  <c:v>135</c:v>
                </c:pt>
                <c:pt idx="312">
                  <c:v>182</c:v>
                </c:pt>
                <c:pt idx="313">
                  <c:v>550</c:v>
                </c:pt>
                <c:pt idx="314">
                  <c:v>375</c:v>
                </c:pt>
                <c:pt idx="315">
                  <c:v>395</c:v>
                </c:pt>
                <c:pt idx="316">
                  <c:v>225</c:v>
                </c:pt>
                <c:pt idx="317">
                  <c:v>552</c:v>
                </c:pt>
                <c:pt idx="318">
                  <c:v>467</c:v>
                </c:pt>
                <c:pt idx="319">
                  <c:v>430</c:v>
                </c:pt>
                <c:pt idx="320">
                  <c:v>460</c:v>
                </c:pt>
                <c:pt idx="321">
                  <c:v>126</c:v>
                </c:pt>
                <c:pt idx="322">
                  <c:v>350</c:v>
                </c:pt>
                <c:pt idx="323">
                  <c:v>190</c:v>
                </c:pt>
                <c:pt idx="324">
                  <c:v>345</c:v>
                </c:pt>
                <c:pt idx="325">
                  <c:v>410</c:v>
                </c:pt>
                <c:pt idx="326">
                  <c:v>1973</c:v>
                </c:pt>
                <c:pt idx="327">
                  <c:v>360</c:v>
                </c:pt>
                <c:pt idx="328">
                  <c:v>756</c:v>
                </c:pt>
                <c:pt idx="329">
                  <c:v>432</c:v>
                </c:pt>
                <c:pt idx="330">
                  <c:v>603</c:v>
                </c:pt>
                <c:pt idx="331">
                  <c:v>424</c:v>
                </c:pt>
                <c:pt idx="332">
                  <c:v>200</c:v>
                </c:pt>
                <c:pt idx="333">
                  <c:v>128</c:v>
                </c:pt>
                <c:pt idx="334">
                  <c:v>261</c:v>
                </c:pt>
                <c:pt idx="335">
                  <c:v>276</c:v>
                </c:pt>
                <c:pt idx="336">
                  <c:v>178</c:v>
                </c:pt>
                <c:pt idx="337">
                  <c:v>232</c:v>
                </c:pt>
                <c:pt idx="338">
                  <c:v>167</c:v>
                </c:pt>
                <c:pt idx="339">
                  <c:v>155</c:v>
                </c:pt>
                <c:pt idx="340">
                  <c:v>627</c:v>
                </c:pt>
                <c:pt idx="341">
                  <c:v>618</c:v>
                </c:pt>
                <c:pt idx="342">
                  <c:v>903</c:v>
                </c:pt>
                <c:pt idx="343">
                  <c:v>562</c:v>
                </c:pt>
                <c:pt idx="344">
                  <c:v>562</c:v>
                </c:pt>
                <c:pt idx="345">
                  <c:v>591</c:v>
                </c:pt>
                <c:pt idx="346">
                  <c:v>710</c:v>
                </c:pt>
                <c:pt idx="347">
                  <c:v>789</c:v>
                </c:pt>
                <c:pt idx="348">
                  <c:v>711</c:v>
                </c:pt>
                <c:pt idx="349">
                  <c:v>1036</c:v>
                </c:pt>
                <c:pt idx="350">
                  <c:v>611</c:v>
                </c:pt>
                <c:pt idx="351">
                  <c:v>503</c:v>
                </c:pt>
                <c:pt idx="352">
                  <c:v>577</c:v>
                </c:pt>
                <c:pt idx="353">
                  <c:v>603</c:v>
                </c:pt>
                <c:pt idx="354">
                  <c:v>630</c:v>
                </c:pt>
                <c:pt idx="355">
                  <c:v>877</c:v>
                </c:pt>
                <c:pt idx="356">
                  <c:v>200</c:v>
                </c:pt>
                <c:pt idx="357">
                  <c:v>483</c:v>
                </c:pt>
                <c:pt idx="358">
                  <c:v>241</c:v>
                </c:pt>
                <c:pt idx="359">
                  <c:v>379</c:v>
                </c:pt>
                <c:pt idx="360">
                  <c:v>235</c:v>
                </c:pt>
                <c:pt idx="361">
                  <c:v>622</c:v>
                </c:pt>
                <c:pt idx="362">
                  <c:v>1000</c:v>
                </c:pt>
                <c:pt idx="363">
                  <c:v>571</c:v>
                </c:pt>
                <c:pt idx="364">
                  <c:v>510</c:v>
                </c:pt>
                <c:pt idx="365">
                  <c:v>415</c:v>
                </c:pt>
                <c:pt idx="366">
                  <c:v>355</c:v>
                </c:pt>
                <c:pt idx="367">
                  <c:v>577</c:v>
                </c:pt>
                <c:pt idx="368">
                  <c:v>603</c:v>
                </c:pt>
                <c:pt idx="369">
                  <c:v>536</c:v>
                </c:pt>
                <c:pt idx="370">
                  <c:v>228</c:v>
                </c:pt>
                <c:pt idx="371">
                  <c:v>1080</c:v>
                </c:pt>
                <c:pt idx="372">
                  <c:v>1743</c:v>
                </c:pt>
                <c:pt idx="373">
                  <c:v>188</c:v>
                </c:pt>
                <c:pt idx="374">
                  <c:v>370</c:v>
                </c:pt>
                <c:pt idx="375">
                  <c:v>60</c:v>
                </c:pt>
                <c:pt idx="376">
                  <c:v>250</c:v>
                </c:pt>
                <c:pt idx="377">
                  <c:v>410</c:v>
                </c:pt>
                <c:pt idx="378">
                  <c:v>75</c:v>
                </c:pt>
                <c:pt idx="379">
                  <c:v>208</c:v>
                </c:pt>
                <c:pt idx="380">
                  <c:v>215</c:v>
                </c:pt>
                <c:pt idx="381">
                  <c:v>307</c:v>
                </c:pt>
                <c:pt idx="382">
                  <c:v>228</c:v>
                </c:pt>
                <c:pt idx="383">
                  <c:v>340</c:v>
                </c:pt>
                <c:pt idx="384">
                  <c:v>188</c:v>
                </c:pt>
                <c:pt idx="385">
                  <c:v>210</c:v>
                </c:pt>
                <c:pt idx="386">
                  <c:v>320</c:v>
                </c:pt>
                <c:pt idx="387">
                  <c:v>280</c:v>
                </c:pt>
                <c:pt idx="388">
                  <c:v>305</c:v>
                </c:pt>
                <c:pt idx="389">
                  <c:v>286</c:v>
                </c:pt>
                <c:pt idx="390">
                  <c:v>305</c:v>
                </c:pt>
                <c:pt idx="391">
                  <c:v>583</c:v>
                </c:pt>
                <c:pt idx="392">
                  <c:v>82</c:v>
                </c:pt>
                <c:pt idx="393">
                  <c:v>308</c:v>
                </c:pt>
                <c:pt idx="394">
                  <c:v>37</c:v>
                </c:pt>
                <c:pt idx="395">
                  <c:v>530</c:v>
                </c:pt>
                <c:pt idx="396">
                  <c:v>564</c:v>
                </c:pt>
                <c:pt idx="397">
                  <c:v>160</c:v>
                </c:pt>
                <c:pt idx="398">
                  <c:v>160</c:v>
                </c:pt>
                <c:pt idx="399">
                  <c:v>158</c:v>
                </c:pt>
                <c:pt idx="400">
                  <c:v>206</c:v>
                </c:pt>
                <c:pt idx="401">
                  <c:v>227</c:v>
                </c:pt>
                <c:pt idx="402">
                  <c:v>202</c:v>
                </c:pt>
                <c:pt idx="403">
                  <c:v>155</c:v>
                </c:pt>
                <c:pt idx="404">
                  <c:v>320</c:v>
                </c:pt>
                <c:pt idx="405">
                  <c:v>276</c:v>
                </c:pt>
                <c:pt idx="406">
                  <c:v>217</c:v>
                </c:pt>
                <c:pt idx="407">
                  <c:v>300</c:v>
                </c:pt>
                <c:pt idx="408">
                  <c:v>278</c:v>
                </c:pt>
                <c:pt idx="409">
                  <c:v>550</c:v>
                </c:pt>
                <c:pt idx="410">
                  <c:v>217</c:v>
                </c:pt>
                <c:pt idx="411">
                  <c:v>250</c:v>
                </c:pt>
                <c:pt idx="412">
                  <c:v>327</c:v>
                </c:pt>
                <c:pt idx="413">
                  <c:v>287</c:v>
                </c:pt>
                <c:pt idx="414">
                  <c:v>542</c:v>
                </c:pt>
                <c:pt idx="415">
                  <c:v>268</c:v>
                </c:pt>
                <c:pt idx="416">
                  <c:v>332</c:v>
                </c:pt>
                <c:pt idx="417">
                  <c:v>542</c:v>
                </c:pt>
                <c:pt idx="418">
                  <c:v>310</c:v>
                </c:pt>
                <c:pt idx="419">
                  <c:v>565</c:v>
                </c:pt>
                <c:pt idx="420">
                  <c:v>275</c:v>
                </c:pt>
                <c:pt idx="421">
                  <c:v>678</c:v>
                </c:pt>
                <c:pt idx="422">
                  <c:v>739</c:v>
                </c:pt>
                <c:pt idx="423">
                  <c:v>740</c:v>
                </c:pt>
                <c:pt idx="424">
                  <c:v>1006</c:v>
                </c:pt>
                <c:pt idx="425">
                  <c:v>4</c:v>
                </c:pt>
                <c:pt idx="426">
                  <c:v>4</c:v>
                </c:pt>
                <c:pt idx="427">
                  <c:v>196</c:v>
                </c:pt>
                <c:pt idx="428">
                  <c:v>200</c:v>
                </c:pt>
                <c:pt idx="429">
                  <c:v>99</c:v>
                </c:pt>
                <c:pt idx="430">
                  <c:v>280</c:v>
                </c:pt>
                <c:pt idx="431">
                  <c:v>425</c:v>
                </c:pt>
                <c:pt idx="432">
                  <c:v>110</c:v>
                </c:pt>
                <c:pt idx="433">
                  <c:v>360</c:v>
                </c:pt>
                <c:pt idx="434">
                  <c:v>201</c:v>
                </c:pt>
                <c:pt idx="435">
                  <c:v>210</c:v>
                </c:pt>
                <c:pt idx="436">
                  <c:v>850</c:v>
                </c:pt>
                <c:pt idx="437">
                  <c:v>75</c:v>
                </c:pt>
                <c:pt idx="438">
                  <c:v>601</c:v>
                </c:pt>
                <c:pt idx="439">
                  <c:v>125</c:v>
                </c:pt>
                <c:pt idx="440">
                  <c:v>207</c:v>
                </c:pt>
                <c:pt idx="441">
                  <c:v>296</c:v>
                </c:pt>
                <c:pt idx="442">
                  <c:v>394</c:v>
                </c:pt>
                <c:pt idx="443">
                  <c:v>450</c:v>
                </c:pt>
                <c:pt idx="444">
                  <c:v>325</c:v>
                </c:pt>
                <c:pt idx="445">
                  <c:v>247</c:v>
                </c:pt>
                <c:pt idx="446">
                  <c:v>305</c:v>
                </c:pt>
                <c:pt idx="447">
                  <c:v>424</c:v>
                </c:pt>
                <c:pt idx="448">
                  <c:v>536</c:v>
                </c:pt>
                <c:pt idx="449">
                  <c:v>605</c:v>
                </c:pt>
                <c:pt idx="450">
                  <c:v>381</c:v>
                </c:pt>
                <c:pt idx="451">
                  <c:v>611</c:v>
                </c:pt>
                <c:pt idx="452">
                  <c:v>560</c:v>
                </c:pt>
                <c:pt idx="453">
                  <c:v>887</c:v>
                </c:pt>
                <c:pt idx="454">
                  <c:v>340</c:v>
                </c:pt>
                <c:pt idx="455">
                  <c:v>493</c:v>
                </c:pt>
                <c:pt idx="456">
                  <c:v>385</c:v>
                </c:pt>
                <c:pt idx="457">
                  <c:v>550</c:v>
                </c:pt>
                <c:pt idx="458">
                  <c:v>361</c:v>
                </c:pt>
                <c:pt idx="459">
                  <c:v>691</c:v>
                </c:pt>
                <c:pt idx="460">
                  <c:v>550</c:v>
                </c:pt>
                <c:pt idx="461">
                  <c:v>360</c:v>
                </c:pt>
                <c:pt idx="462">
                  <c:v>444</c:v>
                </c:pt>
                <c:pt idx="463">
                  <c:v>514</c:v>
                </c:pt>
                <c:pt idx="464">
                  <c:v>600</c:v>
                </c:pt>
                <c:pt idx="465">
                  <c:v>434</c:v>
                </c:pt>
                <c:pt idx="466">
                  <c:v>752</c:v>
                </c:pt>
                <c:pt idx="467">
                  <c:v>902</c:v>
                </c:pt>
                <c:pt idx="468">
                  <c:v>454</c:v>
                </c:pt>
                <c:pt idx="469">
                  <c:v>1251</c:v>
                </c:pt>
                <c:pt idx="470">
                  <c:v>410</c:v>
                </c:pt>
                <c:pt idx="471">
                  <c:v>32</c:v>
                </c:pt>
                <c:pt idx="472">
                  <c:v>103</c:v>
                </c:pt>
                <c:pt idx="473">
                  <c:v>27</c:v>
                </c:pt>
                <c:pt idx="474">
                  <c:v>157</c:v>
                </c:pt>
                <c:pt idx="475">
                  <c:v>142</c:v>
                </c:pt>
                <c:pt idx="476">
                  <c:v>227</c:v>
                </c:pt>
                <c:pt idx="477">
                  <c:v>197</c:v>
                </c:pt>
                <c:pt idx="478">
                  <c:v>275</c:v>
                </c:pt>
                <c:pt idx="479">
                  <c:v>1887</c:v>
                </c:pt>
                <c:pt idx="480">
                  <c:v>850</c:v>
                </c:pt>
                <c:pt idx="481">
                  <c:v>575</c:v>
                </c:pt>
                <c:pt idx="482">
                  <c:v>450</c:v>
                </c:pt>
                <c:pt idx="483">
                  <c:v>425</c:v>
                </c:pt>
                <c:pt idx="484">
                  <c:v>390</c:v>
                </c:pt>
                <c:pt idx="485">
                  <c:v>194</c:v>
                </c:pt>
                <c:pt idx="486">
                  <c:v>276</c:v>
                </c:pt>
                <c:pt idx="487">
                  <c:v>278</c:v>
                </c:pt>
                <c:pt idx="488">
                  <c:v>311</c:v>
                </c:pt>
                <c:pt idx="489">
                  <c:v>305</c:v>
                </c:pt>
                <c:pt idx="490">
                  <c:v>305</c:v>
                </c:pt>
                <c:pt idx="491">
                  <c:v>200</c:v>
                </c:pt>
                <c:pt idx="492">
                  <c:v>305</c:v>
                </c:pt>
                <c:pt idx="493">
                  <c:v>341</c:v>
                </c:pt>
                <c:pt idx="494">
                  <c:v>150</c:v>
                </c:pt>
                <c:pt idx="495">
                  <c:v>97</c:v>
                </c:pt>
                <c:pt idx="496">
                  <c:v>135</c:v>
                </c:pt>
                <c:pt idx="497">
                  <c:v>128</c:v>
                </c:pt>
                <c:pt idx="498">
                  <c:v>145</c:v>
                </c:pt>
                <c:pt idx="499">
                  <c:v>232</c:v>
                </c:pt>
                <c:pt idx="500">
                  <c:v>206</c:v>
                </c:pt>
                <c:pt idx="501">
                  <c:v>360</c:v>
                </c:pt>
                <c:pt idx="502">
                  <c:v>255</c:v>
                </c:pt>
                <c:pt idx="503">
                  <c:v>320</c:v>
                </c:pt>
                <c:pt idx="504">
                  <c:v>505</c:v>
                </c:pt>
                <c:pt idx="505">
                  <c:v>187</c:v>
                </c:pt>
                <c:pt idx="506">
                  <c:v>169</c:v>
                </c:pt>
                <c:pt idx="507">
                  <c:v>197</c:v>
                </c:pt>
                <c:pt idx="508">
                  <c:v>161</c:v>
                </c:pt>
                <c:pt idx="509">
                  <c:v>335</c:v>
                </c:pt>
                <c:pt idx="510">
                  <c:v>800</c:v>
                </c:pt>
                <c:pt idx="511">
                  <c:v>406</c:v>
                </c:pt>
                <c:pt idx="512">
                  <c:v>480</c:v>
                </c:pt>
                <c:pt idx="513">
                  <c:v>1020</c:v>
                </c:pt>
                <c:pt idx="514">
                  <c:v>379</c:v>
                </c:pt>
                <c:pt idx="515">
                  <c:v>398</c:v>
                </c:pt>
                <c:pt idx="516">
                  <c:v>202</c:v>
                </c:pt>
                <c:pt idx="517">
                  <c:v>40</c:v>
                </c:pt>
                <c:pt idx="518">
                  <c:v>329</c:v>
                </c:pt>
                <c:pt idx="519">
                  <c:v>50</c:v>
                </c:pt>
                <c:pt idx="520">
                  <c:v>80</c:v>
                </c:pt>
                <c:pt idx="521">
                  <c:v>93</c:v>
                </c:pt>
                <c:pt idx="522">
                  <c:v>74</c:v>
                </c:pt>
                <c:pt idx="523">
                  <c:v>112</c:v>
                </c:pt>
                <c:pt idx="524">
                  <c:v>139</c:v>
                </c:pt>
                <c:pt idx="525">
                  <c:v>178</c:v>
                </c:pt>
                <c:pt idx="526">
                  <c:v>172</c:v>
                </c:pt>
                <c:pt idx="527">
                  <c:v>241</c:v>
                </c:pt>
                <c:pt idx="528">
                  <c:v>267</c:v>
                </c:pt>
                <c:pt idx="529">
                  <c:v>261</c:v>
                </c:pt>
                <c:pt idx="530">
                  <c:v>296</c:v>
                </c:pt>
                <c:pt idx="531">
                  <c:v>553</c:v>
                </c:pt>
                <c:pt idx="532">
                  <c:v>225</c:v>
                </c:pt>
                <c:pt idx="533">
                  <c:v>240</c:v>
                </c:pt>
                <c:pt idx="534">
                  <c:v>346</c:v>
                </c:pt>
                <c:pt idx="535">
                  <c:v>385</c:v>
                </c:pt>
                <c:pt idx="536">
                  <c:v>60</c:v>
                </c:pt>
                <c:pt idx="537">
                  <c:v>1177</c:v>
                </c:pt>
              </c:numCache>
            </c:numRef>
          </c:xVal>
          <c:yVal>
            <c:numRef>
              <c:f>Samochody_Excel!$N$21:$N$558</c:f>
              <c:numCache>
                <c:formatCode>#\ ##0.0</c:formatCode>
                <c:ptCount val="538"/>
                <c:pt idx="0">
                  <c:v>3.9</c:v>
                </c:pt>
                <c:pt idx="1">
                  <c:v>3.9</c:v>
                </c:pt>
                <c:pt idx="2">
                  <c:v>9.1999999999999993</c:v>
                </c:pt>
                <c:pt idx="3">
                  <c:v>4.0999999999999996</c:v>
                </c:pt>
                <c:pt idx="4">
                  <c:v>5.4</c:v>
                </c:pt>
                <c:pt idx="5">
                  <c:v>5</c:v>
                </c:pt>
                <c:pt idx="6">
                  <c:v>3.4</c:v>
                </c:pt>
                <c:pt idx="7">
                  <c:v>8.6</c:v>
                </c:pt>
                <c:pt idx="8">
                  <c:v>7.7</c:v>
                </c:pt>
                <c:pt idx="9">
                  <c:v>7.9</c:v>
                </c:pt>
                <c:pt idx="10">
                  <c:v>7.8</c:v>
                </c:pt>
                <c:pt idx="11">
                  <c:v>6.5</c:v>
                </c:pt>
                <c:pt idx="12">
                  <c:v>4</c:v>
                </c:pt>
                <c:pt idx="13">
                  <c:v>5.4</c:v>
                </c:pt>
                <c:pt idx="14">
                  <c:v>5.9</c:v>
                </c:pt>
                <c:pt idx="15">
                  <c:v>5.7</c:v>
                </c:pt>
                <c:pt idx="16">
                  <c:v>6.5</c:v>
                </c:pt>
                <c:pt idx="17">
                  <c:v>5.8</c:v>
                </c:pt>
                <c:pt idx="18">
                  <c:v>10</c:v>
                </c:pt>
                <c:pt idx="19">
                  <c:v>6</c:v>
                </c:pt>
                <c:pt idx="20">
                  <c:v>5.5</c:v>
                </c:pt>
                <c:pt idx="21">
                  <c:v>5</c:v>
                </c:pt>
                <c:pt idx="22">
                  <c:v>5.5</c:v>
                </c:pt>
                <c:pt idx="23">
                  <c:v>5.0999999999999996</c:v>
                </c:pt>
                <c:pt idx="24">
                  <c:v>6</c:v>
                </c:pt>
                <c:pt idx="25">
                  <c:v>6.1</c:v>
                </c:pt>
                <c:pt idx="26">
                  <c:v>5.8</c:v>
                </c:pt>
                <c:pt idx="27">
                  <c:v>5.2</c:v>
                </c:pt>
                <c:pt idx="28">
                  <c:v>5.8</c:v>
                </c:pt>
                <c:pt idx="29">
                  <c:v>7.1</c:v>
                </c:pt>
                <c:pt idx="30">
                  <c:v>5.5</c:v>
                </c:pt>
                <c:pt idx="31">
                  <c:v>7</c:v>
                </c:pt>
                <c:pt idx="32">
                  <c:v>7.5</c:v>
                </c:pt>
                <c:pt idx="33">
                  <c:v>5.2</c:v>
                </c:pt>
                <c:pt idx="34">
                  <c:v>5.8</c:v>
                </c:pt>
                <c:pt idx="35">
                  <c:v>7.8</c:v>
                </c:pt>
                <c:pt idx="36">
                  <c:v>6.7</c:v>
                </c:pt>
                <c:pt idx="37">
                  <c:v>1.9</c:v>
                </c:pt>
                <c:pt idx="38">
                  <c:v>4.5</c:v>
                </c:pt>
                <c:pt idx="39">
                  <c:v>6.3</c:v>
                </c:pt>
                <c:pt idx="40">
                  <c:v>2.4</c:v>
                </c:pt>
                <c:pt idx="41">
                  <c:v>2.1</c:v>
                </c:pt>
                <c:pt idx="42">
                  <c:v>6.2</c:v>
                </c:pt>
                <c:pt idx="43">
                  <c:v>8</c:v>
                </c:pt>
                <c:pt idx="44">
                  <c:v>1.2</c:v>
                </c:pt>
                <c:pt idx="45">
                  <c:v>3.8</c:v>
                </c:pt>
                <c:pt idx="46">
                  <c:v>4.4000000000000004</c:v>
                </c:pt>
                <c:pt idx="47">
                  <c:v>4.3</c:v>
                </c:pt>
                <c:pt idx="48">
                  <c:v>4.3</c:v>
                </c:pt>
                <c:pt idx="49">
                  <c:v>4.5999999999999996</c:v>
                </c:pt>
                <c:pt idx="50">
                  <c:v>4.9000000000000004</c:v>
                </c:pt>
                <c:pt idx="51">
                  <c:v>5.4</c:v>
                </c:pt>
                <c:pt idx="52">
                  <c:v>4.9000000000000004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5.4</c:v>
                </c:pt>
                <c:pt idx="57">
                  <c:v>5.0999999999999996</c:v>
                </c:pt>
                <c:pt idx="58">
                  <c:v>5.2</c:v>
                </c:pt>
                <c:pt idx="59">
                  <c:v>5.9</c:v>
                </c:pt>
                <c:pt idx="60">
                  <c:v>10</c:v>
                </c:pt>
                <c:pt idx="61">
                  <c:v>5.3</c:v>
                </c:pt>
                <c:pt idx="62">
                  <c:v>5</c:v>
                </c:pt>
                <c:pt idx="63">
                  <c:v>5.3</c:v>
                </c:pt>
                <c:pt idx="64">
                  <c:v>7.7</c:v>
                </c:pt>
                <c:pt idx="65">
                  <c:v>6</c:v>
                </c:pt>
                <c:pt idx="66">
                  <c:v>5.2</c:v>
                </c:pt>
                <c:pt idx="67">
                  <c:v>5.7</c:v>
                </c:pt>
                <c:pt idx="68">
                  <c:v>8.6999999999999993</c:v>
                </c:pt>
                <c:pt idx="69">
                  <c:v>5.6</c:v>
                </c:pt>
                <c:pt idx="70">
                  <c:v>2.5</c:v>
                </c:pt>
                <c:pt idx="71">
                  <c:v>8</c:v>
                </c:pt>
                <c:pt idx="72">
                  <c:v>10</c:v>
                </c:pt>
                <c:pt idx="73">
                  <c:v>9.9</c:v>
                </c:pt>
                <c:pt idx="74">
                  <c:v>10</c:v>
                </c:pt>
                <c:pt idx="75">
                  <c:v>3.3</c:v>
                </c:pt>
                <c:pt idx="76">
                  <c:v>3.8</c:v>
                </c:pt>
                <c:pt idx="77">
                  <c:v>5.2</c:v>
                </c:pt>
                <c:pt idx="78">
                  <c:v>4.9000000000000004</c:v>
                </c:pt>
                <c:pt idx="79">
                  <c:v>6.8</c:v>
                </c:pt>
                <c:pt idx="80">
                  <c:v>5.7</c:v>
                </c:pt>
                <c:pt idx="81">
                  <c:v>2.2999999999999998</c:v>
                </c:pt>
                <c:pt idx="82">
                  <c:v>5.8</c:v>
                </c:pt>
                <c:pt idx="83">
                  <c:v>3.2</c:v>
                </c:pt>
                <c:pt idx="84">
                  <c:v>2.8</c:v>
                </c:pt>
                <c:pt idx="85">
                  <c:v>3.6</c:v>
                </c:pt>
                <c:pt idx="86">
                  <c:v>3.4</c:v>
                </c:pt>
                <c:pt idx="87">
                  <c:v>3.9</c:v>
                </c:pt>
                <c:pt idx="88">
                  <c:v>3.8</c:v>
                </c:pt>
                <c:pt idx="89">
                  <c:v>3.5</c:v>
                </c:pt>
                <c:pt idx="90">
                  <c:v>3.4</c:v>
                </c:pt>
                <c:pt idx="91">
                  <c:v>3.3</c:v>
                </c:pt>
                <c:pt idx="92">
                  <c:v>3.9</c:v>
                </c:pt>
                <c:pt idx="93">
                  <c:v>3.2</c:v>
                </c:pt>
                <c:pt idx="94">
                  <c:v>3.5</c:v>
                </c:pt>
                <c:pt idx="95">
                  <c:v>3.1</c:v>
                </c:pt>
                <c:pt idx="96">
                  <c:v>4.8</c:v>
                </c:pt>
                <c:pt idx="97">
                  <c:v>3.6</c:v>
                </c:pt>
                <c:pt idx="98">
                  <c:v>4.5999999999999996</c:v>
                </c:pt>
                <c:pt idx="99">
                  <c:v>5.5</c:v>
                </c:pt>
                <c:pt idx="100">
                  <c:v>5.5</c:v>
                </c:pt>
                <c:pt idx="101">
                  <c:v>6</c:v>
                </c:pt>
                <c:pt idx="102">
                  <c:v>6.1</c:v>
                </c:pt>
                <c:pt idx="103">
                  <c:v>3.9</c:v>
                </c:pt>
                <c:pt idx="104">
                  <c:v>5.8</c:v>
                </c:pt>
                <c:pt idx="105">
                  <c:v>6.5</c:v>
                </c:pt>
                <c:pt idx="106">
                  <c:v>6.9</c:v>
                </c:pt>
                <c:pt idx="107">
                  <c:v>2.8</c:v>
                </c:pt>
                <c:pt idx="108">
                  <c:v>6.3</c:v>
                </c:pt>
                <c:pt idx="109">
                  <c:v>4.9000000000000004</c:v>
                </c:pt>
                <c:pt idx="110">
                  <c:v>5.4</c:v>
                </c:pt>
                <c:pt idx="111">
                  <c:v>4.9000000000000004</c:v>
                </c:pt>
                <c:pt idx="112">
                  <c:v>2.8</c:v>
                </c:pt>
                <c:pt idx="113">
                  <c:v>4.0999999999999996</c:v>
                </c:pt>
                <c:pt idx="114">
                  <c:v>3.8</c:v>
                </c:pt>
                <c:pt idx="115">
                  <c:v>3.6</c:v>
                </c:pt>
                <c:pt idx="116">
                  <c:v>7.1</c:v>
                </c:pt>
                <c:pt idx="117">
                  <c:v>3.4</c:v>
                </c:pt>
                <c:pt idx="118">
                  <c:v>5.2</c:v>
                </c:pt>
                <c:pt idx="119">
                  <c:v>5.6</c:v>
                </c:pt>
                <c:pt idx="120">
                  <c:v>5.5</c:v>
                </c:pt>
                <c:pt idx="121">
                  <c:v>4.5</c:v>
                </c:pt>
                <c:pt idx="122">
                  <c:v>4.7</c:v>
                </c:pt>
                <c:pt idx="123">
                  <c:v>6.2</c:v>
                </c:pt>
                <c:pt idx="124">
                  <c:v>4.8</c:v>
                </c:pt>
                <c:pt idx="125">
                  <c:v>5.8</c:v>
                </c:pt>
                <c:pt idx="126">
                  <c:v>5.7</c:v>
                </c:pt>
                <c:pt idx="127">
                  <c:v>5.3</c:v>
                </c:pt>
                <c:pt idx="128">
                  <c:v>9.4</c:v>
                </c:pt>
                <c:pt idx="129">
                  <c:v>3.4</c:v>
                </c:pt>
                <c:pt idx="130">
                  <c:v>4.5</c:v>
                </c:pt>
                <c:pt idx="131">
                  <c:v>3.5</c:v>
                </c:pt>
                <c:pt idx="132">
                  <c:v>6.3</c:v>
                </c:pt>
                <c:pt idx="133">
                  <c:v>4.4000000000000004</c:v>
                </c:pt>
                <c:pt idx="134">
                  <c:v>3.2</c:v>
                </c:pt>
                <c:pt idx="135">
                  <c:v>5.6</c:v>
                </c:pt>
                <c:pt idx="136">
                  <c:v>6.3</c:v>
                </c:pt>
                <c:pt idx="137">
                  <c:v>6.6</c:v>
                </c:pt>
                <c:pt idx="138">
                  <c:v>4.5</c:v>
                </c:pt>
                <c:pt idx="139">
                  <c:v>5.7</c:v>
                </c:pt>
                <c:pt idx="140">
                  <c:v>7</c:v>
                </c:pt>
                <c:pt idx="141">
                  <c:v>5.6</c:v>
                </c:pt>
                <c:pt idx="142">
                  <c:v>6.4</c:v>
                </c:pt>
                <c:pt idx="143">
                  <c:v>6.1</c:v>
                </c:pt>
                <c:pt idx="144">
                  <c:v>8.1</c:v>
                </c:pt>
                <c:pt idx="145">
                  <c:v>6.2</c:v>
                </c:pt>
                <c:pt idx="146">
                  <c:v>6.3</c:v>
                </c:pt>
                <c:pt idx="147">
                  <c:v>6</c:v>
                </c:pt>
                <c:pt idx="148">
                  <c:v>7.3</c:v>
                </c:pt>
                <c:pt idx="149">
                  <c:v>6.9</c:v>
                </c:pt>
                <c:pt idx="150">
                  <c:v>7.2</c:v>
                </c:pt>
                <c:pt idx="151">
                  <c:v>8.1</c:v>
                </c:pt>
                <c:pt idx="152">
                  <c:v>6.8</c:v>
                </c:pt>
                <c:pt idx="153">
                  <c:v>6.5</c:v>
                </c:pt>
                <c:pt idx="154">
                  <c:v>6.2</c:v>
                </c:pt>
                <c:pt idx="155">
                  <c:v>6.9</c:v>
                </c:pt>
                <c:pt idx="156">
                  <c:v>6.8</c:v>
                </c:pt>
                <c:pt idx="157">
                  <c:v>8.3000000000000007</c:v>
                </c:pt>
                <c:pt idx="158">
                  <c:v>6.3</c:v>
                </c:pt>
                <c:pt idx="159">
                  <c:v>7</c:v>
                </c:pt>
                <c:pt idx="160">
                  <c:v>6.1</c:v>
                </c:pt>
                <c:pt idx="161">
                  <c:v>1.9</c:v>
                </c:pt>
                <c:pt idx="162">
                  <c:v>5.8</c:v>
                </c:pt>
                <c:pt idx="163">
                  <c:v>2.1</c:v>
                </c:pt>
                <c:pt idx="164">
                  <c:v>3.1</c:v>
                </c:pt>
                <c:pt idx="165">
                  <c:v>1.6</c:v>
                </c:pt>
                <c:pt idx="166">
                  <c:v>4.5999999999999996</c:v>
                </c:pt>
                <c:pt idx="167">
                  <c:v>3.3</c:v>
                </c:pt>
                <c:pt idx="168">
                  <c:v>1.3</c:v>
                </c:pt>
                <c:pt idx="169">
                  <c:v>4.3</c:v>
                </c:pt>
                <c:pt idx="170">
                  <c:v>3.5</c:v>
                </c:pt>
                <c:pt idx="171">
                  <c:v>4.5999999999999996</c:v>
                </c:pt>
                <c:pt idx="172">
                  <c:v>3.4</c:v>
                </c:pt>
                <c:pt idx="173">
                  <c:v>3.2</c:v>
                </c:pt>
                <c:pt idx="174">
                  <c:v>4.2</c:v>
                </c:pt>
                <c:pt idx="175">
                  <c:v>3.4</c:v>
                </c:pt>
                <c:pt idx="176">
                  <c:v>4</c:v>
                </c:pt>
                <c:pt idx="177">
                  <c:v>3.8</c:v>
                </c:pt>
                <c:pt idx="178">
                  <c:v>3.7</c:v>
                </c:pt>
                <c:pt idx="179">
                  <c:v>3.5</c:v>
                </c:pt>
                <c:pt idx="180">
                  <c:v>5</c:v>
                </c:pt>
                <c:pt idx="181">
                  <c:v>3.6</c:v>
                </c:pt>
                <c:pt idx="182">
                  <c:v>3.1</c:v>
                </c:pt>
                <c:pt idx="183">
                  <c:v>6.9</c:v>
                </c:pt>
                <c:pt idx="184">
                  <c:v>3.8</c:v>
                </c:pt>
                <c:pt idx="185">
                  <c:v>4.3</c:v>
                </c:pt>
                <c:pt idx="186">
                  <c:v>4.3</c:v>
                </c:pt>
                <c:pt idx="187">
                  <c:v>3.7</c:v>
                </c:pt>
                <c:pt idx="188">
                  <c:v>7.4</c:v>
                </c:pt>
                <c:pt idx="189">
                  <c:v>3.5</c:v>
                </c:pt>
                <c:pt idx="190">
                  <c:v>9.4</c:v>
                </c:pt>
                <c:pt idx="191">
                  <c:v>4</c:v>
                </c:pt>
                <c:pt idx="192">
                  <c:v>4.0999999999999996</c:v>
                </c:pt>
                <c:pt idx="193">
                  <c:v>4.7</c:v>
                </c:pt>
                <c:pt idx="194">
                  <c:v>4.4000000000000004</c:v>
                </c:pt>
                <c:pt idx="195">
                  <c:v>3.1</c:v>
                </c:pt>
                <c:pt idx="196">
                  <c:v>4.0999999999999996</c:v>
                </c:pt>
                <c:pt idx="197">
                  <c:v>2.7</c:v>
                </c:pt>
                <c:pt idx="198">
                  <c:v>4.7</c:v>
                </c:pt>
                <c:pt idx="199">
                  <c:v>4.5999999999999996</c:v>
                </c:pt>
                <c:pt idx="200">
                  <c:v>5.4</c:v>
                </c:pt>
                <c:pt idx="201">
                  <c:v>9.1999999999999993</c:v>
                </c:pt>
                <c:pt idx="202">
                  <c:v>6.1</c:v>
                </c:pt>
                <c:pt idx="203">
                  <c:v>5.8</c:v>
                </c:pt>
                <c:pt idx="204">
                  <c:v>6.6</c:v>
                </c:pt>
                <c:pt idx="205">
                  <c:v>8.6999999999999993</c:v>
                </c:pt>
                <c:pt idx="206">
                  <c:v>5.2</c:v>
                </c:pt>
                <c:pt idx="207">
                  <c:v>5.2</c:v>
                </c:pt>
                <c:pt idx="208">
                  <c:v>2.7</c:v>
                </c:pt>
                <c:pt idx="209">
                  <c:v>3.2</c:v>
                </c:pt>
                <c:pt idx="210">
                  <c:v>5</c:v>
                </c:pt>
                <c:pt idx="211">
                  <c:v>5.2</c:v>
                </c:pt>
                <c:pt idx="212">
                  <c:v>5.2</c:v>
                </c:pt>
                <c:pt idx="213">
                  <c:v>5.3</c:v>
                </c:pt>
                <c:pt idx="214">
                  <c:v>5.7</c:v>
                </c:pt>
                <c:pt idx="215">
                  <c:v>4.7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4.5999999999999996</c:v>
                </c:pt>
                <c:pt idx="219">
                  <c:v>5.0999999999999996</c:v>
                </c:pt>
                <c:pt idx="220">
                  <c:v>5.2</c:v>
                </c:pt>
                <c:pt idx="221">
                  <c:v>5</c:v>
                </c:pt>
                <c:pt idx="222">
                  <c:v>5.5</c:v>
                </c:pt>
                <c:pt idx="223">
                  <c:v>5.2</c:v>
                </c:pt>
                <c:pt idx="224">
                  <c:v>7.6</c:v>
                </c:pt>
                <c:pt idx="225">
                  <c:v>3</c:v>
                </c:pt>
                <c:pt idx="226">
                  <c:v>4.9000000000000004</c:v>
                </c:pt>
                <c:pt idx="227">
                  <c:v>3.7</c:v>
                </c:pt>
                <c:pt idx="228">
                  <c:v>4.2</c:v>
                </c:pt>
                <c:pt idx="229">
                  <c:v>4.0999999999999996</c:v>
                </c:pt>
                <c:pt idx="230">
                  <c:v>5</c:v>
                </c:pt>
                <c:pt idx="231">
                  <c:v>5.6</c:v>
                </c:pt>
                <c:pt idx="232">
                  <c:v>4</c:v>
                </c:pt>
                <c:pt idx="233">
                  <c:v>4.5999999999999996</c:v>
                </c:pt>
                <c:pt idx="234">
                  <c:v>9.1999999999999993</c:v>
                </c:pt>
                <c:pt idx="235">
                  <c:v>4.7</c:v>
                </c:pt>
                <c:pt idx="236">
                  <c:v>4.5999999999999996</c:v>
                </c:pt>
                <c:pt idx="237">
                  <c:v>4.0999999999999996</c:v>
                </c:pt>
                <c:pt idx="238">
                  <c:v>10</c:v>
                </c:pt>
                <c:pt idx="239">
                  <c:v>10</c:v>
                </c:pt>
                <c:pt idx="240">
                  <c:v>5</c:v>
                </c:pt>
                <c:pt idx="241">
                  <c:v>7.9</c:v>
                </c:pt>
                <c:pt idx="242">
                  <c:v>5.7</c:v>
                </c:pt>
                <c:pt idx="243">
                  <c:v>9.5</c:v>
                </c:pt>
                <c:pt idx="244">
                  <c:v>9.1</c:v>
                </c:pt>
                <c:pt idx="245">
                  <c:v>7.2</c:v>
                </c:pt>
                <c:pt idx="246">
                  <c:v>4.5999999999999996</c:v>
                </c:pt>
                <c:pt idx="247">
                  <c:v>7.7</c:v>
                </c:pt>
                <c:pt idx="248">
                  <c:v>9.1999999999999993</c:v>
                </c:pt>
                <c:pt idx="249">
                  <c:v>4.9000000000000004</c:v>
                </c:pt>
                <c:pt idx="250">
                  <c:v>5.7</c:v>
                </c:pt>
                <c:pt idx="251">
                  <c:v>4.8</c:v>
                </c:pt>
                <c:pt idx="252">
                  <c:v>4.8</c:v>
                </c:pt>
                <c:pt idx="253">
                  <c:v>2</c:v>
                </c:pt>
                <c:pt idx="254">
                  <c:v>4.5</c:v>
                </c:pt>
                <c:pt idx="255">
                  <c:v>4.8</c:v>
                </c:pt>
                <c:pt idx="256">
                  <c:v>2.7</c:v>
                </c:pt>
                <c:pt idx="257">
                  <c:v>9.1999999999999993</c:v>
                </c:pt>
                <c:pt idx="258">
                  <c:v>3.8</c:v>
                </c:pt>
                <c:pt idx="259">
                  <c:v>3.5</c:v>
                </c:pt>
                <c:pt idx="260">
                  <c:v>4</c:v>
                </c:pt>
                <c:pt idx="261">
                  <c:v>4.7</c:v>
                </c:pt>
                <c:pt idx="262">
                  <c:v>5.0999999999999996</c:v>
                </c:pt>
                <c:pt idx="263">
                  <c:v>6</c:v>
                </c:pt>
                <c:pt idx="264">
                  <c:v>5.2</c:v>
                </c:pt>
                <c:pt idx="265">
                  <c:v>6.4</c:v>
                </c:pt>
                <c:pt idx="266">
                  <c:v>9.4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4.7</c:v>
                </c:pt>
                <c:pt idx="270">
                  <c:v>5</c:v>
                </c:pt>
                <c:pt idx="271">
                  <c:v>5.2</c:v>
                </c:pt>
                <c:pt idx="272">
                  <c:v>5.0999999999999996</c:v>
                </c:pt>
                <c:pt idx="273">
                  <c:v>5.4</c:v>
                </c:pt>
                <c:pt idx="274">
                  <c:v>4.5</c:v>
                </c:pt>
                <c:pt idx="275">
                  <c:v>4.3</c:v>
                </c:pt>
                <c:pt idx="276">
                  <c:v>4</c:v>
                </c:pt>
                <c:pt idx="277">
                  <c:v>6</c:v>
                </c:pt>
                <c:pt idx="278">
                  <c:v>5.5</c:v>
                </c:pt>
                <c:pt idx="279">
                  <c:v>8.5</c:v>
                </c:pt>
                <c:pt idx="280">
                  <c:v>3.6</c:v>
                </c:pt>
                <c:pt idx="281">
                  <c:v>6.1</c:v>
                </c:pt>
                <c:pt idx="282">
                  <c:v>6.8</c:v>
                </c:pt>
                <c:pt idx="283">
                  <c:v>7</c:v>
                </c:pt>
                <c:pt idx="284">
                  <c:v>5.8</c:v>
                </c:pt>
                <c:pt idx="285">
                  <c:v>7</c:v>
                </c:pt>
                <c:pt idx="286">
                  <c:v>6.9</c:v>
                </c:pt>
                <c:pt idx="287">
                  <c:v>6.8</c:v>
                </c:pt>
                <c:pt idx="288">
                  <c:v>3.8</c:v>
                </c:pt>
                <c:pt idx="289">
                  <c:v>4.0999999999999996</c:v>
                </c:pt>
                <c:pt idx="290">
                  <c:v>2.9</c:v>
                </c:pt>
                <c:pt idx="291">
                  <c:v>4.7</c:v>
                </c:pt>
                <c:pt idx="292">
                  <c:v>5.2</c:v>
                </c:pt>
                <c:pt idx="293">
                  <c:v>6.8</c:v>
                </c:pt>
                <c:pt idx="294">
                  <c:v>5.2</c:v>
                </c:pt>
                <c:pt idx="295">
                  <c:v>5.2</c:v>
                </c:pt>
                <c:pt idx="296">
                  <c:v>7.4</c:v>
                </c:pt>
                <c:pt idx="297">
                  <c:v>10</c:v>
                </c:pt>
                <c:pt idx="298">
                  <c:v>10</c:v>
                </c:pt>
                <c:pt idx="299">
                  <c:v>7.7</c:v>
                </c:pt>
                <c:pt idx="300">
                  <c:v>8.1999999999999993</c:v>
                </c:pt>
                <c:pt idx="301">
                  <c:v>6.7</c:v>
                </c:pt>
                <c:pt idx="302">
                  <c:v>8.8000000000000007</c:v>
                </c:pt>
                <c:pt idx="303">
                  <c:v>7.8</c:v>
                </c:pt>
                <c:pt idx="304">
                  <c:v>8.6999999999999993</c:v>
                </c:pt>
                <c:pt idx="305">
                  <c:v>8.6999999999999993</c:v>
                </c:pt>
                <c:pt idx="306">
                  <c:v>8.3000000000000007</c:v>
                </c:pt>
                <c:pt idx="307">
                  <c:v>9.8000000000000007</c:v>
                </c:pt>
                <c:pt idx="308">
                  <c:v>6.1</c:v>
                </c:pt>
                <c:pt idx="309">
                  <c:v>9.3000000000000007</c:v>
                </c:pt>
                <c:pt idx="310">
                  <c:v>1.6</c:v>
                </c:pt>
                <c:pt idx="311">
                  <c:v>2.2999999999999998</c:v>
                </c:pt>
                <c:pt idx="312">
                  <c:v>2.7</c:v>
                </c:pt>
                <c:pt idx="313">
                  <c:v>6</c:v>
                </c:pt>
                <c:pt idx="314">
                  <c:v>4.4000000000000004</c:v>
                </c:pt>
                <c:pt idx="315">
                  <c:v>4.7</c:v>
                </c:pt>
                <c:pt idx="316">
                  <c:v>4</c:v>
                </c:pt>
                <c:pt idx="317">
                  <c:v>5.8</c:v>
                </c:pt>
                <c:pt idx="318">
                  <c:v>5</c:v>
                </c:pt>
                <c:pt idx="319">
                  <c:v>4.5</c:v>
                </c:pt>
                <c:pt idx="320">
                  <c:v>7</c:v>
                </c:pt>
                <c:pt idx="321">
                  <c:v>3.5</c:v>
                </c:pt>
                <c:pt idx="322">
                  <c:v>5.6</c:v>
                </c:pt>
                <c:pt idx="323">
                  <c:v>5.8</c:v>
                </c:pt>
                <c:pt idx="324">
                  <c:v>6.5</c:v>
                </c:pt>
                <c:pt idx="325">
                  <c:v>7.5</c:v>
                </c:pt>
                <c:pt idx="326">
                  <c:v>7.6</c:v>
                </c:pt>
                <c:pt idx="327">
                  <c:v>3.8</c:v>
                </c:pt>
                <c:pt idx="328">
                  <c:v>8.1</c:v>
                </c:pt>
                <c:pt idx="329">
                  <c:v>5.4</c:v>
                </c:pt>
                <c:pt idx="330">
                  <c:v>6.7</c:v>
                </c:pt>
                <c:pt idx="331">
                  <c:v>5.0999999999999996</c:v>
                </c:pt>
                <c:pt idx="332">
                  <c:v>4.3</c:v>
                </c:pt>
                <c:pt idx="333">
                  <c:v>3.4</c:v>
                </c:pt>
                <c:pt idx="334">
                  <c:v>4.8</c:v>
                </c:pt>
                <c:pt idx="335">
                  <c:v>5</c:v>
                </c:pt>
                <c:pt idx="336">
                  <c:v>3.4</c:v>
                </c:pt>
                <c:pt idx="337">
                  <c:v>4.5999999999999996</c:v>
                </c:pt>
                <c:pt idx="338">
                  <c:v>3.9</c:v>
                </c:pt>
                <c:pt idx="339">
                  <c:v>4.5999999999999996</c:v>
                </c:pt>
                <c:pt idx="340">
                  <c:v>6.3</c:v>
                </c:pt>
                <c:pt idx="341">
                  <c:v>6.2</c:v>
                </c:pt>
                <c:pt idx="342">
                  <c:v>6.9</c:v>
                </c:pt>
                <c:pt idx="343">
                  <c:v>6.3</c:v>
                </c:pt>
                <c:pt idx="344">
                  <c:v>6.8</c:v>
                </c:pt>
                <c:pt idx="345">
                  <c:v>6.7</c:v>
                </c:pt>
                <c:pt idx="346">
                  <c:v>6.9</c:v>
                </c:pt>
                <c:pt idx="347">
                  <c:v>7.2</c:v>
                </c:pt>
                <c:pt idx="348">
                  <c:v>6.9</c:v>
                </c:pt>
                <c:pt idx="349">
                  <c:v>6.8</c:v>
                </c:pt>
                <c:pt idx="350">
                  <c:v>6.6</c:v>
                </c:pt>
                <c:pt idx="351">
                  <c:v>5.2</c:v>
                </c:pt>
                <c:pt idx="352">
                  <c:v>6.4</c:v>
                </c:pt>
                <c:pt idx="353">
                  <c:v>8.6999999999999993</c:v>
                </c:pt>
                <c:pt idx="354">
                  <c:v>8.4</c:v>
                </c:pt>
                <c:pt idx="355">
                  <c:v>7.5</c:v>
                </c:pt>
                <c:pt idx="356">
                  <c:v>3</c:v>
                </c:pt>
                <c:pt idx="357">
                  <c:v>4.0999999999999996</c:v>
                </c:pt>
                <c:pt idx="358">
                  <c:v>3.6</c:v>
                </c:pt>
                <c:pt idx="359">
                  <c:v>4.2</c:v>
                </c:pt>
                <c:pt idx="360">
                  <c:v>4</c:v>
                </c:pt>
                <c:pt idx="361">
                  <c:v>6.1</c:v>
                </c:pt>
                <c:pt idx="362">
                  <c:v>8.1999999999999993</c:v>
                </c:pt>
                <c:pt idx="363">
                  <c:v>5.8</c:v>
                </c:pt>
                <c:pt idx="364">
                  <c:v>5.0999999999999996</c:v>
                </c:pt>
                <c:pt idx="365">
                  <c:v>5.4</c:v>
                </c:pt>
                <c:pt idx="366">
                  <c:v>6.6</c:v>
                </c:pt>
                <c:pt idx="367">
                  <c:v>7</c:v>
                </c:pt>
                <c:pt idx="368">
                  <c:v>6.6</c:v>
                </c:pt>
                <c:pt idx="369">
                  <c:v>4</c:v>
                </c:pt>
                <c:pt idx="370">
                  <c:v>1.3</c:v>
                </c:pt>
                <c:pt idx="371">
                  <c:v>5.4</c:v>
                </c:pt>
                <c:pt idx="372">
                  <c:v>8.8000000000000007</c:v>
                </c:pt>
                <c:pt idx="373">
                  <c:v>2.4</c:v>
                </c:pt>
                <c:pt idx="374">
                  <c:v>3.1</c:v>
                </c:pt>
                <c:pt idx="375">
                  <c:v>2.9</c:v>
                </c:pt>
                <c:pt idx="376">
                  <c:v>8.1999999999999993</c:v>
                </c:pt>
                <c:pt idx="377">
                  <c:v>8.8000000000000007</c:v>
                </c:pt>
                <c:pt idx="378">
                  <c:v>2.6</c:v>
                </c:pt>
                <c:pt idx="379">
                  <c:v>4.0999999999999996</c:v>
                </c:pt>
                <c:pt idx="380">
                  <c:v>4.2</c:v>
                </c:pt>
                <c:pt idx="381">
                  <c:v>5.2</c:v>
                </c:pt>
                <c:pt idx="382">
                  <c:v>3.8</c:v>
                </c:pt>
                <c:pt idx="383">
                  <c:v>4.9000000000000004</c:v>
                </c:pt>
                <c:pt idx="384">
                  <c:v>4.2</c:v>
                </c:pt>
                <c:pt idx="385">
                  <c:v>3.9</c:v>
                </c:pt>
                <c:pt idx="386">
                  <c:v>4.5</c:v>
                </c:pt>
                <c:pt idx="387">
                  <c:v>5.6</c:v>
                </c:pt>
                <c:pt idx="388">
                  <c:v>5.7</c:v>
                </c:pt>
                <c:pt idx="389">
                  <c:v>4.7</c:v>
                </c:pt>
                <c:pt idx="390">
                  <c:v>5.0999999999999996</c:v>
                </c:pt>
                <c:pt idx="391">
                  <c:v>9.1999999999999993</c:v>
                </c:pt>
                <c:pt idx="392">
                  <c:v>3.3</c:v>
                </c:pt>
                <c:pt idx="393">
                  <c:v>5.9</c:v>
                </c:pt>
                <c:pt idx="394">
                  <c:v>1.6</c:v>
                </c:pt>
                <c:pt idx="395">
                  <c:v>7.4</c:v>
                </c:pt>
                <c:pt idx="396">
                  <c:v>3.7</c:v>
                </c:pt>
                <c:pt idx="397">
                  <c:v>3.6</c:v>
                </c:pt>
                <c:pt idx="398">
                  <c:v>3.6</c:v>
                </c:pt>
                <c:pt idx="399">
                  <c:v>3.4</c:v>
                </c:pt>
                <c:pt idx="400">
                  <c:v>4</c:v>
                </c:pt>
                <c:pt idx="401">
                  <c:v>5.5</c:v>
                </c:pt>
                <c:pt idx="402">
                  <c:v>3.8</c:v>
                </c:pt>
                <c:pt idx="403">
                  <c:v>3.3</c:v>
                </c:pt>
                <c:pt idx="404">
                  <c:v>4.5</c:v>
                </c:pt>
                <c:pt idx="405">
                  <c:v>4.3</c:v>
                </c:pt>
                <c:pt idx="406">
                  <c:v>4.4000000000000004</c:v>
                </c:pt>
                <c:pt idx="407">
                  <c:v>4.5</c:v>
                </c:pt>
                <c:pt idx="408">
                  <c:v>4.8</c:v>
                </c:pt>
                <c:pt idx="409">
                  <c:v>6.3</c:v>
                </c:pt>
                <c:pt idx="410">
                  <c:v>4.4000000000000004</c:v>
                </c:pt>
                <c:pt idx="411">
                  <c:v>4.5999999999999996</c:v>
                </c:pt>
                <c:pt idx="412">
                  <c:v>4.9000000000000004</c:v>
                </c:pt>
                <c:pt idx="413">
                  <c:v>4.5999999999999996</c:v>
                </c:pt>
                <c:pt idx="414">
                  <c:v>5.4</c:v>
                </c:pt>
                <c:pt idx="415">
                  <c:v>3.1</c:v>
                </c:pt>
                <c:pt idx="416">
                  <c:v>4.8</c:v>
                </c:pt>
                <c:pt idx="417">
                  <c:v>8.5</c:v>
                </c:pt>
                <c:pt idx="418">
                  <c:v>3.2</c:v>
                </c:pt>
                <c:pt idx="419">
                  <c:v>8.6999999999999993</c:v>
                </c:pt>
                <c:pt idx="420">
                  <c:v>4.5999999999999996</c:v>
                </c:pt>
                <c:pt idx="421">
                  <c:v>6.5</c:v>
                </c:pt>
                <c:pt idx="422">
                  <c:v>7.3</c:v>
                </c:pt>
                <c:pt idx="423">
                  <c:v>7</c:v>
                </c:pt>
                <c:pt idx="424">
                  <c:v>8</c:v>
                </c:pt>
                <c:pt idx="425">
                  <c:v>1</c:v>
                </c:pt>
                <c:pt idx="426">
                  <c:v>1</c:v>
                </c:pt>
                <c:pt idx="427">
                  <c:v>5.7</c:v>
                </c:pt>
                <c:pt idx="428">
                  <c:v>4.4000000000000004</c:v>
                </c:pt>
                <c:pt idx="429">
                  <c:v>2.9</c:v>
                </c:pt>
                <c:pt idx="430">
                  <c:v>5.9</c:v>
                </c:pt>
                <c:pt idx="431">
                  <c:v>3.4</c:v>
                </c:pt>
                <c:pt idx="432">
                  <c:v>3.8</c:v>
                </c:pt>
                <c:pt idx="433">
                  <c:v>3.1</c:v>
                </c:pt>
                <c:pt idx="434">
                  <c:v>3.1</c:v>
                </c:pt>
                <c:pt idx="435">
                  <c:v>3.4</c:v>
                </c:pt>
                <c:pt idx="436">
                  <c:v>5.5</c:v>
                </c:pt>
                <c:pt idx="437">
                  <c:v>1.8</c:v>
                </c:pt>
                <c:pt idx="438">
                  <c:v>7.2</c:v>
                </c:pt>
                <c:pt idx="439">
                  <c:v>3.4</c:v>
                </c:pt>
                <c:pt idx="440">
                  <c:v>5.0999999999999996</c:v>
                </c:pt>
                <c:pt idx="441">
                  <c:v>4.8</c:v>
                </c:pt>
                <c:pt idx="442">
                  <c:v>7.5</c:v>
                </c:pt>
                <c:pt idx="443">
                  <c:v>8.1999999999999993</c:v>
                </c:pt>
                <c:pt idx="444">
                  <c:v>5.7</c:v>
                </c:pt>
                <c:pt idx="445">
                  <c:v>4.9000000000000004</c:v>
                </c:pt>
                <c:pt idx="446">
                  <c:v>5.3</c:v>
                </c:pt>
                <c:pt idx="447">
                  <c:v>6.7</c:v>
                </c:pt>
                <c:pt idx="448">
                  <c:v>6</c:v>
                </c:pt>
                <c:pt idx="449">
                  <c:v>6.6</c:v>
                </c:pt>
                <c:pt idx="450">
                  <c:v>6.4</c:v>
                </c:pt>
                <c:pt idx="451">
                  <c:v>8</c:v>
                </c:pt>
                <c:pt idx="452">
                  <c:v>8.3000000000000007</c:v>
                </c:pt>
                <c:pt idx="453">
                  <c:v>10</c:v>
                </c:pt>
                <c:pt idx="454">
                  <c:v>6.1</c:v>
                </c:pt>
                <c:pt idx="455">
                  <c:v>7.4</c:v>
                </c:pt>
                <c:pt idx="456">
                  <c:v>6.8</c:v>
                </c:pt>
                <c:pt idx="457">
                  <c:v>7.1</c:v>
                </c:pt>
                <c:pt idx="458">
                  <c:v>6.4</c:v>
                </c:pt>
                <c:pt idx="459">
                  <c:v>7.5</c:v>
                </c:pt>
                <c:pt idx="460">
                  <c:v>7.4</c:v>
                </c:pt>
                <c:pt idx="461">
                  <c:v>4.7</c:v>
                </c:pt>
                <c:pt idx="462">
                  <c:v>6.4</c:v>
                </c:pt>
                <c:pt idx="463">
                  <c:v>7.4</c:v>
                </c:pt>
                <c:pt idx="464">
                  <c:v>10</c:v>
                </c:pt>
                <c:pt idx="465">
                  <c:v>5.8</c:v>
                </c:pt>
                <c:pt idx="466">
                  <c:v>8.5</c:v>
                </c:pt>
                <c:pt idx="467">
                  <c:v>9.6999999999999993</c:v>
                </c:pt>
                <c:pt idx="468">
                  <c:v>7.1</c:v>
                </c:pt>
                <c:pt idx="469">
                  <c:v>5.3</c:v>
                </c:pt>
                <c:pt idx="470">
                  <c:v>2.8</c:v>
                </c:pt>
                <c:pt idx="471">
                  <c:v>2.2000000000000002</c:v>
                </c:pt>
                <c:pt idx="472">
                  <c:v>3.5</c:v>
                </c:pt>
                <c:pt idx="473">
                  <c:v>1.5</c:v>
                </c:pt>
                <c:pt idx="474">
                  <c:v>4.5999999999999996</c:v>
                </c:pt>
                <c:pt idx="475">
                  <c:v>4</c:v>
                </c:pt>
                <c:pt idx="476">
                  <c:v>4.8</c:v>
                </c:pt>
                <c:pt idx="477">
                  <c:v>4.4000000000000004</c:v>
                </c:pt>
                <c:pt idx="478">
                  <c:v>4.5</c:v>
                </c:pt>
                <c:pt idx="479">
                  <c:v>9.9</c:v>
                </c:pt>
                <c:pt idx="480">
                  <c:v>4.5</c:v>
                </c:pt>
                <c:pt idx="481">
                  <c:v>7.1</c:v>
                </c:pt>
                <c:pt idx="482">
                  <c:v>7.2</c:v>
                </c:pt>
                <c:pt idx="483">
                  <c:v>4.5</c:v>
                </c:pt>
                <c:pt idx="484">
                  <c:v>3.7</c:v>
                </c:pt>
                <c:pt idx="485">
                  <c:v>6.4</c:v>
                </c:pt>
                <c:pt idx="486">
                  <c:v>5</c:v>
                </c:pt>
                <c:pt idx="487">
                  <c:v>6</c:v>
                </c:pt>
                <c:pt idx="488">
                  <c:v>6.3</c:v>
                </c:pt>
                <c:pt idx="489">
                  <c:v>5.4</c:v>
                </c:pt>
                <c:pt idx="490">
                  <c:v>5.0999999999999996</c:v>
                </c:pt>
                <c:pt idx="491">
                  <c:v>4.2</c:v>
                </c:pt>
                <c:pt idx="492">
                  <c:v>5.5</c:v>
                </c:pt>
                <c:pt idx="493">
                  <c:v>5.8</c:v>
                </c:pt>
                <c:pt idx="494">
                  <c:v>3.7</c:v>
                </c:pt>
                <c:pt idx="495">
                  <c:v>2.7</c:v>
                </c:pt>
                <c:pt idx="496">
                  <c:v>2.4</c:v>
                </c:pt>
                <c:pt idx="497">
                  <c:v>4</c:v>
                </c:pt>
                <c:pt idx="498">
                  <c:v>3.8</c:v>
                </c:pt>
                <c:pt idx="499">
                  <c:v>4.7</c:v>
                </c:pt>
                <c:pt idx="500">
                  <c:v>4.0999999999999996</c:v>
                </c:pt>
                <c:pt idx="501">
                  <c:v>5.9</c:v>
                </c:pt>
                <c:pt idx="502">
                  <c:v>5.0999999999999996</c:v>
                </c:pt>
                <c:pt idx="503">
                  <c:v>4.5999999999999996</c:v>
                </c:pt>
                <c:pt idx="504">
                  <c:v>5.9</c:v>
                </c:pt>
                <c:pt idx="505">
                  <c:v>3.8</c:v>
                </c:pt>
                <c:pt idx="506">
                  <c:v>2.7</c:v>
                </c:pt>
                <c:pt idx="507">
                  <c:v>4.2</c:v>
                </c:pt>
                <c:pt idx="508">
                  <c:v>2.5</c:v>
                </c:pt>
                <c:pt idx="509">
                  <c:v>5.5</c:v>
                </c:pt>
                <c:pt idx="510">
                  <c:v>5.4</c:v>
                </c:pt>
                <c:pt idx="511">
                  <c:v>5.3</c:v>
                </c:pt>
                <c:pt idx="512">
                  <c:v>5.9</c:v>
                </c:pt>
                <c:pt idx="513">
                  <c:v>7.7</c:v>
                </c:pt>
                <c:pt idx="514">
                  <c:v>4.0999999999999996</c:v>
                </c:pt>
                <c:pt idx="515">
                  <c:v>4.9000000000000004</c:v>
                </c:pt>
                <c:pt idx="516">
                  <c:v>3.3</c:v>
                </c:pt>
                <c:pt idx="517">
                  <c:v>1.7</c:v>
                </c:pt>
                <c:pt idx="518">
                  <c:v>8</c:v>
                </c:pt>
                <c:pt idx="519">
                  <c:v>1.5</c:v>
                </c:pt>
                <c:pt idx="520">
                  <c:v>2.5</c:v>
                </c:pt>
                <c:pt idx="521">
                  <c:v>2.8</c:v>
                </c:pt>
                <c:pt idx="522">
                  <c:v>2.5</c:v>
                </c:pt>
                <c:pt idx="523">
                  <c:v>3.5</c:v>
                </c:pt>
                <c:pt idx="524">
                  <c:v>3.4</c:v>
                </c:pt>
                <c:pt idx="525">
                  <c:v>3.6</c:v>
                </c:pt>
                <c:pt idx="526">
                  <c:v>3.7</c:v>
                </c:pt>
                <c:pt idx="527">
                  <c:v>5</c:v>
                </c:pt>
                <c:pt idx="528">
                  <c:v>5</c:v>
                </c:pt>
                <c:pt idx="529">
                  <c:v>4.5999999999999996</c:v>
                </c:pt>
                <c:pt idx="530">
                  <c:v>5.8</c:v>
                </c:pt>
                <c:pt idx="531">
                  <c:v>9.1999999999999993</c:v>
                </c:pt>
                <c:pt idx="532">
                  <c:v>4</c:v>
                </c:pt>
                <c:pt idx="533">
                  <c:v>3.3</c:v>
                </c:pt>
                <c:pt idx="534">
                  <c:v>5.5</c:v>
                </c:pt>
                <c:pt idx="535">
                  <c:v>8.5</c:v>
                </c:pt>
                <c:pt idx="536">
                  <c:v>2</c:v>
                </c:pt>
                <c:pt idx="537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04B-B27F-878185B1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66063"/>
        <c:axId val="1343395823"/>
      </c:scatterChart>
      <c:valAx>
        <c:axId val="16660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395823"/>
        <c:crosses val="autoZero"/>
        <c:crossBetween val="midCat"/>
      </c:valAx>
      <c:valAx>
        <c:axId val="1343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0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563880</xdr:colOff>
      <xdr:row>1</xdr:row>
      <xdr:rowOff>137160</xdr:rowOff>
    </xdr:from>
    <xdr:to>
      <xdr:col>20</xdr:col>
      <xdr:colOff>1424940</xdr:colOff>
      <xdr:row>16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81820B-D9BE-487D-919A-058B1EC8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jecia4_d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i"/>
      <sheetName val="Samochody_Excel"/>
      <sheetName val="Pokemon"/>
      <sheetName val="Samochody_R"/>
    </sheetNames>
    <sheetDataSet>
      <sheetData sheetId="0"/>
      <sheetData sheetId="1">
        <row r="20">
          <cell r="O20" t="str">
            <v>Horse_Power</v>
          </cell>
        </row>
        <row r="21">
          <cell r="N21">
            <v>3.9</v>
          </cell>
          <cell r="O21">
            <v>195</v>
          </cell>
        </row>
        <row r="22">
          <cell r="N22">
            <v>3.9</v>
          </cell>
          <cell r="O22">
            <v>200</v>
          </cell>
        </row>
        <row r="23">
          <cell r="N23">
            <v>9.1999999999999993</v>
          </cell>
          <cell r="O23">
            <v>573</v>
          </cell>
        </row>
        <row r="24">
          <cell r="N24">
            <v>4.0999999999999996</v>
          </cell>
          <cell r="O24">
            <v>123</v>
          </cell>
        </row>
        <row r="25">
          <cell r="N25">
            <v>5.4</v>
          </cell>
          <cell r="O25">
            <v>248</v>
          </cell>
        </row>
        <row r="26">
          <cell r="N26">
            <v>5</v>
          </cell>
          <cell r="O26">
            <v>196</v>
          </cell>
        </row>
        <row r="27">
          <cell r="N27">
            <v>3.4</v>
          </cell>
          <cell r="O27">
            <v>150</v>
          </cell>
        </row>
        <row r="28">
          <cell r="N28">
            <v>8.6</v>
          </cell>
          <cell r="O28">
            <v>720</v>
          </cell>
        </row>
        <row r="29">
          <cell r="N29">
            <v>7.7</v>
          </cell>
          <cell r="O29">
            <v>780</v>
          </cell>
        </row>
        <row r="30">
          <cell r="N30">
            <v>7.9</v>
          </cell>
          <cell r="O30">
            <v>930</v>
          </cell>
        </row>
        <row r="31">
          <cell r="N31">
            <v>7.8</v>
          </cell>
          <cell r="O31">
            <v>475</v>
          </cell>
        </row>
        <row r="32">
          <cell r="N32">
            <v>6.5</v>
          </cell>
          <cell r="O32">
            <v>236</v>
          </cell>
        </row>
        <row r="33">
          <cell r="N33">
            <v>4</v>
          </cell>
          <cell r="O33">
            <v>325</v>
          </cell>
        </row>
        <row r="34">
          <cell r="N34">
            <v>5.4</v>
          </cell>
          <cell r="O34">
            <v>565</v>
          </cell>
        </row>
        <row r="35">
          <cell r="N35">
            <v>5.9</v>
          </cell>
          <cell r="O35">
            <v>593</v>
          </cell>
        </row>
        <row r="36">
          <cell r="N36">
            <v>5.7</v>
          </cell>
          <cell r="O36">
            <v>608</v>
          </cell>
        </row>
        <row r="37">
          <cell r="N37">
            <v>6.5</v>
          </cell>
          <cell r="O37">
            <v>820</v>
          </cell>
        </row>
        <row r="38">
          <cell r="N38">
            <v>5.8</v>
          </cell>
          <cell r="O38">
            <v>715</v>
          </cell>
        </row>
        <row r="39">
          <cell r="N39">
            <v>10</v>
          </cell>
          <cell r="O39">
            <v>1042</v>
          </cell>
        </row>
        <row r="40">
          <cell r="N40">
            <v>6</v>
          </cell>
          <cell r="O40">
            <v>503</v>
          </cell>
        </row>
        <row r="41">
          <cell r="N41">
            <v>5.5</v>
          </cell>
          <cell r="O41">
            <v>306</v>
          </cell>
        </row>
        <row r="42">
          <cell r="N42">
            <v>5</v>
          </cell>
          <cell r="O42">
            <v>311</v>
          </cell>
        </row>
        <row r="43">
          <cell r="N43">
            <v>5.5</v>
          </cell>
          <cell r="O43">
            <v>375</v>
          </cell>
        </row>
        <row r="44">
          <cell r="N44">
            <v>5.0999999999999996</v>
          </cell>
          <cell r="O44">
            <v>450</v>
          </cell>
        </row>
        <row r="45">
          <cell r="N45">
            <v>6</v>
          </cell>
          <cell r="O45">
            <v>420</v>
          </cell>
        </row>
        <row r="46">
          <cell r="N46">
            <v>6.1</v>
          </cell>
          <cell r="O46">
            <v>570</v>
          </cell>
        </row>
        <row r="47">
          <cell r="N47">
            <v>5.8</v>
          </cell>
          <cell r="O47">
            <v>335</v>
          </cell>
        </row>
        <row r="48">
          <cell r="N48">
            <v>5.2</v>
          </cell>
          <cell r="O48">
            <v>335</v>
          </cell>
        </row>
        <row r="49">
          <cell r="N49">
            <v>5.8</v>
          </cell>
          <cell r="O49">
            <v>442</v>
          </cell>
        </row>
        <row r="50">
          <cell r="N50">
            <v>7.1</v>
          </cell>
          <cell r="O50">
            <v>542</v>
          </cell>
        </row>
        <row r="51">
          <cell r="N51">
            <v>5.5</v>
          </cell>
          <cell r="O51">
            <v>444</v>
          </cell>
        </row>
        <row r="52">
          <cell r="N52">
            <v>7</v>
          </cell>
          <cell r="O52">
            <v>552</v>
          </cell>
        </row>
        <row r="53">
          <cell r="N53">
            <v>7.5</v>
          </cell>
          <cell r="O53">
            <v>552</v>
          </cell>
        </row>
        <row r="54">
          <cell r="N54">
            <v>5.2</v>
          </cell>
          <cell r="O54">
            <v>228</v>
          </cell>
        </row>
        <row r="55">
          <cell r="N55">
            <v>5.8</v>
          </cell>
          <cell r="O55">
            <v>310</v>
          </cell>
        </row>
        <row r="56">
          <cell r="N56">
            <v>7.8</v>
          </cell>
          <cell r="O56">
            <v>610</v>
          </cell>
        </row>
        <row r="57">
          <cell r="N57">
            <v>6.7</v>
          </cell>
          <cell r="O57">
            <v>400</v>
          </cell>
        </row>
        <row r="58">
          <cell r="N58">
            <v>1.9</v>
          </cell>
          <cell r="O58">
            <v>45</v>
          </cell>
        </row>
        <row r="59">
          <cell r="N59">
            <v>4.5</v>
          </cell>
          <cell r="O59">
            <v>485</v>
          </cell>
        </row>
        <row r="60">
          <cell r="N60">
            <v>6.3</v>
          </cell>
          <cell r="O60">
            <v>280</v>
          </cell>
        </row>
        <row r="61">
          <cell r="N61">
            <v>2.4</v>
          </cell>
          <cell r="O61">
            <v>220</v>
          </cell>
        </row>
        <row r="62">
          <cell r="N62">
            <v>2.1</v>
          </cell>
          <cell r="O62">
            <v>175</v>
          </cell>
        </row>
        <row r="63">
          <cell r="N63">
            <v>6.2</v>
          </cell>
          <cell r="O63">
            <v>599</v>
          </cell>
        </row>
        <row r="64">
          <cell r="N64">
            <v>8</v>
          </cell>
          <cell r="O64">
            <v>700</v>
          </cell>
        </row>
        <row r="65">
          <cell r="N65">
            <v>1.2</v>
          </cell>
          <cell r="O65">
            <v>13</v>
          </cell>
        </row>
        <row r="66">
          <cell r="N66">
            <v>3.8</v>
          </cell>
          <cell r="O66">
            <v>168</v>
          </cell>
        </row>
        <row r="67">
          <cell r="N67">
            <v>4.4000000000000004</v>
          </cell>
          <cell r="O67">
            <v>277</v>
          </cell>
        </row>
        <row r="68">
          <cell r="N68">
            <v>4.3</v>
          </cell>
          <cell r="O68">
            <v>282</v>
          </cell>
        </row>
        <row r="69">
          <cell r="N69">
            <v>4.3</v>
          </cell>
          <cell r="O69">
            <v>215</v>
          </cell>
        </row>
        <row r="70">
          <cell r="N70">
            <v>4.5999999999999996</v>
          </cell>
          <cell r="O70">
            <v>342</v>
          </cell>
        </row>
        <row r="71">
          <cell r="N71">
            <v>4.9000000000000004</v>
          </cell>
          <cell r="O71">
            <v>321</v>
          </cell>
        </row>
        <row r="72">
          <cell r="N72">
            <v>5.4</v>
          </cell>
          <cell r="O72">
            <v>375</v>
          </cell>
        </row>
        <row r="73">
          <cell r="N73">
            <v>4.9000000000000004</v>
          </cell>
          <cell r="O73">
            <v>315</v>
          </cell>
        </row>
        <row r="74">
          <cell r="N74">
            <v>5</v>
          </cell>
          <cell r="O74">
            <v>394</v>
          </cell>
        </row>
        <row r="75">
          <cell r="N75">
            <v>5</v>
          </cell>
          <cell r="O75">
            <v>333</v>
          </cell>
        </row>
        <row r="76">
          <cell r="N76">
            <v>5</v>
          </cell>
          <cell r="O76">
            <v>414</v>
          </cell>
        </row>
        <row r="77">
          <cell r="N77">
            <v>5.4</v>
          </cell>
          <cell r="O77">
            <v>330</v>
          </cell>
        </row>
        <row r="78">
          <cell r="N78">
            <v>5.0999999999999996</v>
          </cell>
          <cell r="O78">
            <v>500</v>
          </cell>
        </row>
        <row r="79">
          <cell r="N79">
            <v>5.2</v>
          </cell>
          <cell r="O79">
            <v>335</v>
          </cell>
        </row>
        <row r="80">
          <cell r="N80">
            <v>5.9</v>
          </cell>
          <cell r="O80">
            <v>547</v>
          </cell>
        </row>
        <row r="81">
          <cell r="N81">
            <v>10</v>
          </cell>
          <cell r="O81">
            <v>1014</v>
          </cell>
        </row>
        <row r="82">
          <cell r="N82">
            <v>5.3</v>
          </cell>
          <cell r="O82">
            <v>552</v>
          </cell>
        </row>
        <row r="83">
          <cell r="N83">
            <v>5</v>
          </cell>
          <cell r="O83">
            <v>560</v>
          </cell>
        </row>
        <row r="84">
          <cell r="N84">
            <v>5.3</v>
          </cell>
          <cell r="O84">
            <v>431</v>
          </cell>
        </row>
        <row r="85">
          <cell r="N85">
            <v>7.7</v>
          </cell>
          <cell r="O85">
            <v>357</v>
          </cell>
        </row>
        <row r="86">
          <cell r="N86">
            <v>6</v>
          </cell>
          <cell r="O86">
            <v>567</v>
          </cell>
        </row>
        <row r="87">
          <cell r="N87">
            <v>5.2</v>
          </cell>
          <cell r="O87">
            <v>365</v>
          </cell>
        </row>
        <row r="88">
          <cell r="N88">
            <v>5.7</v>
          </cell>
          <cell r="O88">
            <v>493</v>
          </cell>
        </row>
        <row r="89">
          <cell r="N89">
            <v>8.6999999999999993</v>
          </cell>
          <cell r="O89">
            <v>600</v>
          </cell>
        </row>
        <row r="90">
          <cell r="N90">
            <v>5.6</v>
          </cell>
          <cell r="O90">
            <v>382</v>
          </cell>
        </row>
        <row r="91">
          <cell r="N91">
            <v>2.5</v>
          </cell>
          <cell r="O91">
            <v>95</v>
          </cell>
        </row>
        <row r="92">
          <cell r="N92">
            <v>8</v>
          </cell>
          <cell r="O92">
            <v>611</v>
          </cell>
        </row>
        <row r="93">
          <cell r="N93">
            <v>10</v>
          </cell>
          <cell r="O93">
            <v>1183</v>
          </cell>
        </row>
        <row r="94">
          <cell r="N94">
            <v>9.9</v>
          </cell>
          <cell r="O94">
            <v>1479</v>
          </cell>
        </row>
        <row r="95">
          <cell r="N95">
            <v>10</v>
          </cell>
          <cell r="O95">
            <v>1479</v>
          </cell>
        </row>
        <row r="96">
          <cell r="N96">
            <v>3.3</v>
          </cell>
          <cell r="O96">
            <v>360</v>
          </cell>
        </row>
        <row r="97">
          <cell r="N97">
            <v>3.8</v>
          </cell>
          <cell r="O97">
            <v>300</v>
          </cell>
        </row>
        <row r="98">
          <cell r="N98">
            <v>5.2</v>
          </cell>
          <cell r="O98">
            <v>464</v>
          </cell>
        </row>
        <row r="99">
          <cell r="N99">
            <v>4.9000000000000004</v>
          </cell>
          <cell r="O99">
            <v>640</v>
          </cell>
        </row>
        <row r="100">
          <cell r="N100">
            <v>6.8</v>
          </cell>
          <cell r="O100">
            <v>172</v>
          </cell>
        </row>
        <row r="101">
          <cell r="N101">
            <v>5.7</v>
          </cell>
          <cell r="O101">
            <v>263</v>
          </cell>
        </row>
        <row r="102">
          <cell r="N102">
            <v>2.2999999999999998</v>
          </cell>
          <cell r="O102">
            <v>160</v>
          </cell>
        </row>
        <row r="103">
          <cell r="N103">
            <v>5.8</v>
          </cell>
          <cell r="O103">
            <v>450</v>
          </cell>
        </row>
        <row r="104">
          <cell r="N104">
            <v>3.2</v>
          </cell>
          <cell r="O104">
            <v>180</v>
          </cell>
        </row>
        <row r="105">
          <cell r="N105">
            <v>2.8</v>
          </cell>
          <cell r="O105">
            <v>220</v>
          </cell>
        </row>
        <row r="106">
          <cell r="N106">
            <v>3.6</v>
          </cell>
          <cell r="O106">
            <v>290</v>
          </cell>
        </row>
        <row r="107">
          <cell r="N107">
            <v>3.4</v>
          </cell>
          <cell r="O107">
            <v>425</v>
          </cell>
        </row>
        <row r="108">
          <cell r="N108">
            <v>3.9</v>
          </cell>
          <cell r="O108">
            <v>435</v>
          </cell>
        </row>
        <row r="109">
          <cell r="N109">
            <v>3.8</v>
          </cell>
          <cell r="O109">
            <v>375</v>
          </cell>
        </row>
        <row r="110">
          <cell r="N110">
            <v>3.5</v>
          </cell>
          <cell r="O110">
            <v>375</v>
          </cell>
        </row>
        <row r="111">
          <cell r="N111">
            <v>3.4</v>
          </cell>
          <cell r="O111">
            <v>360</v>
          </cell>
        </row>
        <row r="112">
          <cell r="N112">
            <v>3.3</v>
          </cell>
          <cell r="O112">
            <v>450</v>
          </cell>
        </row>
        <row r="113">
          <cell r="N113">
            <v>3.9</v>
          </cell>
          <cell r="O113">
            <v>370</v>
          </cell>
        </row>
        <row r="114">
          <cell r="N114">
            <v>3.2</v>
          </cell>
          <cell r="O114">
            <v>450</v>
          </cell>
        </row>
        <row r="115">
          <cell r="N115">
            <v>3.5</v>
          </cell>
          <cell r="O115">
            <v>175</v>
          </cell>
        </row>
        <row r="116">
          <cell r="N116">
            <v>3.1</v>
          </cell>
          <cell r="O116">
            <v>180</v>
          </cell>
        </row>
        <row r="117">
          <cell r="N117">
            <v>4.8</v>
          </cell>
          <cell r="O117">
            <v>405</v>
          </cell>
        </row>
        <row r="118">
          <cell r="N118">
            <v>3.6</v>
          </cell>
          <cell r="O118">
            <v>260</v>
          </cell>
        </row>
        <row r="119">
          <cell r="N119">
            <v>4.5999999999999996</v>
          </cell>
          <cell r="O119">
            <v>405</v>
          </cell>
        </row>
        <row r="120">
          <cell r="N120">
            <v>5.5</v>
          </cell>
          <cell r="O120">
            <v>638</v>
          </cell>
        </row>
        <row r="121">
          <cell r="N121">
            <v>5.5</v>
          </cell>
          <cell r="O121">
            <v>505</v>
          </cell>
        </row>
        <row r="122">
          <cell r="N122">
            <v>6</v>
          </cell>
          <cell r="O122">
            <v>650</v>
          </cell>
        </row>
        <row r="123">
          <cell r="N123">
            <v>6.1</v>
          </cell>
          <cell r="O123">
            <v>650</v>
          </cell>
        </row>
        <row r="124">
          <cell r="N124">
            <v>3.9</v>
          </cell>
          <cell r="O124">
            <v>308</v>
          </cell>
        </row>
        <row r="125">
          <cell r="N125">
            <v>5.8</v>
          </cell>
          <cell r="O125">
            <v>650</v>
          </cell>
        </row>
        <row r="126">
          <cell r="N126">
            <v>6.5</v>
          </cell>
          <cell r="O126">
            <v>755</v>
          </cell>
        </row>
        <row r="127">
          <cell r="N127">
            <v>6.9</v>
          </cell>
          <cell r="O127">
            <v>495</v>
          </cell>
        </row>
        <row r="128">
          <cell r="N128">
            <v>2.8</v>
          </cell>
          <cell r="O128">
            <v>96</v>
          </cell>
        </row>
        <row r="129">
          <cell r="N129">
            <v>6.3</v>
          </cell>
          <cell r="O129">
            <v>707</v>
          </cell>
        </row>
        <row r="130">
          <cell r="N130">
            <v>4.9000000000000004</v>
          </cell>
          <cell r="O130">
            <v>1005</v>
          </cell>
        </row>
        <row r="131">
          <cell r="N131">
            <v>5.4</v>
          </cell>
          <cell r="O131">
            <v>800</v>
          </cell>
        </row>
        <row r="132">
          <cell r="N132">
            <v>4.9000000000000004</v>
          </cell>
          <cell r="O132">
            <v>900</v>
          </cell>
        </row>
        <row r="133">
          <cell r="N133">
            <v>2.8</v>
          </cell>
          <cell r="O133">
            <v>130</v>
          </cell>
        </row>
        <row r="134">
          <cell r="N134">
            <v>4.0999999999999996</v>
          </cell>
          <cell r="O134">
            <v>425</v>
          </cell>
        </row>
        <row r="135">
          <cell r="N135">
            <v>3.8</v>
          </cell>
          <cell r="O135">
            <v>425</v>
          </cell>
        </row>
        <row r="136">
          <cell r="N136">
            <v>3.6</v>
          </cell>
          <cell r="O136">
            <v>425</v>
          </cell>
        </row>
        <row r="137">
          <cell r="N137">
            <v>7.1</v>
          </cell>
          <cell r="O137">
            <v>725</v>
          </cell>
        </row>
        <row r="138">
          <cell r="N138">
            <v>3.4</v>
          </cell>
          <cell r="O138">
            <v>425</v>
          </cell>
        </row>
        <row r="139">
          <cell r="N139">
            <v>5.2</v>
          </cell>
          <cell r="O139">
            <v>460</v>
          </cell>
        </row>
        <row r="140">
          <cell r="N140">
            <v>5.6</v>
          </cell>
          <cell r="O140">
            <v>600</v>
          </cell>
        </row>
        <row r="141">
          <cell r="N141">
            <v>5.5</v>
          </cell>
          <cell r="O141">
            <v>640</v>
          </cell>
        </row>
        <row r="142">
          <cell r="N142">
            <v>4.5</v>
          </cell>
          <cell r="O142">
            <v>707</v>
          </cell>
        </row>
        <row r="143">
          <cell r="N143">
            <v>4.7</v>
          </cell>
          <cell r="O143">
            <v>707</v>
          </cell>
        </row>
        <row r="144">
          <cell r="N144">
            <v>6.2</v>
          </cell>
          <cell r="O144">
            <v>645</v>
          </cell>
        </row>
        <row r="145">
          <cell r="N145">
            <v>4.8</v>
          </cell>
          <cell r="O145">
            <v>840</v>
          </cell>
        </row>
        <row r="146">
          <cell r="N146">
            <v>5.8</v>
          </cell>
          <cell r="O146">
            <v>475</v>
          </cell>
        </row>
        <row r="147">
          <cell r="N147">
            <v>5.7</v>
          </cell>
          <cell r="O147">
            <v>375</v>
          </cell>
        </row>
        <row r="148">
          <cell r="N148">
            <v>5.3</v>
          </cell>
          <cell r="O148">
            <v>252</v>
          </cell>
        </row>
        <row r="149">
          <cell r="N149">
            <v>9.4</v>
          </cell>
          <cell r="O149">
            <v>300</v>
          </cell>
        </row>
        <row r="150">
          <cell r="N150">
            <v>3.4</v>
          </cell>
          <cell r="O150">
            <v>262</v>
          </cell>
        </row>
        <row r="151">
          <cell r="N151">
            <v>4.5</v>
          </cell>
          <cell r="O151">
            <v>300</v>
          </cell>
        </row>
        <row r="152">
          <cell r="N152">
            <v>3.5</v>
          </cell>
          <cell r="O152">
            <v>300</v>
          </cell>
        </row>
        <row r="153">
          <cell r="N153">
            <v>6.3</v>
          </cell>
          <cell r="O153">
            <v>450</v>
          </cell>
        </row>
        <row r="154">
          <cell r="N154">
            <v>4.4000000000000004</v>
          </cell>
          <cell r="O154">
            <v>405</v>
          </cell>
        </row>
        <row r="155">
          <cell r="N155">
            <v>3.2</v>
          </cell>
          <cell r="O155">
            <v>195</v>
          </cell>
        </row>
        <row r="156">
          <cell r="N156">
            <v>5.6</v>
          </cell>
          <cell r="O156">
            <v>395</v>
          </cell>
        </row>
        <row r="157">
          <cell r="N157">
            <v>6.3</v>
          </cell>
          <cell r="O157">
            <v>478</v>
          </cell>
        </row>
        <row r="158">
          <cell r="N158">
            <v>6.6</v>
          </cell>
          <cell r="O158">
            <v>691</v>
          </cell>
        </row>
        <row r="159">
          <cell r="N159">
            <v>4.5</v>
          </cell>
          <cell r="O159">
            <v>375</v>
          </cell>
        </row>
        <row r="160">
          <cell r="N160">
            <v>5.7</v>
          </cell>
          <cell r="O160">
            <v>513</v>
          </cell>
        </row>
        <row r="161">
          <cell r="N161">
            <v>7</v>
          </cell>
          <cell r="O161">
            <v>750</v>
          </cell>
        </row>
        <row r="162">
          <cell r="N162">
            <v>5.6</v>
          </cell>
          <cell r="O162">
            <v>508</v>
          </cell>
        </row>
        <row r="163">
          <cell r="N163">
            <v>6.4</v>
          </cell>
          <cell r="O163">
            <v>650</v>
          </cell>
        </row>
        <row r="164">
          <cell r="N164">
            <v>6.1</v>
          </cell>
          <cell r="O164">
            <v>409</v>
          </cell>
        </row>
        <row r="165">
          <cell r="N165">
            <v>8.1</v>
          </cell>
          <cell r="O165">
            <v>789</v>
          </cell>
        </row>
        <row r="166">
          <cell r="N166">
            <v>6.2</v>
          </cell>
          <cell r="O166">
            <v>503</v>
          </cell>
        </row>
        <row r="167">
          <cell r="N167">
            <v>6.3</v>
          </cell>
          <cell r="O167">
            <v>562</v>
          </cell>
        </row>
        <row r="168">
          <cell r="N168">
            <v>6</v>
          </cell>
          <cell r="O168">
            <v>661</v>
          </cell>
        </row>
        <row r="169">
          <cell r="N169">
            <v>7.3</v>
          </cell>
          <cell r="O169">
            <v>740</v>
          </cell>
        </row>
        <row r="170">
          <cell r="N170">
            <v>6.9</v>
          </cell>
          <cell r="O170">
            <v>597</v>
          </cell>
        </row>
        <row r="171">
          <cell r="N171">
            <v>7.2</v>
          </cell>
          <cell r="O171">
            <v>963</v>
          </cell>
        </row>
        <row r="172">
          <cell r="N172">
            <v>8.1</v>
          </cell>
          <cell r="O172">
            <v>1036</v>
          </cell>
        </row>
        <row r="173">
          <cell r="N173">
            <v>6.8</v>
          </cell>
          <cell r="O173">
            <v>660</v>
          </cell>
        </row>
        <row r="174">
          <cell r="N174">
            <v>6.5</v>
          </cell>
          <cell r="O174">
            <v>769</v>
          </cell>
        </row>
        <row r="175">
          <cell r="N175">
            <v>6.2</v>
          </cell>
          <cell r="O175">
            <v>788</v>
          </cell>
        </row>
        <row r="176">
          <cell r="N176">
            <v>6.9</v>
          </cell>
          <cell r="O176">
            <v>680</v>
          </cell>
        </row>
        <row r="177">
          <cell r="N177">
            <v>6.8</v>
          </cell>
          <cell r="O177">
            <v>681</v>
          </cell>
        </row>
        <row r="178">
          <cell r="N178">
            <v>8.3000000000000007</v>
          </cell>
          <cell r="O178">
            <v>1036</v>
          </cell>
        </row>
        <row r="179">
          <cell r="N179">
            <v>6.3</v>
          </cell>
          <cell r="O179">
            <v>591</v>
          </cell>
        </row>
        <row r="180">
          <cell r="N180">
            <v>7</v>
          </cell>
          <cell r="O180">
            <v>711</v>
          </cell>
        </row>
        <row r="181">
          <cell r="N181">
            <v>6.1</v>
          </cell>
          <cell r="O181">
            <v>799</v>
          </cell>
        </row>
        <row r="182">
          <cell r="N182">
            <v>1.9</v>
          </cell>
          <cell r="O182">
            <v>65</v>
          </cell>
        </row>
        <row r="183">
          <cell r="N183">
            <v>5.8</v>
          </cell>
          <cell r="O183">
            <v>603</v>
          </cell>
        </row>
        <row r="184">
          <cell r="N184">
            <v>2.1</v>
          </cell>
          <cell r="O184">
            <v>85</v>
          </cell>
        </row>
        <row r="185">
          <cell r="N185">
            <v>3.1</v>
          </cell>
          <cell r="O185">
            <v>173</v>
          </cell>
        </row>
        <row r="186">
          <cell r="N186">
            <v>1.6</v>
          </cell>
          <cell r="O186">
            <v>39</v>
          </cell>
        </row>
        <row r="187">
          <cell r="N187">
            <v>4.5999999999999996</v>
          </cell>
          <cell r="O187">
            <v>390</v>
          </cell>
        </row>
        <row r="188">
          <cell r="N188">
            <v>3.3</v>
          </cell>
          <cell r="O188">
            <v>271</v>
          </cell>
        </row>
        <row r="189">
          <cell r="N189">
            <v>1.3</v>
          </cell>
          <cell r="O189">
            <v>73</v>
          </cell>
        </row>
        <row r="190">
          <cell r="N190">
            <v>4.3</v>
          </cell>
          <cell r="O190">
            <v>485</v>
          </cell>
        </row>
        <row r="191">
          <cell r="N191">
            <v>3.5</v>
          </cell>
          <cell r="O191">
            <v>115</v>
          </cell>
        </row>
        <row r="192">
          <cell r="N192">
            <v>4.5999999999999996</v>
          </cell>
          <cell r="O192">
            <v>200</v>
          </cell>
        </row>
        <row r="193">
          <cell r="N193">
            <v>3.4</v>
          </cell>
          <cell r="O193">
            <v>325</v>
          </cell>
        </row>
        <row r="194">
          <cell r="N194">
            <v>3.2</v>
          </cell>
          <cell r="O194">
            <v>290</v>
          </cell>
        </row>
        <row r="195">
          <cell r="N195">
            <v>4.2</v>
          </cell>
          <cell r="O195">
            <v>200</v>
          </cell>
        </row>
        <row r="196">
          <cell r="N196">
            <v>3.4</v>
          </cell>
          <cell r="O196">
            <v>376</v>
          </cell>
        </row>
        <row r="197">
          <cell r="N197">
            <v>4</v>
          </cell>
          <cell r="O197">
            <v>410</v>
          </cell>
        </row>
        <row r="198">
          <cell r="N198">
            <v>3.8</v>
          </cell>
          <cell r="O198">
            <v>148</v>
          </cell>
        </row>
        <row r="199">
          <cell r="N199">
            <v>3.7</v>
          </cell>
          <cell r="O199">
            <v>113</v>
          </cell>
        </row>
        <row r="200">
          <cell r="N200">
            <v>3.5</v>
          </cell>
          <cell r="O200">
            <v>205</v>
          </cell>
        </row>
        <row r="201">
          <cell r="N201">
            <v>5</v>
          </cell>
          <cell r="O201">
            <v>255</v>
          </cell>
        </row>
        <row r="202">
          <cell r="N202">
            <v>3.6</v>
          </cell>
          <cell r="O202">
            <v>115</v>
          </cell>
        </row>
        <row r="203">
          <cell r="N203">
            <v>3.1</v>
          </cell>
          <cell r="O203">
            <v>84</v>
          </cell>
        </row>
        <row r="204">
          <cell r="N204">
            <v>6.9</v>
          </cell>
          <cell r="O204">
            <v>506</v>
          </cell>
        </row>
        <row r="205">
          <cell r="N205">
            <v>3.8</v>
          </cell>
          <cell r="O205">
            <v>130</v>
          </cell>
        </row>
        <row r="206">
          <cell r="N206">
            <v>4.3</v>
          </cell>
          <cell r="O206">
            <v>224</v>
          </cell>
        </row>
        <row r="207">
          <cell r="N207">
            <v>4.3</v>
          </cell>
          <cell r="O207">
            <v>224</v>
          </cell>
        </row>
        <row r="208">
          <cell r="N208">
            <v>3.7</v>
          </cell>
          <cell r="O208">
            <v>235</v>
          </cell>
        </row>
        <row r="209">
          <cell r="N209">
            <v>7.4</v>
          </cell>
          <cell r="O209">
            <v>295</v>
          </cell>
        </row>
        <row r="210">
          <cell r="N210">
            <v>3.5</v>
          </cell>
          <cell r="O210">
            <v>153</v>
          </cell>
        </row>
        <row r="211">
          <cell r="N211">
            <v>9.4</v>
          </cell>
          <cell r="O211">
            <v>506</v>
          </cell>
        </row>
        <row r="212">
          <cell r="N212">
            <v>4</v>
          </cell>
          <cell r="O212">
            <v>385</v>
          </cell>
        </row>
        <row r="213">
          <cell r="N213">
            <v>4.0999999999999996</v>
          </cell>
          <cell r="O213">
            <v>212</v>
          </cell>
        </row>
        <row r="214">
          <cell r="N214">
            <v>4.7</v>
          </cell>
          <cell r="O214">
            <v>550</v>
          </cell>
        </row>
        <row r="215">
          <cell r="N215">
            <v>4.4000000000000004</v>
          </cell>
          <cell r="O215">
            <v>300</v>
          </cell>
        </row>
        <row r="216">
          <cell r="N216">
            <v>3.1</v>
          </cell>
          <cell r="O216">
            <v>250</v>
          </cell>
        </row>
        <row r="217">
          <cell r="N217">
            <v>4.0999999999999996</v>
          </cell>
          <cell r="O217">
            <v>411</v>
          </cell>
        </row>
        <row r="218">
          <cell r="N218">
            <v>2.7</v>
          </cell>
          <cell r="O218">
            <v>198</v>
          </cell>
        </row>
        <row r="219">
          <cell r="N219">
            <v>4.7</v>
          </cell>
          <cell r="O219">
            <v>662</v>
          </cell>
        </row>
        <row r="220">
          <cell r="N220">
            <v>4.5999999999999996</v>
          </cell>
          <cell r="O220">
            <v>850</v>
          </cell>
        </row>
        <row r="221">
          <cell r="N221">
            <v>5.4</v>
          </cell>
          <cell r="O221">
            <v>349</v>
          </cell>
        </row>
        <row r="222">
          <cell r="N222">
            <v>9.1999999999999993</v>
          </cell>
          <cell r="O222">
            <v>600</v>
          </cell>
        </row>
        <row r="223">
          <cell r="N223">
            <v>6.1</v>
          </cell>
          <cell r="O223">
            <v>600</v>
          </cell>
        </row>
        <row r="224">
          <cell r="N224">
            <v>5.8</v>
          </cell>
          <cell r="O224">
            <v>350</v>
          </cell>
        </row>
        <row r="225">
          <cell r="N225">
            <v>6.6</v>
          </cell>
          <cell r="O225">
            <v>630</v>
          </cell>
        </row>
        <row r="226">
          <cell r="N226">
            <v>8.6999999999999993</v>
          </cell>
          <cell r="O226">
            <v>375</v>
          </cell>
        </row>
        <row r="227">
          <cell r="N227">
            <v>5.2</v>
          </cell>
          <cell r="O227">
            <v>1000</v>
          </cell>
        </row>
        <row r="228">
          <cell r="N228">
            <v>5.2</v>
          </cell>
          <cell r="O228">
            <v>1000</v>
          </cell>
        </row>
        <row r="229">
          <cell r="N229">
            <v>2.7</v>
          </cell>
          <cell r="O229">
            <v>211</v>
          </cell>
        </row>
        <row r="230">
          <cell r="N230">
            <v>3.2</v>
          </cell>
          <cell r="O230">
            <v>325</v>
          </cell>
        </row>
        <row r="231">
          <cell r="N231">
            <v>5</v>
          </cell>
          <cell r="O231">
            <v>750</v>
          </cell>
        </row>
        <row r="232">
          <cell r="N232">
            <v>5.2</v>
          </cell>
          <cell r="O232">
            <v>1035</v>
          </cell>
        </row>
        <row r="233">
          <cell r="N233">
            <v>5.2</v>
          </cell>
          <cell r="O233">
            <v>1251</v>
          </cell>
        </row>
        <row r="234">
          <cell r="N234">
            <v>5.3</v>
          </cell>
          <cell r="O234">
            <v>1350</v>
          </cell>
        </row>
        <row r="235">
          <cell r="N235">
            <v>5.7</v>
          </cell>
          <cell r="O235">
            <v>917</v>
          </cell>
        </row>
        <row r="236">
          <cell r="N236">
            <v>4.7</v>
          </cell>
          <cell r="O236">
            <v>1000</v>
          </cell>
        </row>
        <row r="237">
          <cell r="N237">
            <v>5.0999999999999996</v>
          </cell>
          <cell r="O237">
            <v>1050</v>
          </cell>
        </row>
        <row r="238">
          <cell r="N238">
            <v>5.0999999999999996</v>
          </cell>
          <cell r="O238">
            <v>986</v>
          </cell>
        </row>
        <row r="239">
          <cell r="N239">
            <v>4.5999999999999996</v>
          </cell>
          <cell r="O239">
            <v>1000</v>
          </cell>
        </row>
        <row r="240">
          <cell r="N240">
            <v>5.0999999999999996</v>
          </cell>
          <cell r="O240">
            <v>825</v>
          </cell>
        </row>
        <row r="241">
          <cell r="N241">
            <v>5.2</v>
          </cell>
          <cell r="O241">
            <v>1015</v>
          </cell>
        </row>
        <row r="242">
          <cell r="N242">
            <v>5</v>
          </cell>
          <cell r="O242">
            <v>1185</v>
          </cell>
        </row>
        <row r="243">
          <cell r="N243">
            <v>5.5</v>
          </cell>
          <cell r="O243">
            <v>1033</v>
          </cell>
        </row>
        <row r="244">
          <cell r="N244">
            <v>5.2</v>
          </cell>
          <cell r="O244">
            <v>822</v>
          </cell>
        </row>
        <row r="245">
          <cell r="N245">
            <v>7.6</v>
          </cell>
          <cell r="O245">
            <v>1750</v>
          </cell>
        </row>
        <row r="246">
          <cell r="N246">
            <v>3</v>
          </cell>
          <cell r="O246">
            <v>120</v>
          </cell>
        </row>
        <row r="247">
          <cell r="N247">
            <v>4.9000000000000004</v>
          </cell>
          <cell r="O247">
            <v>276</v>
          </cell>
        </row>
        <row r="248">
          <cell r="N248">
            <v>3.7</v>
          </cell>
          <cell r="O248">
            <v>182</v>
          </cell>
        </row>
        <row r="249">
          <cell r="N249">
            <v>4.2</v>
          </cell>
          <cell r="O249">
            <v>247</v>
          </cell>
        </row>
        <row r="250">
          <cell r="N250">
            <v>4.0999999999999996</v>
          </cell>
          <cell r="O250">
            <v>212</v>
          </cell>
        </row>
        <row r="251">
          <cell r="N251">
            <v>5</v>
          </cell>
          <cell r="O251">
            <v>290</v>
          </cell>
        </row>
        <row r="252">
          <cell r="N252">
            <v>5.6</v>
          </cell>
          <cell r="O252">
            <v>276</v>
          </cell>
        </row>
        <row r="253">
          <cell r="N253">
            <v>4</v>
          </cell>
          <cell r="O253">
            <v>198</v>
          </cell>
        </row>
        <row r="254">
          <cell r="N254">
            <v>4.5999999999999996</v>
          </cell>
          <cell r="O254">
            <v>237</v>
          </cell>
        </row>
        <row r="255">
          <cell r="N255">
            <v>9.1999999999999993</v>
          </cell>
          <cell r="O255">
            <v>600</v>
          </cell>
        </row>
        <row r="256">
          <cell r="N256">
            <v>4.7</v>
          </cell>
          <cell r="O256">
            <v>306</v>
          </cell>
        </row>
        <row r="257">
          <cell r="N257">
            <v>4.5999999999999996</v>
          </cell>
          <cell r="O257">
            <v>306</v>
          </cell>
        </row>
        <row r="258">
          <cell r="N258">
            <v>4.0999999999999996</v>
          </cell>
          <cell r="O258">
            <v>410</v>
          </cell>
        </row>
        <row r="259">
          <cell r="N259">
            <v>10</v>
          </cell>
          <cell r="O259">
            <v>1400</v>
          </cell>
        </row>
        <row r="260">
          <cell r="N260">
            <v>10</v>
          </cell>
          <cell r="O260">
            <v>1400</v>
          </cell>
        </row>
        <row r="261">
          <cell r="N261">
            <v>5</v>
          </cell>
          <cell r="O261">
            <v>475</v>
          </cell>
        </row>
        <row r="262">
          <cell r="N262">
            <v>7.9</v>
          </cell>
          <cell r="O262">
            <v>914</v>
          </cell>
        </row>
        <row r="263">
          <cell r="N263">
            <v>5.7</v>
          </cell>
          <cell r="O263">
            <v>333</v>
          </cell>
        </row>
        <row r="264">
          <cell r="N264">
            <v>9.5</v>
          </cell>
          <cell r="O264">
            <v>750</v>
          </cell>
        </row>
        <row r="265">
          <cell r="N265">
            <v>9.1</v>
          </cell>
          <cell r="O265">
            <v>620</v>
          </cell>
        </row>
        <row r="266">
          <cell r="N266">
            <v>7.2</v>
          </cell>
          <cell r="O266">
            <v>385</v>
          </cell>
        </row>
        <row r="267">
          <cell r="N267">
            <v>4.5999999999999996</v>
          </cell>
          <cell r="O267">
            <v>600</v>
          </cell>
        </row>
        <row r="268">
          <cell r="N268">
            <v>7.7</v>
          </cell>
          <cell r="O268">
            <v>371</v>
          </cell>
        </row>
        <row r="269">
          <cell r="N269">
            <v>9.1999999999999993</v>
          </cell>
          <cell r="O269">
            <v>620</v>
          </cell>
        </row>
        <row r="270">
          <cell r="N270">
            <v>4.9000000000000004</v>
          </cell>
          <cell r="O270">
            <v>1401</v>
          </cell>
        </row>
        <row r="271">
          <cell r="N271">
            <v>5.7</v>
          </cell>
          <cell r="O271">
            <v>402</v>
          </cell>
        </row>
        <row r="272">
          <cell r="N272">
            <v>4.8</v>
          </cell>
          <cell r="O272">
            <v>577</v>
          </cell>
        </row>
        <row r="273">
          <cell r="N273">
            <v>4.8</v>
          </cell>
          <cell r="O273">
            <v>577</v>
          </cell>
        </row>
        <row r="274">
          <cell r="N274">
            <v>2</v>
          </cell>
          <cell r="O274">
            <v>300</v>
          </cell>
        </row>
        <row r="275">
          <cell r="N275">
            <v>4.5</v>
          </cell>
          <cell r="O275">
            <v>275</v>
          </cell>
        </row>
        <row r="276">
          <cell r="N276">
            <v>4.8</v>
          </cell>
          <cell r="O276">
            <v>400</v>
          </cell>
        </row>
        <row r="277">
          <cell r="N277">
            <v>2.7</v>
          </cell>
          <cell r="O277">
            <v>193</v>
          </cell>
        </row>
        <row r="278">
          <cell r="N278">
            <v>9.1999999999999993</v>
          </cell>
          <cell r="O278">
            <v>602</v>
          </cell>
        </row>
        <row r="279">
          <cell r="N279">
            <v>3.8</v>
          </cell>
          <cell r="O279">
            <v>245</v>
          </cell>
        </row>
        <row r="280">
          <cell r="N280">
            <v>3.5</v>
          </cell>
          <cell r="O280">
            <v>220</v>
          </cell>
        </row>
        <row r="281">
          <cell r="N281">
            <v>4</v>
          </cell>
          <cell r="O281">
            <v>265</v>
          </cell>
        </row>
        <row r="282">
          <cell r="N282">
            <v>4.7</v>
          </cell>
          <cell r="O282">
            <v>340</v>
          </cell>
        </row>
        <row r="283">
          <cell r="N283">
            <v>5.0999999999999996</v>
          </cell>
          <cell r="O283">
            <v>502</v>
          </cell>
        </row>
        <row r="284">
          <cell r="N284">
            <v>6</v>
          </cell>
          <cell r="O284">
            <v>450</v>
          </cell>
        </row>
        <row r="285">
          <cell r="N285">
            <v>5.2</v>
          </cell>
          <cell r="O285">
            <v>542</v>
          </cell>
        </row>
        <row r="286">
          <cell r="N286">
            <v>6.4</v>
          </cell>
          <cell r="O286">
            <v>680</v>
          </cell>
        </row>
        <row r="287">
          <cell r="N287">
            <v>9.4</v>
          </cell>
          <cell r="O287">
            <v>890</v>
          </cell>
        </row>
        <row r="288">
          <cell r="N288">
            <v>4.9000000000000004</v>
          </cell>
          <cell r="O288">
            <v>542</v>
          </cell>
        </row>
        <row r="289">
          <cell r="N289">
            <v>5.2</v>
          </cell>
          <cell r="O289">
            <v>550</v>
          </cell>
        </row>
        <row r="290">
          <cell r="N290">
            <v>4.7</v>
          </cell>
          <cell r="O290">
            <v>340</v>
          </cell>
        </row>
        <row r="291">
          <cell r="N291">
            <v>5</v>
          </cell>
          <cell r="O291">
            <v>550</v>
          </cell>
        </row>
        <row r="292">
          <cell r="N292">
            <v>5.2</v>
          </cell>
          <cell r="O292">
            <v>542</v>
          </cell>
        </row>
        <row r="293">
          <cell r="N293">
            <v>5.0999999999999996</v>
          </cell>
          <cell r="O293">
            <v>567</v>
          </cell>
        </row>
        <row r="294">
          <cell r="N294">
            <v>5.4</v>
          </cell>
          <cell r="O294">
            <v>380</v>
          </cell>
        </row>
        <row r="295">
          <cell r="N295">
            <v>4.5</v>
          </cell>
          <cell r="O295">
            <v>394</v>
          </cell>
        </row>
        <row r="296">
          <cell r="N296">
            <v>4.3</v>
          </cell>
          <cell r="O296">
            <v>151</v>
          </cell>
        </row>
        <row r="297">
          <cell r="N297">
            <v>4</v>
          </cell>
          <cell r="O297">
            <v>285</v>
          </cell>
        </row>
        <row r="298">
          <cell r="N298">
            <v>6</v>
          </cell>
          <cell r="O298">
            <v>470</v>
          </cell>
        </row>
        <row r="299">
          <cell r="N299">
            <v>5.5</v>
          </cell>
          <cell r="O299">
            <v>707</v>
          </cell>
        </row>
        <row r="300">
          <cell r="N300">
            <v>8.5</v>
          </cell>
          <cell r="O300">
            <v>707</v>
          </cell>
        </row>
        <row r="301">
          <cell r="N301">
            <v>3.6</v>
          </cell>
          <cell r="O301">
            <v>285</v>
          </cell>
        </row>
        <row r="302">
          <cell r="N302">
            <v>6.1</v>
          </cell>
          <cell r="O302">
            <v>564</v>
          </cell>
        </row>
        <row r="303">
          <cell r="N303">
            <v>6.8</v>
          </cell>
          <cell r="O303">
            <v>610</v>
          </cell>
        </row>
        <row r="304">
          <cell r="N304">
            <v>7</v>
          </cell>
          <cell r="O304">
            <v>1341</v>
          </cell>
        </row>
        <row r="305">
          <cell r="N305">
            <v>5.8</v>
          </cell>
          <cell r="O305">
            <v>1500</v>
          </cell>
        </row>
        <row r="306">
          <cell r="N306">
            <v>7</v>
          </cell>
          <cell r="O306">
            <v>1341</v>
          </cell>
        </row>
        <row r="307">
          <cell r="N307">
            <v>6.9</v>
          </cell>
          <cell r="O307">
            <v>1280</v>
          </cell>
        </row>
        <row r="308">
          <cell r="N308">
            <v>6.8</v>
          </cell>
          <cell r="O308">
            <v>295</v>
          </cell>
        </row>
        <row r="309">
          <cell r="N309">
            <v>3.8</v>
          </cell>
          <cell r="O309">
            <v>350</v>
          </cell>
        </row>
        <row r="310">
          <cell r="N310">
            <v>4.0999999999999996</v>
          </cell>
          <cell r="O310">
            <v>350</v>
          </cell>
        </row>
        <row r="311">
          <cell r="N311">
            <v>2.9</v>
          </cell>
          <cell r="O311">
            <v>450</v>
          </cell>
        </row>
        <row r="312">
          <cell r="N312">
            <v>4.7</v>
          </cell>
          <cell r="O312">
            <v>455</v>
          </cell>
        </row>
        <row r="313">
          <cell r="N313">
            <v>5.2</v>
          </cell>
          <cell r="O313">
            <v>530</v>
          </cell>
        </row>
        <row r="314">
          <cell r="N314">
            <v>6.8</v>
          </cell>
          <cell r="O314">
            <v>590</v>
          </cell>
        </row>
        <row r="315">
          <cell r="N315">
            <v>5.2</v>
          </cell>
          <cell r="O315">
            <v>641</v>
          </cell>
        </row>
        <row r="316">
          <cell r="N316">
            <v>5.2</v>
          </cell>
          <cell r="O316">
            <v>661</v>
          </cell>
        </row>
        <row r="317">
          <cell r="N317">
            <v>7.4</v>
          </cell>
          <cell r="O317">
            <v>562</v>
          </cell>
        </row>
        <row r="318">
          <cell r="N318">
            <v>10</v>
          </cell>
          <cell r="O318">
            <v>571</v>
          </cell>
        </row>
        <row r="319">
          <cell r="N319">
            <v>10</v>
          </cell>
          <cell r="O319">
            <v>638</v>
          </cell>
        </row>
        <row r="320">
          <cell r="N320">
            <v>7.7</v>
          </cell>
          <cell r="O320">
            <v>700</v>
          </cell>
        </row>
        <row r="321">
          <cell r="N321">
            <v>8.1999999999999993</v>
          </cell>
          <cell r="O321">
            <v>700</v>
          </cell>
        </row>
        <row r="322">
          <cell r="N322">
            <v>6.7</v>
          </cell>
          <cell r="O322">
            <v>562</v>
          </cell>
        </row>
        <row r="323">
          <cell r="N323">
            <v>8.8000000000000007</v>
          </cell>
          <cell r="O323">
            <v>740</v>
          </cell>
        </row>
        <row r="324">
          <cell r="N324">
            <v>7.8</v>
          </cell>
          <cell r="O324">
            <v>602</v>
          </cell>
        </row>
        <row r="325">
          <cell r="N325">
            <v>8.6999999999999993</v>
          </cell>
          <cell r="O325">
            <v>740</v>
          </cell>
        </row>
        <row r="326">
          <cell r="N326">
            <v>8.6999999999999993</v>
          </cell>
          <cell r="O326">
            <v>759</v>
          </cell>
        </row>
        <row r="327">
          <cell r="N327">
            <v>8.3000000000000007</v>
          </cell>
          <cell r="O327">
            <v>759</v>
          </cell>
        </row>
        <row r="328">
          <cell r="N328">
            <v>9.8000000000000007</v>
          </cell>
          <cell r="O328">
            <v>630</v>
          </cell>
        </row>
        <row r="329">
          <cell r="N329">
            <v>6.1</v>
          </cell>
          <cell r="O329">
            <v>641</v>
          </cell>
        </row>
        <row r="330">
          <cell r="N330">
            <v>9.3000000000000007</v>
          </cell>
          <cell r="O330">
            <v>630</v>
          </cell>
        </row>
        <row r="331">
          <cell r="N331">
            <v>1.6</v>
          </cell>
          <cell r="O331">
            <v>69</v>
          </cell>
        </row>
        <row r="332">
          <cell r="N332">
            <v>2.2999999999999998</v>
          </cell>
          <cell r="O332">
            <v>135</v>
          </cell>
        </row>
        <row r="333">
          <cell r="N333">
            <v>2.7</v>
          </cell>
          <cell r="O333">
            <v>182</v>
          </cell>
        </row>
        <row r="334">
          <cell r="N334">
            <v>6</v>
          </cell>
          <cell r="O334">
            <v>550</v>
          </cell>
        </row>
        <row r="335">
          <cell r="N335">
            <v>4.4000000000000004</v>
          </cell>
          <cell r="O335">
            <v>375</v>
          </cell>
        </row>
        <row r="336">
          <cell r="N336">
            <v>4.7</v>
          </cell>
          <cell r="O336">
            <v>395</v>
          </cell>
        </row>
        <row r="337">
          <cell r="N337">
            <v>4</v>
          </cell>
          <cell r="O337">
            <v>225</v>
          </cell>
        </row>
        <row r="338">
          <cell r="N338">
            <v>5.8</v>
          </cell>
          <cell r="O338">
            <v>552</v>
          </cell>
        </row>
        <row r="339">
          <cell r="N339">
            <v>5</v>
          </cell>
          <cell r="O339">
            <v>467</v>
          </cell>
        </row>
        <row r="340">
          <cell r="N340">
            <v>4.5</v>
          </cell>
          <cell r="O340">
            <v>430</v>
          </cell>
        </row>
        <row r="341">
          <cell r="N341">
            <v>7</v>
          </cell>
          <cell r="O341">
            <v>460</v>
          </cell>
        </row>
        <row r="342">
          <cell r="N342">
            <v>3.5</v>
          </cell>
          <cell r="O342">
            <v>126</v>
          </cell>
        </row>
        <row r="343">
          <cell r="N343">
            <v>5.6</v>
          </cell>
          <cell r="O343">
            <v>350</v>
          </cell>
        </row>
        <row r="344">
          <cell r="N344">
            <v>5.8</v>
          </cell>
          <cell r="O344">
            <v>190</v>
          </cell>
        </row>
        <row r="345">
          <cell r="N345">
            <v>6.5</v>
          </cell>
          <cell r="O345">
            <v>345</v>
          </cell>
        </row>
        <row r="346">
          <cell r="N346">
            <v>7.5</v>
          </cell>
          <cell r="O346">
            <v>410</v>
          </cell>
        </row>
        <row r="347">
          <cell r="N347">
            <v>7.6</v>
          </cell>
          <cell r="O347">
            <v>1973</v>
          </cell>
        </row>
        <row r="348">
          <cell r="N348">
            <v>3.8</v>
          </cell>
          <cell r="O348">
            <v>360</v>
          </cell>
        </row>
        <row r="349">
          <cell r="N349">
            <v>8.1</v>
          </cell>
          <cell r="O349">
            <v>756</v>
          </cell>
        </row>
        <row r="350">
          <cell r="N350">
            <v>5.4</v>
          </cell>
          <cell r="O350">
            <v>432</v>
          </cell>
        </row>
        <row r="351">
          <cell r="N351">
            <v>6.7</v>
          </cell>
          <cell r="O351">
            <v>603</v>
          </cell>
        </row>
        <row r="352">
          <cell r="N352">
            <v>5.0999999999999996</v>
          </cell>
          <cell r="O352">
            <v>424</v>
          </cell>
        </row>
        <row r="353">
          <cell r="N353">
            <v>4.3</v>
          </cell>
          <cell r="O353">
            <v>200</v>
          </cell>
        </row>
        <row r="354">
          <cell r="N354">
            <v>3.4</v>
          </cell>
          <cell r="O354">
            <v>128</v>
          </cell>
        </row>
        <row r="355">
          <cell r="N355">
            <v>4.8</v>
          </cell>
          <cell r="O355">
            <v>261</v>
          </cell>
        </row>
        <row r="356">
          <cell r="N356">
            <v>5</v>
          </cell>
          <cell r="O356">
            <v>276</v>
          </cell>
        </row>
        <row r="357">
          <cell r="N357">
            <v>3.4</v>
          </cell>
          <cell r="O357">
            <v>178</v>
          </cell>
        </row>
        <row r="358">
          <cell r="N358">
            <v>4.5999999999999996</v>
          </cell>
          <cell r="O358">
            <v>232</v>
          </cell>
        </row>
        <row r="359">
          <cell r="N359">
            <v>3.9</v>
          </cell>
          <cell r="O359">
            <v>167</v>
          </cell>
        </row>
        <row r="360">
          <cell r="N360">
            <v>4.5999999999999996</v>
          </cell>
          <cell r="O360">
            <v>155</v>
          </cell>
        </row>
        <row r="361">
          <cell r="N361">
            <v>6.3</v>
          </cell>
          <cell r="O361">
            <v>627</v>
          </cell>
        </row>
        <row r="362">
          <cell r="N362">
            <v>6.2</v>
          </cell>
          <cell r="O362">
            <v>618</v>
          </cell>
        </row>
        <row r="363">
          <cell r="N363">
            <v>6.9</v>
          </cell>
          <cell r="O363">
            <v>903</v>
          </cell>
        </row>
        <row r="364">
          <cell r="N364">
            <v>6.3</v>
          </cell>
          <cell r="O364">
            <v>562</v>
          </cell>
        </row>
        <row r="365">
          <cell r="N365">
            <v>6.8</v>
          </cell>
          <cell r="O365">
            <v>562</v>
          </cell>
        </row>
        <row r="366">
          <cell r="N366">
            <v>6.7</v>
          </cell>
          <cell r="O366">
            <v>591</v>
          </cell>
        </row>
        <row r="367">
          <cell r="N367">
            <v>6.9</v>
          </cell>
          <cell r="O367">
            <v>710</v>
          </cell>
        </row>
        <row r="368">
          <cell r="N368">
            <v>7.2</v>
          </cell>
          <cell r="O368">
            <v>789</v>
          </cell>
        </row>
        <row r="369">
          <cell r="N369">
            <v>6.9</v>
          </cell>
          <cell r="O369">
            <v>711</v>
          </cell>
        </row>
        <row r="370">
          <cell r="N370">
            <v>6.8</v>
          </cell>
          <cell r="O370">
            <v>1036</v>
          </cell>
        </row>
        <row r="371">
          <cell r="N371">
            <v>6.6</v>
          </cell>
          <cell r="O371">
            <v>611</v>
          </cell>
        </row>
        <row r="372">
          <cell r="N372">
            <v>5.2</v>
          </cell>
          <cell r="O372">
            <v>503</v>
          </cell>
        </row>
        <row r="373">
          <cell r="N373">
            <v>6.4</v>
          </cell>
          <cell r="O373">
            <v>577</v>
          </cell>
        </row>
        <row r="374">
          <cell r="N374">
            <v>8.6999999999999993</v>
          </cell>
          <cell r="O374">
            <v>603</v>
          </cell>
        </row>
        <row r="375">
          <cell r="N375">
            <v>8.4</v>
          </cell>
          <cell r="O375">
            <v>630</v>
          </cell>
        </row>
        <row r="376">
          <cell r="N376">
            <v>7.5</v>
          </cell>
          <cell r="O376">
            <v>877</v>
          </cell>
        </row>
        <row r="377">
          <cell r="N377">
            <v>3</v>
          </cell>
          <cell r="O377">
            <v>200</v>
          </cell>
        </row>
        <row r="378">
          <cell r="N378">
            <v>4.0999999999999996</v>
          </cell>
          <cell r="O378">
            <v>483</v>
          </cell>
        </row>
        <row r="379">
          <cell r="N379">
            <v>3.6</v>
          </cell>
          <cell r="O379">
            <v>241</v>
          </cell>
        </row>
        <row r="380">
          <cell r="N380">
            <v>4.2</v>
          </cell>
          <cell r="O380">
            <v>379</v>
          </cell>
        </row>
        <row r="381">
          <cell r="N381">
            <v>4</v>
          </cell>
          <cell r="O381">
            <v>235</v>
          </cell>
        </row>
        <row r="382">
          <cell r="N382">
            <v>6.1</v>
          </cell>
          <cell r="O382">
            <v>622</v>
          </cell>
        </row>
        <row r="383">
          <cell r="N383">
            <v>8.1999999999999993</v>
          </cell>
          <cell r="O383">
            <v>1000</v>
          </cell>
        </row>
        <row r="384">
          <cell r="N384">
            <v>5.8</v>
          </cell>
          <cell r="O384">
            <v>571</v>
          </cell>
        </row>
        <row r="385">
          <cell r="N385">
            <v>5.0999999999999996</v>
          </cell>
          <cell r="O385">
            <v>510</v>
          </cell>
        </row>
        <row r="386">
          <cell r="N386">
            <v>5.4</v>
          </cell>
          <cell r="O386">
            <v>415</v>
          </cell>
        </row>
        <row r="387">
          <cell r="N387">
            <v>6.6</v>
          </cell>
          <cell r="O387">
            <v>355</v>
          </cell>
        </row>
        <row r="388">
          <cell r="N388">
            <v>7</v>
          </cell>
          <cell r="O388">
            <v>577</v>
          </cell>
        </row>
        <row r="389">
          <cell r="N389">
            <v>6.6</v>
          </cell>
          <cell r="O389">
            <v>603</v>
          </cell>
        </row>
        <row r="390">
          <cell r="N390">
            <v>4</v>
          </cell>
          <cell r="O390">
            <v>536</v>
          </cell>
        </row>
        <row r="391">
          <cell r="N391">
            <v>1.3</v>
          </cell>
          <cell r="O391">
            <v>228</v>
          </cell>
        </row>
        <row r="392">
          <cell r="N392">
            <v>5.4</v>
          </cell>
          <cell r="O392">
            <v>1080</v>
          </cell>
        </row>
        <row r="393">
          <cell r="N393">
            <v>8.8000000000000007</v>
          </cell>
          <cell r="O393">
            <v>1743</v>
          </cell>
        </row>
        <row r="394">
          <cell r="N394">
            <v>2.4</v>
          </cell>
          <cell r="O394">
            <v>188</v>
          </cell>
        </row>
        <row r="395">
          <cell r="N395">
            <v>3.1</v>
          </cell>
          <cell r="O395">
            <v>370</v>
          </cell>
        </row>
        <row r="396">
          <cell r="N396">
            <v>2.9</v>
          </cell>
          <cell r="O396">
            <v>60</v>
          </cell>
        </row>
        <row r="397">
          <cell r="N397">
            <v>8.1999999999999993</v>
          </cell>
          <cell r="O397">
            <v>250</v>
          </cell>
        </row>
        <row r="398">
          <cell r="N398">
            <v>8.8000000000000007</v>
          </cell>
          <cell r="O398">
            <v>410</v>
          </cell>
        </row>
        <row r="399">
          <cell r="N399">
            <v>2.6</v>
          </cell>
          <cell r="O399">
            <v>75</v>
          </cell>
        </row>
        <row r="400">
          <cell r="N400">
            <v>4.0999999999999996</v>
          </cell>
          <cell r="O400">
            <v>208</v>
          </cell>
        </row>
        <row r="401">
          <cell r="N401">
            <v>4.2</v>
          </cell>
          <cell r="O401">
            <v>215</v>
          </cell>
        </row>
        <row r="402">
          <cell r="N402">
            <v>5.2</v>
          </cell>
          <cell r="O402">
            <v>307</v>
          </cell>
        </row>
        <row r="403">
          <cell r="N403">
            <v>3.8</v>
          </cell>
          <cell r="O403">
            <v>228</v>
          </cell>
        </row>
        <row r="404">
          <cell r="N404">
            <v>4.9000000000000004</v>
          </cell>
          <cell r="O404">
            <v>340</v>
          </cell>
        </row>
        <row r="405">
          <cell r="N405">
            <v>4.2</v>
          </cell>
          <cell r="O405">
            <v>188</v>
          </cell>
        </row>
        <row r="406">
          <cell r="N406">
            <v>3.9</v>
          </cell>
          <cell r="O406">
            <v>210</v>
          </cell>
        </row>
        <row r="407">
          <cell r="N407">
            <v>4.5</v>
          </cell>
          <cell r="O407">
            <v>320</v>
          </cell>
        </row>
        <row r="408">
          <cell r="N408">
            <v>5.6</v>
          </cell>
          <cell r="O408">
            <v>280</v>
          </cell>
        </row>
        <row r="409">
          <cell r="N409">
            <v>5.7</v>
          </cell>
          <cell r="O409">
            <v>305</v>
          </cell>
        </row>
        <row r="410">
          <cell r="N410">
            <v>4.7</v>
          </cell>
          <cell r="O410">
            <v>286</v>
          </cell>
        </row>
        <row r="411">
          <cell r="N411">
            <v>5.0999999999999996</v>
          </cell>
          <cell r="O411">
            <v>305</v>
          </cell>
        </row>
        <row r="412">
          <cell r="N412">
            <v>9.1999999999999993</v>
          </cell>
          <cell r="O412">
            <v>583</v>
          </cell>
        </row>
        <row r="413">
          <cell r="N413">
            <v>3.3</v>
          </cell>
          <cell r="O413">
            <v>82</v>
          </cell>
        </row>
        <row r="414">
          <cell r="N414">
            <v>5.9</v>
          </cell>
          <cell r="O414">
            <v>308</v>
          </cell>
        </row>
        <row r="415">
          <cell r="N415">
            <v>1.6</v>
          </cell>
          <cell r="O415">
            <v>37</v>
          </cell>
        </row>
        <row r="416">
          <cell r="N416">
            <v>7.4</v>
          </cell>
          <cell r="O416">
            <v>530</v>
          </cell>
        </row>
        <row r="417">
          <cell r="N417">
            <v>3.7</v>
          </cell>
          <cell r="O417">
            <v>564</v>
          </cell>
        </row>
        <row r="418">
          <cell r="N418">
            <v>3.6</v>
          </cell>
          <cell r="O418">
            <v>160</v>
          </cell>
        </row>
        <row r="419">
          <cell r="N419">
            <v>3.6</v>
          </cell>
          <cell r="O419">
            <v>160</v>
          </cell>
        </row>
        <row r="420">
          <cell r="N420">
            <v>3.4</v>
          </cell>
          <cell r="O420">
            <v>158</v>
          </cell>
        </row>
        <row r="421">
          <cell r="N421">
            <v>4</v>
          </cell>
          <cell r="O421">
            <v>206</v>
          </cell>
        </row>
        <row r="422">
          <cell r="N422">
            <v>5.5</v>
          </cell>
          <cell r="O422">
            <v>227</v>
          </cell>
        </row>
        <row r="423">
          <cell r="N423">
            <v>3.8</v>
          </cell>
          <cell r="O423">
            <v>202</v>
          </cell>
        </row>
        <row r="424">
          <cell r="N424">
            <v>3.3</v>
          </cell>
          <cell r="O424">
            <v>155</v>
          </cell>
        </row>
        <row r="425">
          <cell r="N425">
            <v>4.5</v>
          </cell>
          <cell r="O425">
            <v>320</v>
          </cell>
        </row>
        <row r="426">
          <cell r="N426">
            <v>4.3</v>
          </cell>
          <cell r="O426">
            <v>276</v>
          </cell>
        </row>
        <row r="427">
          <cell r="N427">
            <v>4.4000000000000004</v>
          </cell>
          <cell r="O427">
            <v>217</v>
          </cell>
        </row>
        <row r="428">
          <cell r="N428">
            <v>4.5</v>
          </cell>
          <cell r="O428">
            <v>300</v>
          </cell>
        </row>
        <row r="429">
          <cell r="N429">
            <v>4.8</v>
          </cell>
          <cell r="O429">
            <v>278</v>
          </cell>
        </row>
        <row r="430">
          <cell r="N430">
            <v>6.3</v>
          </cell>
          <cell r="O430">
            <v>550</v>
          </cell>
        </row>
        <row r="431">
          <cell r="N431">
            <v>4.4000000000000004</v>
          </cell>
          <cell r="O431">
            <v>217</v>
          </cell>
        </row>
        <row r="432">
          <cell r="N432">
            <v>4.5999999999999996</v>
          </cell>
          <cell r="O432">
            <v>250</v>
          </cell>
        </row>
        <row r="433">
          <cell r="N433">
            <v>4.9000000000000004</v>
          </cell>
          <cell r="O433">
            <v>327</v>
          </cell>
        </row>
        <row r="434">
          <cell r="N434">
            <v>4.5999999999999996</v>
          </cell>
          <cell r="O434">
            <v>287</v>
          </cell>
        </row>
        <row r="435">
          <cell r="N435">
            <v>5.4</v>
          </cell>
          <cell r="O435">
            <v>542</v>
          </cell>
        </row>
        <row r="436">
          <cell r="N436">
            <v>3.1</v>
          </cell>
          <cell r="O436">
            <v>268</v>
          </cell>
        </row>
        <row r="437">
          <cell r="N437">
            <v>4.8</v>
          </cell>
          <cell r="O437">
            <v>332</v>
          </cell>
        </row>
        <row r="438">
          <cell r="N438">
            <v>8.5</v>
          </cell>
          <cell r="O438">
            <v>542</v>
          </cell>
        </row>
        <row r="439">
          <cell r="N439">
            <v>3.2</v>
          </cell>
          <cell r="O439">
            <v>310</v>
          </cell>
        </row>
        <row r="440">
          <cell r="N440">
            <v>8.6999999999999993</v>
          </cell>
          <cell r="O440">
            <v>565</v>
          </cell>
        </row>
        <row r="441">
          <cell r="N441">
            <v>4.5999999999999996</v>
          </cell>
          <cell r="O441">
            <v>275</v>
          </cell>
        </row>
        <row r="442">
          <cell r="N442">
            <v>6.5</v>
          </cell>
          <cell r="O442">
            <v>678</v>
          </cell>
        </row>
        <row r="443">
          <cell r="N443">
            <v>7.3</v>
          </cell>
          <cell r="O443">
            <v>739</v>
          </cell>
        </row>
        <row r="444">
          <cell r="N444">
            <v>7</v>
          </cell>
          <cell r="O444">
            <v>740</v>
          </cell>
        </row>
        <row r="445">
          <cell r="N445">
            <v>8</v>
          </cell>
          <cell r="O445">
            <v>1006</v>
          </cell>
        </row>
        <row r="446">
          <cell r="N446">
            <v>1</v>
          </cell>
          <cell r="O446">
            <v>4</v>
          </cell>
        </row>
        <row r="447">
          <cell r="N447">
            <v>1</v>
          </cell>
          <cell r="O447">
            <v>4</v>
          </cell>
        </row>
        <row r="448">
          <cell r="N448">
            <v>5.7</v>
          </cell>
          <cell r="O448">
            <v>196</v>
          </cell>
        </row>
        <row r="449">
          <cell r="N449">
            <v>4.4000000000000004</v>
          </cell>
          <cell r="O449">
            <v>200</v>
          </cell>
        </row>
        <row r="450">
          <cell r="N450">
            <v>2.9</v>
          </cell>
          <cell r="O450">
            <v>99</v>
          </cell>
        </row>
        <row r="451">
          <cell r="N451">
            <v>5.9</v>
          </cell>
          <cell r="O451">
            <v>280</v>
          </cell>
        </row>
        <row r="452">
          <cell r="N452">
            <v>3.4</v>
          </cell>
          <cell r="O452">
            <v>425</v>
          </cell>
        </row>
        <row r="453">
          <cell r="N453">
            <v>3.8</v>
          </cell>
          <cell r="O453">
            <v>110</v>
          </cell>
        </row>
        <row r="454">
          <cell r="N454">
            <v>3.1</v>
          </cell>
          <cell r="O454">
            <v>360</v>
          </cell>
        </row>
        <row r="455">
          <cell r="N455">
            <v>3.1</v>
          </cell>
          <cell r="O455">
            <v>201</v>
          </cell>
        </row>
        <row r="456">
          <cell r="N456">
            <v>3.4</v>
          </cell>
          <cell r="O456">
            <v>210</v>
          </cell>
        </row>
        <row r="457">
          <cell r="N457">
            <v>5.5</v>
          </cell>
          <cell r="O457">
            <v>850</v>
          </cell>
        </row>
        <row r="458">
          <cell r="N458">
            <v>1.8</v>
          </cell>
          <cell r="O458">
            <v>75</v>
          </cell>
        </row>
        <row r="459">
          <cell r="N459">
            <v>7.2</v>
          </cell>
          <cell r="O459">
            <v>601</v>
          </cell>
        </row>
        <row r="460">
          <cell r="N460">
            <v>3.4</v>
          </cell>
          <cell r="O460">
            <v>125</v>
          </cell>
        </row>
        <row r="461">
          <cell r="N461">
            <v>5.0999999999999996</v>
          </cell>
          <cell r="O461">
            <v>207</v>
          </cell>
        </row>
        <row r="462">
          <cell r="N462">
            <v>4.8</v>
          </cell>
          <cell r="O462">
            <v>296</v>
          </cell>
        </row>
        <row r="463">
          <cell r="N463">
            <v>7.5</v>
          </cell>
          <cell r="O463">
            <v>394</v>
          </cell>
        </row>
        <row r="464">
          <cell r="N464">
            <v>8.1999999999999993</v>
          </cell>
          <cell r="O464">
            <v>450</v>
          </cell>
        </row>
        <row r="465">
          <cell r="N465">
            <v>5.7</v>
          </cell>
          <cell r="O465">
            <v>325</v>
          </cell>
        </row>
        <row r="466">
          <cell r="N466">
            <v>4.9000000000000004</v>
          </cell>
          <cell r="O466">
            <v>247</v>
          </cell>
        </row>
        <row r="467">
          <cell r="N467">
            <v>5.3</v>
          </cell>
          <cell r="O467">
            <v>305</v>
          </cell>
        </row>
        <row r="468">
          <cell r="N468">
            <v>6.7</v>
          </cell>
          <cell r="O468">
            <v>424</v>
          </cell>
        </row>
        <row r="469">
          <cell r="N469">
            <v>6</v>
          </cell>
          <cell r="O469">
            <v>536</v>
          </cell>
        </row>
        <row r="470">
          <cell r="N470">
            <v>6.6</v>
          </cell>
          <cell r="O470">
            <v>605</v>
          </cell>
        </row>
        <row r="471">
          <cell r="N471">
            <v>6.4</v>
          </cell>
          <cell r="O471">
            <v>381</v>
          </cell>
        </row>
        <row r="472">
          <cell r="N472">
            <v>8</v>
          </cell>
          <cell r="O472">
            <v>611</v>
          </cell>
        </row>
        <row r="473">
          <cell r="N473">
            <v>8.3000000000000007</v>
          </cell>
          <cell r="O473">
            <v>560</v>
          </cell>
        </row>
        <row r="474">
          <cell r="N474">
            <v>10</v>
          </cell>
          <cell r="O474">
            <v>887</v>
          </cell>
        </row>
        <row r="475">
          <cell r="N475">
            <v>6.1</v>
          </cell>
          <cell r="O475">
            <v>340</v>
          </cell>
        </row>
        <row r="476">
          <cell r="N476">
            <v>7.4</v>
          </cell>
          <cell r="O476">
            <v>493</v>
          </cell>
        </row>
        <row r="477">
          <cell r="N477">
            <v>6.8</v>
          </cell>
          <cell r="O477">
            <v>385</v>
          </cell>
        </row>
        <row r="478">
          <cell r="N478">
            <v>7.1</v>
          </cell>
          <cell r="O478">
            <v>550</v>
          </cell>
        </row>
        <row r="479">
          <cell r="N479">
            <v>6.4</v>
          </cell>
          <cell r="O479">
            <v>361</v>
          </cell>
        </row>
        <row r="480">
          <cell r="N480">
            <v>7.5</v>
          </cell>
          <cell r="O480">
            <v>691</v>
          </cell>
        </row>
        <row r="481">
          <cell r="N481">
            <v>7.4</v>
          </cell>
          <cell r="O481">
            <v>550</v>
          </cell>
        </row>
        <row r="482">
          <cell r="N482">
            <v>4.7</v>
          </cell>
          <cell r="O482">
            <v>360</v>
          </cell>
        </row>
        <row r="483">
          <cell r="N483">
            <v>6.4</v>
          </cell>
          <cell r="O483">
            <v>444</v>
          </cell>
        </row>
        <row r="484">
          <cell r="N484">
            <v>7.4</v>
          </cell>
          <cell r="O484">
            <v>514</v>
          </cell>
        </row>
        <row r="485">
          <cell r="N485">
            <v>10</v>
          </cell>
          <cell r="O485">
            <v>600</v>
          </cell>
        </row>
        <row r="486">
          <cell r="N486">
            <v>5.8</v>
          </cell>
          <cell r="O486">
            <v>434</v>
          </cell>
        </row>
        <row r="487">
          <cell r="N487">
            <v>8.5</v>
          </cell>
          <cell r="O487">
            <v>752</v>
          </cell>
        </row>
        <row r="488">
          <cell r="N488">
            <v>9.6999999999999993</v>
          </cell>
          <cell r="O488">
            <v>902</v>
          </cell>
        </row>
        <row r="489">
          <cell r="N489">
            <v>7.1</v>
          </cell>
          <cell r="O489">
            <v>454</v>
          </cell>
        </row>
        <row r="490">
          <cell r="N490">
            <v>5.3</v>
          </cell>
          <cell r="O490">
            <v>1251</v>
          </cell>
        </row>
        <row r="491">
          <cell r="N491">
            <v>2.8</v>
          </cell>
          <cell r="O491">
            <v>410</v>
          </cell>
        </row>
        <row r="492">
          <cell r="N492">
            <v>2.2000000000000002</v>
          </cell>
          <cell r="O492">
            <v>32</v>
          </cell>
        </row>
        <row r="493">
          <cell r="N493">
            <v>3.5</v>
          </cell>
          <cell r="O493">
            <v>103</v>
          </cell>
        </row>
        <row r="494">
          <cell r="N494">
            <v>1.5</v>
          </cell>
          <cell r="O494">
            <v>27</v>
          </cell>
        </row>
        <row r="495">
          <cell r="N495">
            <v>4.5999999999999996</v>
          </cell>
          <cell r="O495">
            <v>157</v>
          </cell>
        </row>
        <row r="496">
          <cell r="N496">
            <v>4</v>
          </cell>
          <cell r="O496">
            <v>142</v>
          </cell>
        </row>
        <row r="497">
          <cell r="N497">
            <v>4.8</v>
          </cell>
          <cell r="O497">
            <v>227</v>
          </cell>
        </row>
        <row r="498">
          <cell r="N498">
            <v>4.4000000000000004</v>
          </cell>
          <cell r="O498">
            <v>197</v>
          </cell>
        </row>
        <row r="499">
          <cell r="N499">
            <v>4.5</v>
          </cell>
          <cell r="O499">
            <v>275</v>
          </cell>
        </row>
        <row r="500">
          <cell r="N500">
            <v>9.9</v>
          </cell>
          <cell r="O500">
            <v>1887</v>
          </cell>
        </row>
        <row r="501">
          <cell r="N501">
            <v>4.5</v>
          </cell>
          <cell r="O501">
            <v>850</v>
          </cell>
        </row>
        <row r="502">
          <cell r="N502">
            <v>7.1</v>
          </cell>
          <cell r="O502">
            <v>575</v>
          </cell>
        </row>
        <row r="503">
          <cell r="N503">
            <v>7.2</v>
          </cell>
          <cell r="O503">
            <v>450</v>
          </cell>
        </row>
        <row r="504">
          <cell r="N504">
            <v>4.5</v>
          </cell>
          <cell r="O504">
            <v>425</v>
          </cell>
        </row>
        <row r="505">
          <cell r="N505">
            <v>3.7</v>
          </cell>
          <cell r="O505">
            <v>390</v>
          </cell>
        </row>
        <row r="506">
          <cell r="N506">
            <v>6.4</v>
          </cell>
          <cell r="O506">
            <v>194</v>
          </cell>
        </row>
        <row r="507">
          <cell r="N507">
            <v>5</v>
          </cell>
          <cell r="O507">
            <v>276</v>
          </cell>
        </row>
        <row r="508">
          <cell r="N508">
            <v>6</v>
          </cell>
          <cell r="O508">
            <v>278</v>
          </cell>
        </row>
        <row r="509">
          <cell r="N509">
            <v>6.3</v>
          </cell>
          <cell r="O509">
            <v>311</v>
          </cell>
        </row>
        <row r="510">
          <cell r="N510">
            <v>5.4</v>
          </cell>
          <cell r="O510">
            <v>305</v>
          </cell>
        </row>
        <row r="511">
          <cell r="N511">
            <v>5.0999999999999996</v>
          </cell>
          <cell r="O511">
            <v>305</v>
          </cell>
        </row>
        <row r="512">
          <cell r="N512">
            <v>4.2</v>
          </cell>
          <cell r="O512">
            <v>200</v>
          </cell>
        </row>
        <row r="513">
          <cell r="N513">
            <v>5.5</v>
          </cell>
          <cell r="O513">
            <v>305</v>
          </cell>
        </row>
        <row r="514">
          <cell r="N514">
            <v>5.8</v>
          </cell>
          <cell r="O514">
            <v>341</v>
          </cell>
        </row>
        <row r="515">
          <cell r="N515">
            <v>3.7</v>
          </cell>
          <cell r="O515">
            <v>150</v>
          </cell>
        </row>
        <row r="516">
          <cell r="N516">
            <v>2.7</v>
          </cell>
          <cell r="O516">
            <v>97</v>
          </cell>
        </row>
        <row r="517">
          <cell r="N517">
            <v>2.4</v>
          </cell>
          <cell r="O517">
            <v>135</v>
          </cell>
        </row>
        <row r="518">
          <cell r="N518">
            <v>4</v>
          </cell>
          <cell r="O518">
            <v>128</v>
          </cell>
        </row>
        <row r="519">
          <cell r="N519">
            <v>3.8</v>
          </cell>
          <cell r="O519">
            <v>145</v>
          </cell>
        </row>
        <row r="520">
          <cell r="N520">
            <v>4.7</v>
          </cell>
          <cell r="O520">
            <v>232</v>
          </cell>
        </row>
        <row r="521">
          <cell r="N521">
            <v>4.0999999999999996</v>
          </cell>
          <cell r="O521">
            <v>206</v>
          </cell>
        </row>
        <row r="522">
          <cell r="N522">
            <v>5.9</v>
          </cell>
          <cell r="O522">
            <v>360</v>
          </cell>
        </row>
        <row r="523">
          <cell r="N523">
            <v>5.0999999999999996</v>
          </cell>
          <cell r="O523">
            <v>255</v>
          </cell>
        </row>
        <row r="524">
          <cell r="N524">
            <v>4.5999999999999996</v>
          </cell>
          <cell r="O524">
            <v>320</v>
          </cell>
        </row>
        <row r="525">
          <cell r="N525">
            <v>5.9</v>
          </cell>
          <cell r="O525">
            <v>505</v>
          </cell>
        </row>
        <row r="526">
          <cell r="N526">
            <v>3.8</v>
          </cell>
          <cell r="O526">
            <v>187</v>
          </cell>
        </row>
        <row r="527">
          <cell r="N527">
            <v>2.7</v>
          </cell>
          <cell r="O527">
            <v>169</v>
          </cell>
        </row>
        <row r="528">
          <cell r="N528">
            <v>4.2</v>
          </cell>
          <cell r="O528">
            <v>197</v>
          </cell>
        </row>
        <row r="529">
          <cell r="N529">
            <v>2.5</v>
          </cell>
          <cell r="O529">
            <v>161</v>
          </cell>
        </row>
        <row r="530">
          <cell r="N530">
            <v>5.5</v>
          </cell>
          <cell r="O530">
            <v>335</v>
          </cell>
        </row>
        <row r="531">
          <cell r="N531">
            <v>5.4</v>
          </cell>
          <cell r="O531">
            <v>800</v>
          </cell>
        </row>
        <row r="532">
          <cell r="N532">
            <v>5.3</v>
          </cell>
          <cell r="O532">
            <v>406</v>
          </cell>
        </row>
        <row r="533">
          <cell r="N533">
            <v>5.9</v>
          </cell>
          <cell r="O533">
            <v>480</v>
          </cell>
        </row>
        <row r="534">
          <cell r="N534">
            <v>7.7</v>
          </cell>
          <cell r="O534">
            <v>1020</v>
          </cell>
        </row>
        <row r="535">
          <cell r="N535">
            <v>4.0999999999999996</v>
          </cell>
          <cell r="O535">
            <v>379</v>
          </cell>
        </row>
        <row r="536">
          <cell r="N536">
            <v>4.9000000000000004</v>
          </cell>
          <cell r="O536">
            <v>398</v>
          </cell>
        </row>
        <row r="537">
          <cell r="N537">
            <v>3.3</v>
          </cell>
          <cell r="O537">
            <v>202</v>
          </cell>
        </row>
        <row r="538">
          <cell r="N538">
            <v>1.7</v>
          </cell>
          <cell r="O538">
            <v>40</v>
          </cell>
        </row>
        <row r="539">
          <cell r="N539">
            <v>8</v>
          </cell>
          <cell r="O539">
            <v>329</v>
          </cell>
        </row>
        <row r="540">
          <cell r="N540">
            <v>1.5</v>
          </cell>
          <cell r="O540">
            <v>50</v>
          </cell>
        </row>
        <row r="541">
          <cell r="N541">
            <v>2.5</v>
          </cell>
          <cell r="O541">
            <v>80</v>
          </cell>
        </row>
        <row r="542">
          <cell r="N542">
            <v>2.8</v>
          </cell>
          <cell r="O542">
            <v>93</v>
          </cell>
        </row>
        <row r="543">
          <cell r="N543">
            <v>2.5</v>
          </cell>
          <cell r="O543">
            <v>74</v>
          </cell>
        </row>
        <row r="544">
          <cell r="N544">
            <v>3.5</v>
          </cell>
          <cell r="O544">
            <v>112</v>
          </cell>
        </row>
        <row r="545">
          <cell r="N545">
            <v>3.4</v>
          </cell>
          <cell r="O545">
            <v>139</v>
          </cell>
        </row>
        <row r="546">
          <cell r="N546">
            <v>3.6</v>
          </cell>
          <cell r="O546">
            <v>178</v>
          </cell>
        </row>
        <row r="547">
          <cell r="N547">
            <v>3.7</v>
          </cell>
          <cell r="O547">
            <v>172</v>
          </cell>
        </row>
        <row r="548">
          <cell r="N548">
            <v>5</v>
          </cell>
          <cell r="O548">
            <v>241</v>
          </cell>
        </row>
        <row r="549">
          <cell r="N549">
            <v>5</v>
          </cell>
          <cell r="O549">
            <v>267</v>
          </cell>
        </row>
        <row r="550">
          <cell r="N550">
            <v>4.5999999999999996</v>
          </cell>
          <cell r="O550">
            <v>261</v>
          </cell>
        </row>
        <row r="551">
          <cell r="N551">
            <v>5.8</v>
          </cell>
          <cell r="O551">
            <v>296</v>
          </cell>
        </row>
        <row r="552">
          <cell r="N552">
            <v>9.1999999999999993</v>
          </cell>
          <cell r="O552">
            <v>553</v>
          </cell>
        </row>
        <row r="553">
          <cell r="N553">
            <v>4</v>
          </cell>
          <cell r="O553">
            <v>225</v>
          </cell>
        </row>
        <row r="554">
          <cell r="N554">
            <v>3.3</v>
          </cell>
          <cell r="O554">
            <v>240</v>
          </cell>
        </row>
        <row r="555">
          <cell r="N555">
            <v>5.5</v>
          </cell>
          <cell r="O555">
            <v>346</v>
          </cell>
        </row>
        <row r="556">
          <cell r="N556">
            <v>8.5</v>
          </cell>
          <cell r="O556">
            <v>385</v>
          </cell>
        </row>
        <row r="557">
          <cell r="N557">
            <v>2</v>
          </cell>
          <cell r="O557">
            <v>60</v>
          </cell>
        </row>
        <row r="558">
          <cell r="N558">
            <v>6.7</v>
          </cell>
          <cell r="O558">
            <v>1177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deepcontractor/froza-horizon-5-cars-dataset?select=Forza_Horizon_Car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035B-FFF9-4EEE-95E5-55F58A755F87}">
  <dimension ref="A18:Y1043"/>
  <sheetViews>
    <sheetView showGridLines="0" tabSelected="1" topLeftCell="P1" workbookViewId="0">
      <selection activeCell="X21" sqref="X21"/>
    </sheetView>
  </sheetViews>
  <sheetFormatPr defaultRowHeight="14.4" x14ac:dyDescent="0.3"/>
  <cols>
    <col min="1" max="1" width="57.88671875" bestFit="1" customWidth="1"/>
    <col min="2" max="11" width="11.109375" customWidth="1"/>
    <col min="13" max="13" width="57.88671875" bestFit="1" customWidth="1"/>
    <col min="14" max="14" width="20.88671875" customWidth="1"/>
    <col min="15" max="15" width="17.88671875" customWidth="1"/>
    <col min="16" max="16" width="22.5546875" customWidth="1"/>
    <col min="17" max="17" width="57.88671875" bestFit="1" customWidth="1"/>
    <col min="18" max="18" width="17.77734375" customWidth="1"/>
    <col min="19" max="19" width="18" bestFit="1" customWidth="1"/>
    <col min="20" max="20" width="18.33203125" bestFit="1" customWidth="1"/>
    <col min="21" max="21" width="22.6640625" bestFit="1" customWidth="1"/>
    <col min="23" max="23" width="22.33203125" bestFit="1" customWidth="1"/>
  </cols>
  <sheetData>
    <row r="18" spans="1:25" x14ac:dyDescent="0.3">
      <c r="A18" t="s">
        <v>0</v>
      </c>
      <c r="B18" s="1" t="s">
        <v>1</v>
      </c>
    </row>
    <row r="19" spans="1:25" x14ac:dyDescent="0.3">
      <c r="A19" s="2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M19" s="2" t="s">
        <v>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3">
      <c r="A20" t="s">
        <v>4</v>
      </c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  <c r="I20" t="s">
        <v>12</v>
      </c>
      <c r="J20" t="s">
        <v>13</v>
      </c>
      <c r="M20" t="s">
        <v>4</v>
      </c>
      <c r="N20" t="s">
        <v>8</v>
      </c>
      <c r="O20" t="s">
        <v>10</v>
      </c>
      <c r="Q20" t="s">
        <v>4</v>
      </c>
      <c r="R20" t="s">
        <v>14</v>
      </c>
      <c r="S20" t="s">
        <v>15</v>
      </c>
      <c r="T20" t="s">
        <v>16</v>
      </c>
      <c r="U20" t="s">
        <v>17</v>
      </c>
    </row>
    <row r="21" spans="1:25" x14ac:dyDescent="0.3">
      <c r="A21" t="s">
        <v>18</v>
      </c>
      <c r="B21" t="s">
        <v>19</v>
      </c>
      <c r="C21">
        <v>596</v>
      </c>
      <c r="D21" s="3">
        <v>5.6</v>
      </c>
      <c r="E21" s="3">
        <v>3.9</v>
      </c>
      <c r="F21" s="3">
        <v>5.0999999999999996</v>
      </c>
      <c r="G21" s="4">
        <v>195</v>
      </c>
      <c r="H21" s="4">
        <v>2639</v>
      </c>
      <c r="I21" t="str">
        <f>LEFT(A21,4)</f>
        <v>2001</v>
      </c>
      <c r="J21" t="s">
        <v>20</v>
      </c>
      <c r="M21" t="str">
        <f t="shared" ref="M21:M84" si="0">A21</f>
        <v>2001 Acura Integra Type R</v>
      </c>
      <c r="N21" s="3">
        <f>E21</f>
        <v>3.9</v>
      </c>
      <c r="O21" s="4">
        <f>G21</f>
        <v>195</v>
      </c>
      <c r="Q21" t="str">
        <f>M21</f>
        <v>2001 Acura Integra Type R</v>
      </c>
      <c r="R21" s="3">
        <f>N21</f>
        <v>3.9</v>
      </c>
      <c r="S21">
        <f>$X$21+$X$22*O21</f>
        <v>4.2890327106160457</v>
      </c>
      <c r="T21" s="3">
        <f>N21-S21</f>
        <v>-0.38903271061604583</v>
      </c>
      <c r="U21">
        <f>POWER(T21,2)</f>
        <v>0.15134644992926805</v>
      </c>
      <c r="W21" s="5" t="s">
        <v>21</v>
      </c>
      <c r="X21" s="5">
        <v>3.5193867256502278</v>
      </c>
    </row>
    <row r="22" spans="1:25" x14ac:dyDescent="0.3">
      <c r="A22" t="s">
        <v>22</v>
      </c>
      <c r="B22" t="s">
        <v>19</v>
      </c>
      <c r="C22">
        <v>585</v>
      </c>
      <c r="D22" s="3">
        <v>5.6</v>
      </c>
      <c r="E22" s="3">
        <v>3.9</v>
      </c>
      <c r="F22" s="3">
        <v>5.3</v>
      </c>
      <c r="G22" s="4">
        <v>200</v>
      </c>
      <c r="H22" s="4">
        <v>2820</v>
      </c>
      <c r="I22" t="str">
        <f t="shared" ref="I22:I85" si="1">LEFT(A22,4)</f>
        <v>2002</v>
      </c>
      <c r="J22" t="s">
        <v>20</v>
      </c>
      <c r="M22" t="str">
        <f t="shared" si="0"/>
        <v>2002 Acura RSX Type S</v>
      </c>
      <c r="N22" s="3">
        <f t="shared" ref="N22:N85" si="2">E22</f>
        <v>3.9</v>
      </c>
      <c r="O22" s="4">
        <f t="shared" ref="O22:O85" si="3">G22</f>
        <v>200</v>
      </c>
      <c r="Q22" t="str">
        <f t="shared" ref="Q22:R85" si="4">M22</f>
        <v>2002 Acura RSX Type S</v>
      </c>
      <c r="R22" s="3">
        <f t="shared" si="4"/>
        <v>3.9</v>
      </c>
      <c r="S22">
        <f t="shared" ref="S22:S85" si="5">$X$21+$X$22*O22</f>
        <v>4.308767223051067</v>
      </c>
      <c r="T22" s="3">
        <f t="shared" ref="T22:T85" si="6">N22-S22</f>
        <v>-0.40876722305106705</v>
      </c>
      <c r="U22">
        <f t="shared" ref="U22:U85" si="7">POWER(T22,2)</f>
        <v>0.1670906426408808</v>
      </c>
      <c r="W22" s="5" t="s">
        <v>23</v>
      </c>
      <c r="X22" s="5">
        <v>3.9469024870041934E-3</v>
      </c>
    </row>
    <row r="23" spans="1:25" x14ac:dyDescent="0.3">
      <c r="A23" t="s">
        <v>24</v>
      </c>
      <c r="B23" t="s">
        <v>25</v>
      </c>
      <c r="C23">
        <v>831</v>
      </c>
      <c r="D23" s="3">
        <v>7</v>
      </c>
      <c r="E23" s="3">
        <v>9.1999999999999993</v>
      </c>
      <c r="F23" s="3">
        <v>4.7</v>
      </c>
      <c r="G23" s="4">
        <v>573</v>
      </c>
      <c r="H23" s="4">
        <v>3803</v>
      </c>
      <c r="I23" t="str">
        <f t="shared" si="1"/>
        <v>2017</v>
      </c>
      <c r="J23" t="s">
        <v>20</v>
      </c>
      <c r="M23" t="str">
        <f t="shared" si="0"/>
        <v>2017 Acura NSX</v>
      </c>
      <c r="N23" s="3">
        <f t="shared" si="2"/>
        <v>9.1999999999999993</v>
      </c>
      <c r="O23" s="4">
        <f t="shared" si="3"/>
        <v>573</v>
      </c>
      <c r="Q23" t="str">
        <f t="shared" si="4"/>
        <v>2017 Acura NSX</v>
      </c>
      <c r="R23" s="3">
        <f t="shared" si="4"/>
        <v>9.1999999999999993</v>
      </c>
      <c r="S23">
        <f t="shared" si="5"/>
        <v>5.7809618507036307</v>
      </c>
      <c r="T23" s="3">
        <f t="shared" si="6"/>
        <v>3.4190381492963686</v>
      </c>
      <c r="U23">
        <f t="shared" si="7"/>
        <v>11.689821866343937</v>
      </c>
    </row>
    <row r="24" spans="1:25" x14ac:dyDescent="0.3">
      <c r="A24" t="s">
        <v>26</v>
      </c>
      <c r="B24" t="s">
        <v>19</v>
      </c>
      <c r="C24">
        <v>550</v>
      </c>
      <c r="D24" s="3">
        <v>5</v>
      </c>
      <c r="E24" s="3">
        <v>4.0999999999999996</v>
      </c>
      <c r="F24" s="3">
        <v>5.3</v>
      </c>
      <c r="G24" s="4">
        <v>123</v>
      </c>
      <c r="H24" s="4">
        <v>1576</v>
      </c>
      <c r="I24" t="str">
        <f t="shared" si="1"/>
        <v>1973</v>
      </c>
      <c r="J24" t="s">
        <v>27</v>
      </c>
      <c r="M24" t="str">
        <f t="shared" si="0"/>
        <v>1973 Alpine A110 1600s</v>
      </c>
      <c r="N24" s="3">
        <f t="shared" si="2"/>
        <v>4.0999999999999996</v>
      </c>
      <c r="O24" s="4">
        <f t="shared" si="3"/>
        <v>123</v>
      </c>
      <c r="Q24" t="str">
        <f t="shared" si="4"/>
        <v>1973 Alpine A110 1600s</v>
      </c>
      <c r="R24" s="3">
        <f t="shared" si="4"/>
        <v>4.0999999999999996</v>
      </c>
      <c r="S24">
        <f t="shared" si="5"/>
        <v>4.0048557315517437</v>
      </c>
      <c r="T24" s="3">
        <f t="shared" si="6"/>
        <v>9.5144268448255964E-2</v>
      </c>
      <c r="U24">
        <f t="shared" si="7"/>
        <v>9.0524318185537956E-3</v>
      </c>
      <c r="W24" s="5" t="s">
        <v>28</v>
      </c>
      <c r="X24" s="6">
        <f>SUM(U21:U558)</f>
        <v>1130.3352695902176</v>
      </c>
    </row>
    <row r="25" spans="1:25" x14ac:dyDescent="0.3">
      <c r="A25" t="s">
        <v>29</v>
      </c>
      <c r="B25" t="s">
        <v>30</v>
      </c>
      <c r="C25">
        <v>694</v>
      </c>
      <c r="D25" s="3">
        <v>6</v>
      </c>
      <c r="E25" s="3">
        <v>5.4</v>
      </c>
      <c r="F25" s="3">
        <v>4.2</v>
      </c>
      <c r="G25" s="4">
        <v>248</v>
      </c>
      <c r="H25" s="4">
        <v>2432</v>
      </c>
      <c r="I25" t="str">
        <f t="shared" si="1"/>
        <v>2017</v>
      </c>
      <c r="J25" t="s">
        <v>27</v>
      </c>
      <c r="M25" t="str">
        <f t="shared" si="0"/>
        <v>2017 Alpine A110</v>
      </c>
      <c r="N25" s="3">
        <f t="shared" si="2"/>
        <v>5.4</v>
      </c>
      <c r="O25" s="4">
        <f t="shared" si="3"/>
        <v>248</v>
      </c>
      <c r="Q25" t="str">
        <f t="shared" si="4"/>
        <v>2017 Alpine A110</v>
      </c>
      <c r="R25" s="3">
        <f t="shared" si="4"/>
        <v>5.4</v>
      </c>
      <c r="S25">
        <f t="shared" si="5"/>
        <v>4.498218542427268</v>
      </c>
      <c r="T25" s="3">
        <f t="shared" si="6"/>
        <v>0.90178145757273231</v>
      </c>
      <c r="U25">
        <f t="shared" si="7"/>
        <v>0.8132097972220016</v>
      </c>
    </row>
    <row r="26" spans="1:25" x14ac:dyDescent="0.3">
      <c r="A26" t="s">
        <v>31</v>
      </c>
      <c r="B26" t="s">
        <v>30</v>
      </c>
      <c r="C26">
        <v>642</v>
      </c>
      <c r="D26" s="3">
        <v>4.4000000000000004</v>
      </c>
      <c r="E26" s="3">
        <v>5</v>
      </c>
      <c r="F26" s="3">
        <v>10</v>
      </c>
      <c r="G26" s="4">
        <v>196</v>
      </c>
      <c r="H26" s="4">
        <v>2200</v>
      </c>
      <c r="I26" t="str">
        <f t="shared" si="1"/>
        <v>2015</v>
      </c>
      <c r="J26" t="s">
        <v>32</v>
      </c>
      <c r="M26" t="str">
        <f t="shared" si="0"/>
        <v>2015 Alumi Craft Class 10 Race Car</v>
      </c>
      <c r="N26" s="3">
        <f t="shared" si="2"/>
        <v>5</v>
      </c>
      <c r="O26" s="4">
        <f t="shared" si="3"/>
        <v>196</v>
      </c>
      <c r="Q26" t="str">
        <f t="shared" si="4"/>
        <v>2015 Alumi Craft Class 10 Race Car</v>
      </c>
      <c r="R26" s="3">
        <f t="shared" si="4"/>
        <v>5</v>
      </c>
      <c r="S26">
        <f t="shared" si="5"/>
        <v>4.29297961310305</v>
      </c>
      <c r="T26" s="3">
        <f t="shared" si="6"/>
        <v>0.70702038689695001</v>
      </c>
      <c r="U26">
        <f t="shared" si="7"/>
        <v>0.49987782748791287</v>
      </c>
    </row>
    <row r="27" spans="1:25" x14ac:dyDescent="0.3">
      <c r="A27" t="s">
        <v>33</v>
      </c>
      <c r="B27" t="s">
        <v>34</v>
      </c>
      <c r="C27">
        <v>403</v>
      </c>
      <c r="D27" s="3">
        <v>4</v>
      </c>
      <c r="E27" s="3">
        <v>3.4</v>
      </c>
      <c r="F27" s="3">
        <v>5.2</v>
      </c>
      <c r="G27" s="4">
        <v>150</v>
      </c>
      <c r="H27" s="4">
        <v>2840</v>
      </c>
      <c r="I27" t="str">
        <f t="shared" si="1"/>
        <v>1973</v>
      </c>
      <c r="J27" t="s">
        <v>35</v>
      </c>
      <c r="M27" t="str">
        <f t="shared" si="0"/>
        <v>1973 AMC Gremlin X</v>
      </c>
      <c r="N27" s="3">
        <f t="shared" si="2"/>
        <v>3.4</v>
      </c>
      <c r="O27" s="4">
        <f t="shared" si="3"/>
        <v>150</v>
      </c>
      <c r="Q27" t="str">
        <f t="shared" si="4"/>
        <v>1973 AMC Gremlin X</v>
      </c>
      <c r="R27" s="3">
        <f t="shared" si="4"/>
        <v>3.4</v>
      </c>
      <c r="S27">
        <f t="shared" si="5"/>
        <v>4.1114220987008565</v>
      </c>
      <c r="T27" s="3">
        <f t="shared" si="6"/>
        <v>-0.7114220987008566</v>
      </c>
      <c r="U27">
        <f t="shared" si="7"/>
        <v>0.50612140251993132</v>
      </c>
    </row>
    <row r="28" spans="1:25" x14ac:dyDescent="0.3">
      <c r="A28" t="s">
        <v>36</v>
      </c>
      <c r="B28" t="s">
        <v>37</v>
      </c>
      <c r="C28">
        <v>719</v>
      </c>
      <c r="D28" s="3">
        <v>4.2</v>
      </c>
      <c r="E28" s="3">
        <v>8.6</v>
      </c>
      <c r="F28" s="3">
        <v>10</v>
      </c>
      <c r="G28" s="4">
        <v>720</v>
      </c>
      <c r="H28" s="4">
        <v>5071</v>
      </c>
      <c r="I28" t="str">
        <f t="shared" si="1"/>
        <v>2554</v>
      </c>
      <c r="J28" t="s">
        <v>38</v>
      </c>
      <c r="M28" t="str">
        <f t="shared" si="0"/>
        <v>2554 AMG TRANSPORT DYNAMICS M12S Warthog CST</v>
      </c>
      <c r="N28" s="3">
        <f t="shared" si="2"/>
        <v>8.6</v>
      </c>
      <c r="O28" s="4">
        <f t="shared" si="3"/>
        <v>720</v>
      </c>
      <c r="Q28" t="str">
        <f t="shared" si="4"/>
        <v>2554 AMG TRANSPORT DYNAMICS M12S Warthog CST</v>
      </c>
      <c r="R28" s="3">
        <f t="shared" si="4"/>
        <v>8.6</v>
      </c>
      <c r="S28">
        <f t="shared" si="5"/>
        <v>6.3611565162932475</v>
      </c>
      <c r="T28" s="3">
        <f t="shared" si="6"/>
        <v>2.2388434837067521</v>
      </c>
      <c r="U28">
        <f t="shared" si="7"/>
        <v>5.0124201445361862</v>
      </c>
    </row>
    <row r="29" spans="1:25" x14ac:dyDescent="0.3">
      <c r="A29" t="s">
        <v>39</v>
      </c>
      <c r="B29" t="s">
        <v>40</v>
      </c>
      <c r="C29">
        <v>963</v>
      </c>
      <c r="D29" s="3">
        <v>7.4</v>
      </c>
      <c r="E29" s="3">
        <v>7.7</v>
      </c>
      <c r="F29" s="3">
        <v>3.9</v>
      </c>
      <c r="G29" s="4">
        <v>780</v>
      </c>
      <c r="H29" s="4">
        <v>2756</v>
      </c>
      <c r="I29" t="str">
        <f t="shared" si="1"/>
        <v>2018</v>
      </c>
      <c r="J29" t="s">
        <v>41</v>
      </c>
      <c r="M29" t="str">
        <f t="shared" si="0"/>
        <v>2018 Apollo Intensa Emozione</v>
      </c>
      <c r="N29" s="3">
        <f t="shared" si="2"/>
        <v>7.7</v>
      </c>
      <c r="O29" s="4">
        <f t="shared" si="3"/>
        <v>780</v>
      </c>
      <c r="Q29" t="str">
        <f t="shared" si="4"/>
        <v>2018 Apollo Intensa Emozione</v>
      </c>
      <c r="R29" s="3">
        <f t="shared" si="4"/>
        <v>7.7</v>
      </c>
      <c r="S29">
        <f t="shared" si="5"/>
        <v>6.5979706655134986</v>
      </c>
      <c r="T29" s="3">
        <f t="shared" si="6"/>
        <v>1.1020293344865015</v>
      </c>
      <c r="U29">
        <f t="shared" si="7"/>
        <v>1.2144686540687615</v>
      </c>
    </row>
    <row r="30" spans="1:25" x14ac:dyDescent="0.3">
      <c r="A30" t="s">
        <v>42</v>
      </c>
      <c r="B30" t="s">
        <v>40</v>
      </c>
      <c r="C30">
        <v>998</v>
      </c>
      <c r="D30" s="3">
        <v>7.6</v>
      </c>
      <c r="E30" s="3">
        <v>7.9</v>
      </c>
      <c r="F30" s="3">
        <v>3.8</v>
      </c>
      <c r="G30" s="4">
        <v>930</v>
      </c>
      <c r="H30" s="4">
        <v>2480</v>
      </c>
      <c r="I30" t="str">
        <f t="shared" si="1"/>
        <v>2018</v>
      </c>
      <c r="J30" t="s">
        <v>41</v>
      </c>
      <c r="M30" t="str">
        <f t="shared" si="0"/>
        <v>2018 Apollo Intensa Emozione "Welcome Pack"</v>
      </c>
      <c r="N30" s="3">
        <f t="shared" si="2"/>
        <v>7.9</v>
      </c>
      <c r="O30" s="4">
        <f t="shared" si="3"/>
        <v>930</v>
      </c>
      <c r="Q30" t="str">
        <f t="shared" si="4"/>
        <v>2018 Apollo Intensa Emozione "Welcome Pack"</v>
      </c>
      <c r="R30" s="3">
        <f t="shared" si="4"/>
        <v>7.9</v>
      </c>
      <c r="S30">
        <f t="shared" si="5"/>
        <v>7.1900060385641282</v>
      </c>
      <c r="T30" s="3">
        <f t="shared" si="6"/>
        <v>0.70999396143587212</v>
      </c>
      <c r="U30">
        <f t="shared" si="7"/>
        <v>0.50409142527540263</v>
      </c>
    </row>
    <row r="31" spans="1:25" x14ac:dyDescent="0.3">
      <c r="A31" t="s">
        <v>43</v>
      </c>
      <c r="B31" t="s">
        <v>40</v>
      </c>
      <c r="C31">
        <v>924</v>
      </c>
      <c r="D31" s="3">
        <v>6.3</v>
      </c>
      <c r="E31" s="3">
        <v>7.8</v>
      </c>
      <c r="F31" s="3">
        <v>3.9</v>
      </c>
      <c r="G31" s="4">
        <v>475</v>
      </c>
      <c r="H31" s="4">
        <v>1433</v>
      </c>
      <c r="I31" t="str">
        <f t="shared" si="1"/>
        <v>2013</v>
      </c>
      <c r="J31" t="s">
        <v>44</v>
      </c>
      <c r="M31" t="str">
        <f t="shared" si="0"/>
        <v>2013 Ariel Atom 500 V8</v>
      </c>
      <c r="N31" s="3">
        <f t="shared" si="2"/>
        <v>7.8</v>
      </c>
      <c r="O31" s="4">
        <f t="shared" si="3"/>
        <v>475</v>
      </c>
      <c r="Q31" t="str">
        <f t="shared" si="4"/>
        <v>2013 Ariel Atom 500 V8</v>
      </c>
      <c r="R31" s="3">
        <f t="shared" si="4"/>
        <v>7.8</v>
      </c>
      <c r="S31">
        <f t="shared" si="5"/>
        <v>5.39416540697722</v>
      </c>
      <c r="T31" s="3">
        <f t="shared" si="6"/>
        <v>2.4058345930227798</v>
      </c>
      <c r="U31">
        <f t="shared" si="7"/>
        <v>5.7880400889850847</v>
      </c>
    </row>
    <row r="32" spans="1:25" x14ac:dyDescent="0.3">
      <c r="A32" t="s">
        <v>45</v>
      </c>
      <c r="B32" t="s">
        <v>37</v>
      </c>
      <c r="C32">
        <v>711</v>
      </c>
      <c r="D32" s="3">
        <v>5.2</v>
      </c>
      <c r="E32" s="3">
        <v>6.5</v>
      </c>
      <c r="F32" s="3">
        <v>8.1</v>
      </c>
      <c r="G32" s="4">
        <v>236</v>
      </c>
      <c r="H32" s="4">
        <v>1477</v>
      </c>
      <c r="I32" t="str">
        <f t="shared" si="1"/>
        <v>2016</v>
      </c>
      <c r="J32" t="s">
        <v>44</v>
      </c>
      <c r="M32" t="str">
        <f t="shared" si="0"/>
        <v>2016 Ariel Nomad</v>
      </c>
      <c r="N32" s="3">
        <f t="shared" si="2"/>
        <v>6.5</v>
      </c>
      <c r="O32" s="4">
        <f t="shared" si="3"/>
        <v>236</v>
      </c>
      <c r="Q32" t="str">
        <f t="shared" si="4"/>
        <v>2016 Ariel Nomad</v>
      </c>
      <c r="R32" s="3">
        <f t="shared" si="4"/>
        <v>6.5</v>
      </c>
      <c r="S32">
        <f t="shared" si="5"/>
        <v>4.4508557125832171</v>
      </c>
      <c r="T32" s="3">
        <f t="shared" si="6"/>
        <v>2.0491442874167829</v>
      </c>
      <c r="U32">
        <f t="shared" si="7"/>
        <v>4.1989923106528346</v>
      </c>
    </row>
    <row r="33" spans="1:21" x14ac:dyDescent="0.3">
      <c r="A33" t="s">
        <v>46</v>
      </c>
      <c r="B33" t="s">
        <v>19</v>
      </c>
      <c r="C33">
        <v>548</v>
      </c>
      <c r="D33" s="3">
        <v>5.4</v>
      </c>
      <c r="E33" s="3">
        <v>4</v>
      </c>
      <c r="F33" s="3">
        <v>5.4</v>
      </c>
      <c r="G33" s="4">
        <v>325</v>
      </c>
      <c r="H33" s="4">
        <v>3230</v>
      </c>
      <c r="I33" t="str">
        <f t="shared" si="1"/>
        <v>1964</v>
      </c>
      <c r="J33" t="s">
        <v>47</v>
      </c>
      <c r="M33" t="str">
        <f t="shared" si="0"/>
        <v>1964 Aston Martin DB5</v>
      </c>
      <c r="N33" s="3">
        <f t="shared" si="2"/>
        <v>4</v>
      </c>
      <c r="O33" s="4">
        <f t="shared" si="3"/>
        <v>325</v>
      </c>
      <c r="Q33" t="str">
        <f t="shared" si="4"/>
        <v>1964 Aston Martin DB5</v>
      </c>
      <c r="R33" s="3">
        <f t="shared" si="4"/>
        <v>4</v>
      </c>
      <c r="S33">
        <f t="shared" si="5"/>
        <v>4.8021300339265904</v>
      </c>
      <c r="T33" s="3">
        <f t="shared" si="6"/>
        <v>-0.80213003392659044</v>
      </c>
      <c r="U33">
        <f t="shared" si="7"/>
        <v>0.64341259132707307</v>
      </c>
    </row>
    <row r="34" spans="1:21" x14ac:dyDescent="0.3">
      <c r="A34" t="s">
        <v>48</v>
      </c>
      <c r="B34" t="s">
        <v>37</v>
      </c>
      <c r="C34">
        <v>796</v>
      </c>
      <c r="D34" s="3">
        <v>7.8</v>
      </c>
      <c r="E34" s="3">
        <v>5.4</v>
      </c>
      <c r="F34" s="3">
        <v>4.4000000000000004</v>
      </c>
      <c r="G34" s="4">
        <v>565</v>
      </c>
      <c r="H34" s="4">
        <v>3671</v>
      </c>
      <c r="I34" t="str">
        <f t="shared" si="1"/>
        <v>2013</v>
      </c>
      <c r="J34" t="s">
        <v>47</v>
      </c>
      <c r="M34" t="str">
        <f t="shared" si="0"/>
        <v>2013 Aston Martin V12 Vantage S</v>
      </c>
      <c r="N34" s="3">
        <f t="shared" si="2"/>
        <v>5.4</v>
      </c>
      <c r="O34" s="4">
        <f t="shared" si="3"/>
        <v>565</v>
      </c>
      <c r="Q34" t="str">
        <f t="shared" si="4"/>
        <v>2013 Aston Martin V12 Vantage S</v>
      </c>
      <c r="R34" s="3">
        <f t="shared" si="4"/>
        <v>5.4</v>
      </c>
      <c r="S34">
        <f t="shared" si="5"/>
        <v>5.7493866308075976</v>
      </c>
      <c r="T34" s="3">
        <f t="shared" si="6"/>
        <v>-0.34938663080759724</v>
      </c>
      <c r="U34">
        <f t="shared" si="7"/>
        <v>0.12207101778708426</v>
      </c>
    </row>
    <row r="35" spans="1:21" x14ac:dyDescent="0.3">
      <c r="A35" t="s">
        <v>49</v>
      </c>
      <c r="B35" t="s">
        <v>25</v>
      </c>
      <c r="C35">
        <v>829</v>
      </c>
      <c r="D35" s="3">
        <v>6.7</v>
      </c>
      <c r="E35" s="3">
        <v>5.9</v>
      </c>
      <c r="F35" s="3">
        <v>4.4000000000000004</v>
      </c>
      <c r="G35" s="4">
        <v>593</v>
      </c>
      <c r="H35" s="4">
        <v>3450</v>
      </c>
      <c r="I35" t="str">
        <f t="shared" si="1"/>
        <v>2016</v>
      </c>
      <c r="J35" t="s">
        <v>47</v>
      </c>
      <c r="M35" t="str">
        <f t="shared" si="0"/>
        <v>2016 Aston Martin Vantage GT12</v>
      </c>
      <c r="N35" s="3">
        <f t="shared" si="2"/>
        <v>5.9</v>
      </c>
      <c r="O35" s="4">
        <f t="shared" si="3"/>
        <v>593</v>
      </c>
      <c r="Q35" t="str">
        <f t="shared" si="4"/>
        <v>2016 Aston Martin Vantage GT12</v>
      </c>
      <c r="R35" s="3">
        <f t="shared" si="4"/>
        <v>5.9</v>
      </c>
      <c r="S35">
        <f t="shared" si="5"/>
        <v>5.8598999004437147</v>
      </c>
      <c r="T35" s="3">
        <f t="shared" si="6"/>
        <v>4.0100099556285684E-2</v>
      </c>
      <c r="U35">
        <f t="shared" si="7"/>
        <v>1.6080179844240234E-3</v>
      </c>
    </row>
    <row r="36" spans="1:21" x14ac:dyDescent="0.3">
      <c r="A36" t="s">
        <v>50</v>
      </c>
      <c r="B36" t="s">
        <v>37</v>
      </c>
      <c r="C36">
        <v>787</v>
      </c>
      <c r="D36" s="3">
        <v>7.3</v>
      </c>
      <c r="E36" s="3">
        <v>5.7</v>
      </c>
      <c r="F36" s="3">
        <v>4.7</v>
      </c>
      <c r="G36" s="4">
        <v>608</v>
      </c>
      <c r="H36" s="4">
        <v>4134</v>
      </c>
      <c r="I36" t="str">
        <f t="shared" si="1"/>
        <v>2017</v>
      </c>
      <c r="J36" t="s">
        <v>47</v>
      </c>
      <c r="M36" t="str">
        <f t="shared" si="0"/>
        <v>2017 Aston Martin DB11</v>
      </c>
      <c r="N36" s="3">
        <f t="shared" si="2"/>
        <v>5.7</v>
      </c>
      <c r="O36" s="4">
        <f t="shared" si="3"/>
        <v>608</v>
      </c>
      <c r="Q36" t="str">
        <f t="shared" si="4"/>
        <v>2017 Aston Martin DB11</v>
      </c>
      <c r="R36" s="3">
        <f t="shared" si="4"/>
        <v>5.7</v>
      </c>
      <c r="S36">
        <f t="shared" si="5"/>
        <v>5.9191034377487775</v>
      </c>
      <c r="T36" s="3">
        <f t="shared" si="6"/>
        <v>-0.21910343774877727</v>
      </c>
      <c r="U36">
        <f t="shared" si="7"/>
        <v>4.8006316433332322E-2</v>
      </c>
    </row>
    <row r="37" spans="1:21" x14ac:dyDescent="0.3">
      <c r="A37" t="s">
        <v>51</v>
      </c>
      <c r="B37" t="s">
        <v>40</v>
      </c>
      <c r="C37">
        <v>953</v>
      </c>
      <c r="D37" s="3">
        <v>7.7</v>
      </c>
      <c r="E37" s="3">
        <v>6.5</v>
      </c>
      <c r="F37" s="3">
        <v>3.2</v>
      </c>
      <c r="G37" s="4">
        <v>820</v>
      </c>
      <c r="H37" s="4">
        <v>2998</v>
      </c>
      <c r="I37" t="str">
        <f t="shared" si="1"/>
        <v>2017</v>
      </c>
      <c r="J37" t="s">
        <v>47</v>
      </c>
      <c r="M37" t="str">
        <f t="shared" si="0"/>
        <v>2017 Aston Martin Vulcan AMR Pro</v>
      </c>
      <c r="N37" s="3">
        <f t="shared" si="2"/>
        <v>6.5</v>
      </c>
      <c r="O37" s="4">
        <f t="shared" si="3"/>
        <v>820</v>
      </c>
      <c r="Q37" t="str">
        <f t="shared" si="4"/>
        <v>2017 Aston Martin Vulcan AMR Pro</v>
      </c>
      <c r="R37" s="3">
        <f t="shared" si="4"/>
        <v>6.5</v>
      </c>
      <c r="S37">
        <f t="shared" si="5"/>
        <v>6.7558467649936667</v>
      </c>
      <c r="T37" s="3">
        <f t="shared" si="6"/>
        <v>-0.25584676499366665</v>
      </c>
      <c r="U37">
        <f t="shared" si="7"/>
        <v>6.5457567157724494E-2</v>
      </c>
    </row>
    <row r="38" spans="1:21" x14ac:dyDescent="0.3">
      <c r="A38" t="s">
        <v>52</v>
      </c>
      <c r="B38" t="s">
        <v>25</v>
      </c>
      <c r="C38">
        <v>835</v>
      </c>
      <c r="D38" s="3">
        <v>7.8</v>
      </c>
      <c r="E38" s="3">
        <v>5.8</v>
      </c>
      <c r="F38" s="3">
        <v>4.5</v>
      </c>
      <c r="G38" s="4">
        <v>715</v>
      </c>
      <c r="H38" s="4">
        <v>3966</v>
      </c>
      <c r="I38" t="str">
        <f t="shared" si="1"/>
        <v>2019</v>
      </c>
      <c r="J38" t="s">
        <v>47</v>
      </c>
      <c r="M38" t="str">
        <f t="shared" si="0"/>
        <v>2019 Aston Martin DBS Superleggera</v>
      </c>
      <c r="N38" s="3">
        <f t="shared" si="2"/>
        <v>5.8</v>
      </c>
      <c r="O38" s="4">
        <f t="shared" si="3"/>
        <v>715</v>
      </c>
      <c r="Q38" t="str">
        <f t="shared" si="4"/>
        <v>2019 Aston Martin DBS Superleggera</v>
      </c>
      <c r="R38" s="3">
        <f t="shared" si="4"/>
        <v>5.8</v>
      </c>
      <c r="S38">
        <f t="shared" si="5"/>
        <v>6.3414220038582263</v>
      </c>
      <c r="T38" s="3">
        <f t="shared" si="6"/>
        <v>-0.54142200385822647</v>
      </c>
      <c r="U38">
        <f t="shared" si="7"/>
        <v>0.29313778626185738</v>
      </c>
    </row>
    <row r="39" spans="1:21" x14ac:dyDescent="0.3">
      <c r="A39" t="s">
        <v>53</v>
      </c>
      <c r="B39" t="s">
        <v>40</v>
      </c>
      <c r="C39">
        <v>959</v>
      </c>
      <c r="D39" s="3">
        <v>8.5</v>
      </c>
      <c r="E39" s="3">
        <v>10</v>
      </c>
      <c r="F39" s="3">
        <v>4.5999999999999996</v>
      </c>
      <c r="G39" s="4">
        <v>1042</v>
      </c>
      <c r="H39" s="4">
        <v>3097</v>
      </c>
      <c r="I39" t="str">
        <f t="shared" si="1"/>
        <v>2019</v>
      </c>
      <c r="J39" t="s">
        <v>47</v>
      </c>
      <c r="M39" t="str">
        <f t="shared" si="0"/>
        <v>2019 Aston Martin Valhalla Concept Car</v>
      </c>
      <c r="N39" s="3">
        <f t="shared" si="2"/>
        <v>10</v>
      </c>
      <c r="O39" s="4">
        <f t="shared" si="3"/>
        <v>1042</v>
      </c>
      <c r="Q39" t="str">
        <f t="shared" si="4"/>
        <v>2019 Aston Martin Valhalla Concept Car</v>
      </c>
      <c r="R39" s="3">
        <f t="shared" si="4"/>
        <v>10</v>
      </c>
      <c r="S39">
        <f t="shared" si="5"/>
        <v>7.6320591171085974</v>
      </c>
      <c r="T39" s="3">
        <f t="shared" si="6"/>
        <v>2.3679408828914026</v>
      </c>
      <c r="U39">
        <f t="shared" si="7"/>
        <v>5.6071440248685152</v>
      </c>
    </row>
    <row r="40" spans="1:21" x14ac:dyDescent="0.3">
      <c r="A40" t="s">
        <v>54</v>
      </c>
      <c r="B40" t="s">
        <v>25</v>
      </c>
      <c r="C40">
        <v>801</v>
      </c>
      <c r="D40" s="3">
        <v>7</v>
      </c>
      <c r="E40" s="3">
        <v>6</v>
      </c>
      <c r="F40" s="3">
        <v>4.5999999999999996</v>
      </c>
      <c r="G40" s="4">
        <v>503</v>
      </c>
      <c r="H40" s="4">
        <v>3497</v>
      </c>
      <c r="I40" t="str">
        <f t="shared" si="1"/>
        <v>2019</v>
      </c>
      <c r="J40" t="s">
        <v>47</v>
      </c>
      <c r="M40" t="str">
        <f t="shared" si="0"/>
        <v>2019 Aston Martin Vantage</v>
      </c>
      <c r="N40" s="3">
        <f t="shared" si="2"/>
        <v>6</v>
      </c>
      <c r="O40" s="4">
        <f t="shared" si="3"/>
        <v>503</v>
      </c>
      <c r="Q40" t="str">
        <f t="shared" si="4"/>
        <v>2019 Aston Martin Vantage</v>
      </c>
      <c r="R40" s="3">
        <f t="shared" si="4"/>
        <v>6</v>
      </c>
      <c r="S40">
        <f t="shared" si="5"/>
        <v>5.5046786766133371</v>
      </c>
      <c r="T40" s="3">
        <f t="shared" si="6"/>
        <v>0.4953213233866629</v>
      </c>
      <c r="U40">
        <f t="shared" si="7"/>
        <v>0.2453432134015151</v>
      </c>
    </row>
    <row r="41" spans="1:21" x14ac:dyDescent="0.3">
      <c r="A41" t="s">
        <v>55</v>
      </c>
      <c r="B41" t="s">
        <v>30</v>
      </c>
      <c r="C41">
        <v>638</v>
      </c>
      <c r="D41" s="3">
        <v>5.7</v>
      </c>
      <c r="E41" s="3">
        <v>5.5</v>
      </c>
      <c r="F41" s="3">
        <v>5.7</v>
      </c>
      <c r="G41" s="4">
        <v>306</v>
      </c>
      <c r="H41" s="4">
        <v>2807</v>
      </c>
      <c r="I41" t="str">
        <f t="shared" si="1"/>
        <v>1983</v>
      </c>
      <c r="J41" t="s">
        <v>56</v>
      </c>
      <c r="M41" t="str">
        <f t="shared" si="0"/>
        <v>1983 Audi Sport quattro</v>
      </c>
      <c r="N41" s="3">
        <f t="shared" si="2"/>
        <v>5.5</v>
      </c>
      <c r="O41" s="4">
        <f t="shared" si="3"/>
        <v>306</v>
      </c>
      <c r="Q41" t="str">
        <f t="shared" si="4"/>
        <v>1983 Audi Sport quattro</v>
      </c>
      <c r="R41" s="3">
        <f t="shared" si="4"/>
        <v>5.5</v>
      </c>
      <c r="S41">
        <f t="shared" si="5"/>
        <v>4.7271388866735107</v>
      </c>
      <c r="T41" s="3">
        <f t="shared" si="6"/>
        <v>0.77286111332648932</v>
      </c>
      <c r="U41">
        <f t="shared" si="7"/>
        <v>0.59731430049226053</v>
      </c>
    </row>
    <row r="42" spans="1:21" x14ac:dyDescent="0.3">
      <c r="A42" t="s">
        <v>57</v>
      </c>
      <c r="B42" t="s">
        <v>30</v>
      </c>
      <c r="C42">
        <v>601</v>
      </c>
      <c r="D42" s="3">
        <v>6</v>
      </c>
      <c r="E42" s="3">
        <v>5</v>
      </c>
      <c r="F42" s="3">
        <v>5.2</v>
      </c>
      <c r="G42" s="4">
        <v>311</v>
      </c>
      <c r="H42" s="4">
        <v>3517</v>
      </c>
      <c r="I42" t="str">
        <f t="shared" si="1"/>
        <v>1995</v>
      </c>
      <c r="J42" t="s">
        <v>56</v>
      </c>
      <c r="M42" t="str">
        <f t="shared" si="0"/>
        <v>1995 Audi Avant RS2</v>
      </c>
      <c r="N42" s="3">
        <f t="shared" si="2"/>
        <v>5</v>
      </c>
      <c r="O42" s="4">
        <f t="shared" si="3"/>
        <v>311</v>
      </c>
      <c r="Q42" t="str">
        <f t="shared" si="4"/>
        <v>1995 Audi Avant RS2</v>
      </c>
      <c r="R42" s="3">
        <f t="shared" si="4"/>
        <v>5</v>
      </c>
      <c r="S42">
        <f t="shared" si="5"/>
        <v>4.7468733991085319</v>
      </c>
      <c r="T42" s="3">
        <f t="shared" si="6"/>
        <v>0.2531266008914681</v>
      </c>
      <c r="U42">
        <f t="shared" si="7"/>
        <v>6.4073076078868585E-2</v>
      </c>
    </row>
    <row r="43" spans="1:21" x14ac:dyDescent="0.3">
      <c r="A43" t="s">
        <v>58</v>
      </c>
      <c r="B43" t="s">
        <v>30</v>
      </c>
      <c r="C43">
        <v>663</v>
      </c>
      <c r="D43" s="3">
        <v>6.4</v>
      </c>
      <c r="E43" s="3">
        <v>5.5</v>
      </c>
      <c r="F43" s="3">
        <v>5.2</v>
      </c>
      <c r="G43" s="4">
        <v>375</v>
      </c>
      <c r="H43" s="4">
        <v>3571</v>
      </c>
      <c r="I43" t="str">
        <f t="shared" si="1"/>
        <v>2001</v>
      </c>
      <c r="J43" t="s">
        <v>56</v>
      </c>
      <c r="M43" t="str">
        <f t="shared" si="0"/>
        <v>2001 Audi RS 4 Avant</v>
      </c>
      <c r="N43" s="3">
        <f t="shared" si="2"/>
        <v>5.5</v>
      </c>
      <c r="O43" s="4">
        <f t="shared" si="3"/>
        <v>375</v>
      </c>
      <c r="Q43" t="str">
        <f t="shared" si="4"/>
        <v>2001 Audi RS 4 Avant</v>
      </c>
      <c r="R43" s="3">
        <f t="shared" si="4"/>
        <v>5.5</v>
      </c>
      <c r="S43">
        <f t="shared" si="5"/>
        <v>4.9994751582768</v>
      </c>
      <c r="T43" s="3">
        <f t="shared" si="6"/>
        <v>0.5005248417232</v>
      </c>
      <c r="U43">
        <f t="shared" si="7"/>
        <v>0.25052511718203441</v>
      </c>
    </row>
    <row r="44" spans="1:21" x14ac:dyDescent="0.3">
      <c r="A44" t="s">
        <v>59</v>
      </c>
      <c r="B44" t="s">
        <v>30</v>
      </c>
      <c r="C44">
        <v>677</v>
      </c>
      <c r="D44" s="3">
        <v>6.8</v>
      </c>
      <c r="E44" s="3">
        <v>5.0999999999999996</v>
      </c>
      <c r="F44" s="3">
        <v>5.4</v>
      </c>
      <c r="G44" s="4">
        <v>450</v>
      </c>
      <c r="H44" s="4">
        <v>4024</v>
      </c>
      <c r="I44" t="str">
        <f t="shared" si="1"/>
        <v>2003</v>
      </c>
      <c r="J44" t="s">
        <v>56</v>
      </c>
      <c r="M44" t="str">
        <f t="shared" si="0"/>
        <v>2003 Audi RS 6</v>
      </c>
      <c r="N44" s="3">
        <f t="shared" si="2"/>
        <v>5.0999999999999996</v>
      </c>
      <c r="O44" s="4">
        <f t="shared" si="3"/>
        <v>450</v>
      </c>
      <c r="Q44" t="str">
        <f t="shared" si="4"/>
        <v>2003 Audi RS 6</v>
      </c>
      <c r="R44" s="3">
        <f t="shared" si="4"/>
        <v>5.0999999999999996</v>
      </c>
      <c r="S44">
        <f t="shared" si="5"/>
        <v>5.2954928448021148</v>
      </c>
      <c r="T44" s="3">
        <f t="shared" si="6"/>
        <v>-0.19549284480211515</v>
      </c>
      <c r="U44">
        <f t="shared" si="7"/>
        <v>3.821745236882388E-2</v>
      </c>
    </row>
    <row r="45" spans="1:21" x14ac:dyDescent="0.3">
      <c r="A45" t="s">
        <v>60</v>
      </c>
      <c r="B45" t="s">
        <v>37</v>
      </c>
      <c r="C45">
        <v>710</v>
      </c>
      <c r="D45" s="3">
        <v>6.9</v>
      </c>
      <c r="E45" s="3">
        <v>6</v>
      </c>
      <c r="F45" s="3">
        <v>5.3</v>
      </c>
      <c r="G45" s="4">
        <v>420</v>
      </c>
      <c r="H45" s="4">
        <v>3638</v>
      </c>
      <c r="I45" t="str">
        <f t="shared" si="1"/>
        <v>2006</v>
      </c>
      <c r="J45" t="s">
        <v>56</v>
      </c>
      <c r="M45" t="str">
        <f t="shared" si="0"/>
        <v>2006 Audi RS 4</v>
      </c>
      <c r="N45" s="3">
        <f t="shared" si="2"/>
        <v>6</v>
      </c>
      <c r="O45" s="4">
        <f t="shared" si="3"/>
        <v>420</v>
      </c>
      <c r="Q45" t="str">
        <f t="shared" si="4"/>
        <v>2006 Audi RS 4</v>
      </c>
      <c r="R45" s="3">
        <f t="shared" si="4"/>
        <v>6</v>
      </c>
      <c r="S45">
        <f t="shared" si="5"/>
        <v>5.1770857701919892</v>
      </c>
      <c r="T45" s="3">
        <f t="shared" si="6"/>
        <v>0.82291422980801077</v>
      </c>
      <c r="U45">
        <f t="shared" si="7"/>
        <v>0.67718782962051161</v>
      </c>
    </row>
    <row r="46" spans="1:21" x14ac:dyDescent="0.3">
      <c r="A46" t="s">
        <v>61</v>
      </c>
      <c r="B46" t="s">
        <v>37</v>
      </c>
      <c r="C46">
        <v>722</v>
      </c>
      <c r="D46" s="3">
        <v>7.5</v>
      </c>
      <c r="E46" s="3">
        <v>6.1</v>
      </c>
      <c r="F46" s="3">
        <v>5.5</v>
      </c>
      <c r="G46" s="4">
        <v>570</v>
      </c>
      <c r="H46" s="4">
        <v>4376</v>
      </c>
      <c r="I46" t="str">
        <f t="shared" si="1"/>
        <v>2009</v>
      </c>
      <c r="J46" t="s">
        <v>56</v>
      </c>
      <c r="M46" t="str">
        <f t="shared" si="0"/>
        <v>2009 Audi RS 6</v>
      </c>
      <c r="N46" s="3">
        <f t="shared" si="2"/>
        <v>6.1</v>
      </c>
      <c r="O46" s="4">
        <f t="shared" si="3"/>
        <v>570</v>
      </c>
      <c r="Q46" t="str">
        <f t="shared" si="4"/>
        <v>2009 Audi RS 6</v>
      </c>
      <c r="R46" s="3">
        <f t="shared" si="4"/>
        <v>6.1</v>
      </c>
      <c r="S46">
        <f t="shared" si="5"/>
        <v>5.7691211432426179</v>
      </c>
      <c r="T46" s="3">
        <f t="shared" si="6"/>
        <v>0.33087885675738171</v>
      </c>
      <c r="U46">
        <f t="shared" si="7"/>
        <v>0.10948081784907193</v>
      </c>
    </row>
    <row r="47" spans="1:21" x14ac:dyDescent="0.3">
      <c r="A47" t="s">
        <v>62</v>
      </c>
      <c r="B47" t="s">
        <v>37</v>
      </c>
      <c r="C47">
        <v>707</v>
      </c>
      <c r="D47" s="3">
        <v>6.6</v>
      </c>
      <c r="E47" s="3">
        <v>5.8</v>
      </c>
      <c r="F47" s="3">
        <v>5.4</v>
      </c>
      <c r="G47" s="4">
        <v>335</v>
      </c>
      <c r="H47" s="4">
        <v>3294</v>
      </c>
      <c r="I47" t="str">
        <f t="shared" si="1"/>
        <v>2010</v>
      </c>
      <c r="J47" t="s">
        <v>56</v>
      </c>
      <c r="M47" t="str">
        <f t="shared" si="0"/>
        <v>2010 Audi TT RS CoupÃ©</v>
      </c>
      <c r="N47" s="3">
        <f t="shared" si="2"/>
        <v>5.8</v>
      </c>
      <c r="O47" s="4">
        <f t="shared" si="3"/>
        <v>335</v>
      </c>
      <c r="Q47" t="str">
        <f t="shared" si="4"/>
        <v>2010 Audi TT RS CoupÃ©</v>
      </c>
      <c r="R47" s="3">
        <f t="shared" si="4"/>
        <v>5.8</v>
      </c>
      <c r="S47">
        <f t="shared" si="5"/>
        <v>4.8415990587966329</v>
      </c>
      <c r="T47" s="3">
        <f t="shared" si="6"/>
        <v>0.95840094120336694</v>
      </c>
      <c r="U47">
        <f t="shared" si="7"/>
        <v>0.91853236409949957</v>
      </c>
    </row>
    <row r="48" spans="1:21" x14ac:dyDescent="0.3">
      <c r="A48" t="s">
        <v>63</v>
      </c>
      <c r="B48" t="s">
        <v>30</v>
      </c>
      <c r="C48">
        <v>682</v>
      </c>
      <c r="D48" s="3">
        <v>6</v>
      </c>
      <c r="E48" s="3">
        <v>5.2</v>
      </c>
      <c r="F48" s="3">
        <v>5.5</v>
      </c>
      <c r="G48" s="4">
        <v>335</v>
      </c>
      <c r="H48" s="4">
        <v>3472</v>
      </c>
      <c r="I48" t="str">
        <f t="shared" si="1"/>
        <v>2011</v>
      </c>
      <c r="J48" t="s">
        <v>56</v>
      </c>
      <c r="M48" t="str">
        <f t="shared" si="0"/>
        <v>2011 Audi RS 3 Sportback</v>
      </c>
      <c r="N48" s="3">
        <f t="shared" si="2"/>
        <v>5.2</v>
      </c>
      <c r="O48" s="4">
        <f t="shared" si="3"/>
        <v>335</v>
      </c>
      <c r="Q48" t="str">
        <f t="shared" si="4"/>
        <v>2011 Audi RS 3 Sportback</v>
      </c>
      <c r="R48" s="3">
        <f t="shared" si="4"/>
        <v>5.2</v>
      </c>
      <c r="S48">
        <f t="shared" si="5"/>
        <v>4.8415990587966329</v>
      </c>
      <c r="T48" s="3">
        <f t="shared" si="6"/>
        <v>0.3584009412033673</v>
      </c>
      <c r="U48">
        <f t="shared" si="7"/>
        <v>0.12845123465545955</v>
      </c>
    </row>
    <row r="49" spans="1:21" x14ac:dyDescent="0.3">
      <c r="A49" t="s">
        <v>64</v>
      </c>
      <c r="B49" t="s">
        <v>37</v>
      </c>
      <c r="C49">
        <v>733</v>
      </c>
      <c r="D49" s="3">
        <v>6.8</v>
      </c>
      <c r="E49" s="3">
        <v>5.8</v>
      </c>
      <c r="F49" s="3">
        <v>5.5</v>
      </c>
      <c r="G49" s="4">
        <v>442</v>
      </c>
      <c r="H49" s="4">
        <v>3830</v>
      </c>
      <c r="I49" t="str">
        <f t="shared" si="1"/>
        <v>2011</v>
      </c>
      <c r="J49" t="s">
        <v>56</v>
      </c>
      <c r="M49" t="str">
        <f t="shared" si="0"/>
        <v>2011 Audi RS 5 CoupÃ©</v>
      </c>
      <c r="N49" s="3">
        <f t="shared" si="2"/>
        <v>5.8</v>
      </c>
      <c r="O49" s="4">
        <f t="shared" si="3"/>
        <v>442</v>
      </c>
      <c r="Q49" t="str">
        <f t="shared" si="4"/>
        <v>2011 Audi RS 5 CoupÃ©</v>
      </c>
      <c r="R49" s="3">
        <f t="shared" si="4"/>
        <v>5.8</v>
      </c>
      <c r="S49">
        <f t="shared" si="5"/>
        <v>5.2639176249060817</v>
      </c>
      <c r="T49" s="3">
        <f t="shared" si="6"/>
        <v>0.5360823750939181</v>
      </c>
      <c r="U49">
        <f t="shared" si="7"/>
        <v>0.28738431288633631</v>
      </c>
    </row>
    <row r="50" spans="1:21" x14ac:dyDescent="0.3">
      <c r="A50" t="s">
        <v>65</v>
      </c>
      <c r="B50" t="s">
        <v>25</v>
      </c>
      <c r="C50">
        <v>802</v>
      </c>
      <c r="D50" s="3">
        <v>7.3</v>
      </c>
      <c r="E50" s="3">
        <v>7.1</v>
      </c>
      <c r="F50" s="3">
        <v>5</v>
      </c>
      <c r="G50" s="4">
        <v>542</v>
      </c>
      <c r="H50" s="4">
        <v>3682</v>
      </c>
      <c r="I50" t="str">
        <f t="shared" si="1"/>
        <v>2013</v>
      </c>
      <c r="J50" t="s">
        <v>56</v>
      </c>
      <c r="M50" t="str">
        <f t="shared" si="0"/>
        <v>2013 Audi R8 CoupÃ© V10 plus 5.2 FSI quattro</v>
      </c>
      <c r="N50" s="3">
        <f t="shared" si="2"/>
        <v>7.1</v>
      </c>
      <c r="O50" s="4">
        <f t="shared" si="3"/>
        <v>542</v>
      </c>
      <c r="Q50" t="str">
        <f t="shared" si="4"/>
        <v>2013 Audi R8 CoupÃ© V10 plus 5.2 FSI quattro</v>
      </c>
      <c r="R50" s="3">
        <f t="shared" si="4"/>
        <v>7.1</v>
      </c>
      <c r="S50">
        <f t="shared" si="5"/>
        <v>5.6586078736065009</v>
      </c>
      <c r="T50" s="3">
        <f t="shared" si="6"/>
        <v>1.4413921263934988</v>
      </c>
      <c r="U50">
        <f t="shared" si="7"/>
        <v>2.0776112620291718</v>
      </c>
    </row>
    <row r="51" spans="1:21" x14ac:dyDescent="0.3">
      <c r="A51" t="s">
        <v>66</v>
      </c>
      <c r="B51" t="s">
        <v>37</v>
      </c>
      <c r="C51">
        <v>728</v>
      </c>
      <c r="D51" s="3">
        <v>7</v>
      </c>
      <c r="E51" s="3">
        <v>5.5</v>
      </c>
      <c r="F51" s="3">
        <v>5.2</v>
      </c>
      <c r="G51" s="4">
        <v>444</v>
      </c>
      <c r="H51" s="4">
        <v>3957</v>
      </c>
      <c r="I51" t="str">
        <f t="shared" si="1"/>
        <v>2013</v>
      </c>
      <c r="J51" t="s">
        <v>56</v>
      </c>
      <c r="M51" t="str">
        <f t="shared" si="0"/>
        <v>2013 Audi RS 4 Avant</v>
      </c>
      <c r="N51" s="3">
        <f t="shared" si="2"/>
        <v>5.5</v>
      </c>
      <c r="O51" s="4">
        <f t="shared" si="3"/>
        <v>444</v>
      </c>
      <c r="Q51" t="str">
        <f t="shared" si="4"/>
        <v>2013 Audi RS 4 Avant</v>
      </c>
      <c r="R51" s="3">
        <f t="shared" si="4"/>
        <v>5.5</v>
      </c>
      <c r="S51">
        <f t="shared" si="5"/>
        <v>5.2718114298800902</v>
      </c>
      <c r="T51" s="3">
        <f t="shared" si="6"/>
        <v>0.22818857011990978</v>
      </c>
      <c r="U51">
        <f t="shared" si="7"/>
        <v>5.2070023533368981E-2</v>
      </c>
    </row>
    <row r="52" spans="1:21" x14ac:dyDescent="0.3">
      <c r="A52" t="s">
        <v>67</v>
      </c>
      <c r="B52" t="s">
        <v>37</v>
      </c>
      <c r="C52">
        <v>739</v>
      </c>
      <c r="D52" s="3">
        <v>7.6</v>
      </c>
      <c r="E52" s="3">
        <v>7</v>
      </c>
      <c r="F52" s="3">
        <v>5.3</v>
      </c>
      <c r="G52" s="4">
        <v>552</v>
      </c>
      <c r="H52" s="4">
        <v>4310</v>
      </c>
      <c r="I52" t="str">
        <f t="shared" si="1"/>
        <v>2013</v>
      </c>
      <c r="J52" t="s">
        <v>56</v>
      </c>
      <c r="M52" t="str">
        <f t="shared" si="0"/>
        <v>2013 Audi RS 7 Sportback</v>
      </c>
      <c r="N52" s="3">
        <f t="shared" si="2"/>
        <v>7</v>
      </c>
      <c r="O52" s="4">
        <f t="shared" si="3"/>
        <v>552</v>
      </c>
      <c r="Q52" t="str">
        <f t="shared" si="4"/>
        <v>2013 Audi RS 7 Sportback</v>
      </c>
      <c r="R52" s="3">
        <f t="shared" si="4"/>
        <v>7</v>
      </c>
      <c r="S52">
        <f t="shared" si="5"/>
        <v>5.6980768984765424</v>
      </c>
      <c r="T52" s="3">
        <f t="shared" si="6"/>
        <v>1.3019231015234576</v>
      </c>
      <c r="U52">
        <f t="shared" si="7"/>
        <v>1.6950037622804592</v>
      </c>
    </row>
    <row r="53" spans="1:21" x14ac:dyDescent="0.3">
      <c r="A53" t="s">
        <v>68</v>
      </c>
      <c r="B53" t="s">
        <v>37</v>
      </c>
      <c r="C53">
        <v>754</v>
      </c>
      <c r="D53" s="3">
        <v>7.4</v>
      </c>
      <c r="E53" s="3">
        <v>7.5</v>
      </c>
      <c r="F53" s="3">
        <v>5.2</v>
      </c>
      <c r="G53" s="4">
        <v>552</v>
      </c>
      <c r="H53" s="4">
        <v>4266</v>
      </c>
      <c r="I53" t="str">
        <f t="shared" si="1"/>
        <v>2015</v>
      </c>
      <c r="J53" t="s">
        <v>56</v>
      </c>
      <c r="M53" t="str">
        <f t="shared" si="0"/>
        <v>2015 Audi RS 6 Avant</v>
      </c>
      <c r="N53" s="3">
        <f t="shared" si="2"/>
        <v>7.5</v>
      </c>
      <c r="O53" s="4">
        <f t="shared" si="3"/>
        <v>552</v>
      </c>
      <c r="Q53" t="str">
        <f t="shared" si="4"/>
        <v>2015 Audi RS 6 Avant</v>
      </c>
      <c r="R53" s="3">
        <f t="shared" si="4"/>
        <v>7.5</v>
      </c>
      <c r="S53">
        <f t="shared" si="5"/>
        <v>5.6980768984765424</v>
      </c>
      <c r="T53" s="3">
        <f t="shared" si="6"/>
        <v>1.8019231015234576</v>
      </c>
      <c r="U53">
        <f t="shared" si="7"/>
        <v>3.246926863803917</v>
      </c>
    </row>
    <row r="54" spans="1:21" x14ac:dyDescent="0.3">
      <c r="A54" t="s">
        <v>69</v>
      </c>
      <c r="B54" t="s">
        <v>30</v>
      </c>
      <c r="C54">
        <v>644</v>
      </c>
      <c r="D54" s="3">
        <v>5.6</v>
      </c>
      <c r="E54" s="3">
        <v>5.2</v>
      </c>
      <c r="F54" s="3">
        <v>5.6</v>
      </c>
      <c r="G54" s="4">
        <v>228</v>
      </c>
      <c r="H54" s="4">
        <v>2899</v>
      </c>
      <c r="I54" t="str">
        <f t="shared" si="1"/>
        <v>2015</v>
      </c>
      <c r="J54" t="s">
        <v>56</v>
      </c>
      <c r="M54" t="str">
        <f t="shared" si="0"/>
        <v>2015 Audi S1</v>
      </c>
      <c r="N54" s="3">
        <f t="shared" si="2"/>
        <v>5.2</v>
      </c>
      <c r="O54" s="4">
        <f t="shared" si="3"/>
        <v>228</v>
      </c>
      <c r="Q54" t="str">
        <f t="shared" si="4"/>
        <v>2015 Audi S1</v>
      </c>
      <c r="R54" s="3">
        <f t="shared" si="4"/>
        <v>5.2</v>
      </c>
      <c r="S54">
        <f t="shared" si="5"/>
        <v>4.419280492687184</v>
      </c>
      <c r="T54" s="3">
        <f t="shared" si="6"/>
        <v>0.78071950731281614</v>
      </c>
      <c r="U54">
        <f t="shared" si="7"/>
        <v>0.60952294909876636</v>
      </c>
    </row>
    <row r="55" spans="1:21" x14ac:dyDescent="0.3">
      <c r="A55" t="s">
        <v>70</v>
      </c>
      <c r="B55" t="s">
        <v>37</v>
      </c>
      <c r="C55">
        <v>724</v>
      </c>
      <c r="D55" s="3">
        <v>6.7</v>
      </c>
      <c r="E55" s="3">
        <v>5.8</v>
      </c>
      <c r="F55" s="3">
        <v>5.2</v>
      </c>
      <c r="G55" s="4">
        <v>310</v>
      </c>
      <c r="H55" s="4">
        <v>3053</v>
      </c>
      <c r="I55" t="str">
        <f t="shared" si="1"/>
        <v>2015</v>
      </c>
      <c r="J55" t="s">
        <v>56</v>
      </c>
      <c r="M55" t="str">
        <f t="shared" si="0"/>
        <v>2015 Audi TTS CoupÃ©</v>
      </c>
      <c r="N55" s="3">
        <f t="shared" si="2"/>
        <v>5.8</v>
      </c>
      <c r="O55" s="4">
        <f t="shared" si="3"/>
        <v>310</v>
      </c>
      <c r="Q55" t="str">
        <f t="shared" si="4"/>
        <v>2015 Audi TTS CoupÃ©</v>
      </c>
      <c r="R55" s="3">
        <f t="shared" si="4"/>
        <v>5.8</v>
      </c>
      <c r="S55">
        <f t="shared" si="5"/>
        <v>4.7429264966215277</v>
      </c>
      <c r="T55" s="3">
        <f t="shared" si="6"/>
        <v>1.0570735033784722</v>
      </c>
      <c r="U55">
        <f t="shared" si="7"/>
        <v>1.1174043915448368</v>
      </c>
    </row>
    <row r="56" spans="1:21" x14ac:dyDescent="0.3">
      <c r="A56" t="s">
        <v>71</v>
      </c>
      <c r="B56" t="s">
        <v>25</v>
      </c>
      <c r="C56">
        <v>834</v>
      </c>
      <c r="D56" s="3">
        <v>7.8</v>
      </c>
      <c r="E56" s="3">
        <v>7.8</v>
      </c>
      <c r="F56" s="3">
        <v>5.0999999999999996</v>
      </c>
      <c r="G56" s="4">
        <v>610</v>
      </c>
      <c r="H56" s="4">
        <v>3428</v>
      </c>
      <c r="I56" t="str">
        <f t="shared" si="1"/>
        <v>2016</v>
      </c>
      <c r="J56" t="s">
        <v>56</v>
      </c>
      <c r="M56" t="str">
        <f t="shared" si="0"/>
        <v>2016 Audi R8 V10 plus</v>
      </c>
      <c r="N56" s="3">
        <f t="shared" si="2"/>
        <v>7.8</v>
      </c>
      <c r="O56" s="4">
        <f t="shared" si="3"/>
        <v>610</v>
      </c>
      <c r="Q56" t="str">
        <f t="shared" si="4"/>
        <v>2016 Audi R8 V10 plus</v>
      </c>
      <c r="R56" s="3">
        <f t="shared" si="4"/>
        <v>7.8</v>
      </c>
      <c r="S56">
        <f t="shared" si="5"/>
        <v>5.9269972427227859</v>
      </c>
      <c r="T56" s="3">
        <f t="shared" si="6"/>
        <v>1.8730027572772139</v>
      </c>
      <c r="U56">
        <f t="shared" si="7"/>
        <v>3.5081393287680456</v>
      </c>
    </row>
    <row r="57" spans="1:21" x14ac:dyDescent="0.3">
      <c r="A57" t="s">
        <v>72</v>
      </c>
      <c r="B57" t="s">
        <v>37</v>
      </c>
      <c r="C57">
        <v>748</v>
      </c>
      <c r="D57" s="3">
        <v>6.8</v>
      </c>
      <c r="E57" s="3">
        <v>6.7</v>
      </c>
      <c r="F57" s="3">
        <v>5.2</v>
      </c>
      <c r="G57" s="4">
        <v>400</v>
      </c>
      <c r="H57" s="4">
        <v>3307</v>
      </c>
      <c r="I57" t="str">
        <f t="shared" si="1"/>
        <v>2018</v>
      </c>
      <c r="J57" t="s">
        <v>56</v>
      </c>
      <c r="M57" t="str">
        <f t="shared" si="0"/>
        <v>2018 Audi TT RS</v>
      </c>
      <c r="N57" s="3">
        <f t="shared" si="2"/>
        <v>6.7</v>
      </c>
      <c r="O57" s="4">
        <f t="shared" si="3"/>
        <v>400</v>
      </c>
      <c r="Q57" t="str">
        <f t="shared" si="4"/>
        <v>2018 Audi TT RS</v>
      </c>
      <c r="R57" s="3">
        <f t="shared" si="4"/>
        <v>6.7</v>
      </c>
      <c r="S57">
        <f t="shared" si="5"/>
        <v>5.0981477204519052</v>
      </c>
      <c r="T57" s="3">
        <f t="shared" si="6"/>
        <v>1.6018522795480949</v>
      </c>
      <c r="U57">
        <f t="shared" si="7"/>
        <v>2.5659307254934283</v>
      </c>
    </row>
    <row r="58" spans="1:21" x14ac:dyDescent="0.3">
      <c r="A58" t="s">
        <v>73</v>
      </c>
      <c r="B58" t="s">
        <v>34</v>
      </c>
      <c r="C58">
        <v>131</v>
      </c>
      <c r="D58" s="3">
        <v>3.1</v>
      </c>
      <c r="E58" s="3">
        <v>1.9</v>
      </c>
      <c r="F58" s="3">
        <v>4.9000000000000004</v>
      </c>
      <c r="G58" s="4">
        <v>45</v>
      </c>
      <c r="H58" s="4">
        <v>1463</v>
      </c>
      <c r="I58" t="str">
        <f t="shared" si="1"/>
        <v>1958</v>
      </c>
      <c r="J58" t="s">
        <v>74</v>
      </c>
      <c r="M58" t="str">
        <f t="shared" si="0"/>
        <v>1958 Austin-Healey Sprite MkI</v>
      </c>
      <c r="N58" s="3">
        <f t="shared" si="2"/>
        <v>1.9</v>
      </c>
      <c r="O58" s="4">
        <f t="shared" si="3"/>
        <v>45</v>
      </c>
      <c r="Q58" t="str">
        <f t="shared" si="4"/>
        <v>1958 Austin-Healey Sprite MkI</v>
      </c>
      <c r="R58" s="3">
        <f t="shared" si="4"/>
        <v>1.9</v>
      </c>
      <c r="S58">
        <f t="shared" si="5"/>
        <v>3.6969973375654166</v>
      </c>
      <c r="T58" s="3">
        <f t="shared" si="6"/>
        <v>-1.7969973375654167</v>
      </c>
      <c r="U58">
        <f t="shared" si="7"/>
        <v>3.2291994312171961</v>
      </c>
    </row>
    <row r="59" spans="1:21" x14ac:dyDescent="0.3">
      <c r="A59" t="s">
        <v>75</v>
      </c>
      <c r="B59" t="s">
        <v>30</v>
      </c>
      <c r="C59">
        <v>675</v>
      </c>
      <c r="D59" s="3">
        <v>8.4</v>
      </c>
      <c r="E59" s="3">
        <v>4.5</v>
      </c>
      <c r="F59" s="3">
        <v>4.2</v>
      </c>
      <c r="G59" s="4">
        <v>485</v>
      </c>
      <c r="H59" s="4">
        <v>2816</v>
      </c>
      <c r="I59" t="str">
        <f t="shared" si="1"/>
        <v>1939</v>
      </c>
      <c r="J59" t="s">
        <v>76</v>
      </c>
      <c r="M59" t="str">
        <f t="shared" si="0"/>
        <v>1939 Auto Union Type D</v>
      </c>
      <c r="N59" s="3">
        <f t="shared" si="2"/>
        <v>4.5</v>
      </c>
      <c r="O59" s="4">
        <f t="shared" si="3"/>
        <v>485</v>
      </c>
      <c r="Q59" t="str">
        <f t="shared" si="4"/>
        <v>1939 Auto Union Type D</v>
      </c>
      <c r="R59" s="3">
        <f t="shared" si="4"/>
        <v>4.5</v>
      </c>
      <c r="S59">
        <f t="shared" si="5"/>
        <v>5.4336344318472616</v>
      </c>
      <c r="T59" s="3">
        <f t="shared" si="6"/>
        <v>-0.93363443184726158</v>
      </c>
      <c r="U59">
        <f t="shared" si="7"/>
        <v>0.87167325233075899</v>
      </c>
    </row>
    <row r="60" spans="1:21" x14ac:dyDescent="0.3">
      <c r="A60" t="s">
        <v>77</v>
      </c>
      <c r="B60" t="s">
        <v>25</v>
      </c>
      <c r="C60">
        <v>868</v>
      </c>
      <c r="D60" s="3">
        <v>6.1</v>
      </c>
      <c r="E60" s="3">
        <v>6.3</v>
      </c>
      <c r="F60" s="3">
        <v>3.9</v>
      </c>
      <c r="G60" s="4">
        <v>280</v>
      </c>
      <c r="H60" s="4">
        <v>1354</v>
      </c>
      <c r="I60" t="str">
        <f t="shared" si="1"/>
        <v>2014</v>
      </c>
      <c r="J60" t="s">
        <v>78</v>
      </c>
      <c r="M60" t="str">
        <f t="shared" si="0"/>
        <v>2014 BAC Mono</v>
      </c>
      <c r="N60" s="3">
        <f t="shared" si="2"/>
        <v>6.3</v>
      </c>
      <c r="O60" s="4">
        <f t="shared" si="3"/>
        <v>280</v>
      </c>
      <c r="Q60" t="str">
        <f t="shared" si="4"/>
        <v>2014 BAC Mono</v>
      </c>
      <c r="R60" s="3">
        <f t="shared" si="4"/>
        <v>6.3</v>
      </c>
      <c r="S60">
        <f t="shared" si="5"/>
        <v>4.6245194220114021</v>
      </c>
      <c r="T60" s="3">
        <f t="shared" si="6"/>
        <v>1.6754805779885977</v>
      </c>
      <c r="U60">
        <f t="shared" si="7"/>
        <v>2.8072351672170055</v>
      </c>
    </row>
    <row r="61" spans="1:21" x14ac:dyDescent="0.3">
      <c r="A61" t="s">
        <v>79</v>
      </c>
      <c r="B61" t="s">
        <v>34</v>
      </c>
      <c r="C61">
        <v>181</v>
      </c>
      <c r="D61" s="3">
        <v>3.7</v>
      </c>
      <c r="E61" s="3">
        <v>2.4</v>
      </c>
      <c r="F61" s="3">
        <v>5.7</v>
      </c>
      <c r="G61" s="4">
        <v>220</v>
      </c>
      <c r="H61" s="4">
        <v>5600</v>
      </c>
      <c r="I61" t="str">
        <f t="shared" si="1"/>
        <v>1930</v>
      </c>
      <c r="J61" t="s">
        <v>80</v>
      </c>
      <c r="M61" t="str">
        <f t="shared" si="0"/>
        <v>1930 Bentley 8 Litre</v>
      </c>
      <c r="N61" s="3">
        <f t="shared" si="2"/>
        <v>2.4</v>
      </c>
      <c r="O61" s="4">
        <f t="shared" si="3"/>
        <v>220</v>
      </c>
      <c r="Q61" t="str">
        <f t="shared" si="4"/>
        <v>1930 Bentley 8 Litre</v>
      </c>
      <c r="R61" s="3">
        <f t="shared" si="4"/>
        <v>2.4</v>
      </c>
      <c r="S61">
        <f t="shared" si="5"/>
        <v>4.3877052727911501</v>
      </c>
      <c r="T61" s="3">
        <f t="shared" si="6"/>
        <v>-1.9877052727911502</v>
      </c>
      <c r="U61">
        <f t="shared" si="7"/>
        <v>3.9509722514817409</v>
      </c>
    </row>
    <row r="62" spans="1:21" x14ac:dyDescent="0.3">
      <c r="A62" t="s">
        <v>81</v>
      </c>
      <c r="B62" t="s">
        <v>34</v>
      </c>
      <c r="C62">
        <v>207</v>
      </c>
      <c r="D62" s="3">
        <v>3.7</v>
      </c>
      <c r="E62" s="3">
        <v>2.1</v>
      </c>
      <c r="F62" s="3">
        <v>5.8</v>
      </c>
      <c r="G62" s="4">
        <v>175</v>
      </c>
      <c r="H62" s="4">
        <v>4395</v>
      </c>
      <c r="I62" t="str">
        <f t="shared" si="1"/>
        <v>1930</v>
      </c>
      <c r="J62" t="s">
        <v>80</v>
      </c>
      <c r="M62" t="str">
        <f t="shared" si="0"/>
        <v>1930 Bentley Blower 4-1/2 Litre Supercharged</v>
      </c>
      <c r="N62" s="3">
        <f t="shared" si="2"/>
        <v>2.1</v>
      </c>
      <c r="O62" s="4">
        <f t="shared" si="3"/>
        <v>175</v>
      </c>
      <c r="Q62" t="str">
        <f t="shared" si="4"/>
        <v>1930 Bentley Blower 4-1/2 Litre Supercharged</v>
      </c>
      <c r="R62" s="3">
        <f t="shared" si="4"/>
        <v>2.1</v>
      </c>
      <c r="S62">
        <f t="shared" si="5"/>
        <v>4.2100946608759617</v>
      </c>
      <c r="T62" s="3">
        <f t="shared" si="6"/>
        <v>-2.1100946608759616</v>
      </c>
      <c r="U62">
        <f t="shared" si="7"/>
        <v>4.4524994778572395</v>
      </c>
    </row>
    <row r="63" spans="1:21" x14ac:dyDescent="0.3">
      <c r="A63" t="s">
        <v>82</v>
      </c>
      <c r="B63" t="s">
        <v>37</v>
      </c>
      <c r="C63">
        <v>727</v>
      </c>
      <c r="D63" s="3">
        <v>7</v>
      </c>
      <c r="E63" s="3">
        <v>6.2</v>
      </c>
      <c r="F63" s="3">
        <v>6.5</v>
      </c>
      <c r="G63" s="4">
        <v>599</v>
      </c>
      <c r="H63" s="4">
        <v>5340</v>
      </c>
      <c r="I63" t="str">
        <f t="shared" si="1"/>
        <v>2016</v>
      </c>
      <c r="J63" t="s">
        <v>80</v>
      </c>
      <c r="M63" t="str">
        <f t="shared" si="0"/>
        <v>2016 Bentley Bentayga</v>
      </c>
      <c r="N63" s="3">
        <f t="shared" si="2"/>
        <v>6.2</v>
      </c>
      <c r="O63" s="4">
        <f t="shared" si="3"/>
        <v>599</v>
      </c>
      <c r="Q63" t="str">
        <f t="shared" si="4"/>
        <v>2016 Bentley Bentayga</v>
      </c>
      <c r="R63" s="3">
        <f t="shared" si="4"/>
        <v>6.2</v>
      </c>
      <c r="S63">
        <f t="shared" si="5"/>
        <v>5.8835813153657401</v>
      </c>
      <c r="T63" s="3">
        <f t="shared" si="6"/>
        <v>0.31641868463426004</v>
      </c>
      <c r="U63">
        <f t="shared" si="7"/>
        <v>0.10012078398567531</v>
      </c>
    </row>
    <row r="64" spans="1:21" x14ac:dyDescent="0.3">
      <c r="A64" t="s">
        <v>83</v>
      </c>
      <c r="B64" t="s">
        <v>37</v>
      </c>
      <c r="C64">
        <v>769</v>
      </c>
      <c r="D64" s="3">
        <v>7.6</v>
      </c>
      <c r="E64" s="3">
        <v>8</v>
      </c>
      <c r="F64" s="3">
        <v>4.9000000000000004</v>
      </c>
      <c r="G64" s="4">
        <v>700</v>
      </c>
      <c r="H64" s="4">
        <v>5029</v>
      </c>
      <c r="I64" t="str">
        <f t="shared" si="1"/>
        <v>2017</v>
      </c>
      <c r="J64" t="s">
        <v>80</v>
      </c>
      <c r="M64" t="str">
        <f t="shared" si="0"/>
        <v>2017 Bentley Continental Supersports</v>
      </c>
      <c r="N64" s="3">
        <f t="shared" si="2"/>
        <v>8</v>
      </c>
      <c r="O64" s="4">
        <f t="shared" si="3"/>
        <v>700</v>
      </c>
      <c r="Q64" t="str">
        <f t="shared" si="4"/>
        <v>2017 Bentley Continental Supersports</v>
      </c>
      <c r="R64" s="3">
        <f t="shared" si="4"/>
        <v>8</v>
      </c>
      <c r="S64">
        <f t="shared" si="5"/>
        <v>6.2822184665531626</v>
      </c>
      <c r="T64" s="3">
        <f t="shared" si="6"/>
        <v>1.7177815334468374</v>
      </c>
      <c r="U64">
        <f t="shared" si="7"/>
        <v>2.9507733966509679</v>
      </c>
    </row>
    <row r="65" spans="1:21" x14ac:dyDescent="0.3">
      <c r="A65" t="s">
        <v>84</v>
      </c>
      <c r="B65" t="s">
        <v>34</v>
      </c>
      <c r="C65">
        <v>100</v>
      </c>
      <c r="D65" s="3">
        <v>1.8</v>
      </c>
      <c r="E65" s="3">
        <v>1.2</v>
      </c>
      <c r="F65" s="3">
        <v>4.7</v>
      </c>
      <c r="G65" s="4">
        <v>13</v>
      </c>
      <c r="H65">
        <v>920</v>
      </c>
      <c r="I65" t="str">
        <f t="shared" si="1"/>
        <v>1957</v>
      </c>
      <c r="J65" t="s">
        <v>85</v>
      </c>
      <c r="M65" t="str">
        <f t="shared" si="0"/>
        <v>1957 BMW Isetta 300 Export</v>
      </c>
      <c r="N65" s="3">
        <f t="shared" si="2"/>
        <v>1.2</v>
      </c>
      <c r="O65" s="4">
        <f t="shared" si="3"/>
        <v>13</v>
      </c>
      <c r="Q65" t="str">
        <f t="shared" si="4"/>
        <v>1957 BMW Isetta 300 Export</v>
      </c>
      <c r="R65" s="3">
        <f t="shared" si="4"/>
        <v>1.2</v>
      </c>
      <c r="S65">
        <f t="shared" si="5"/>
        <v>3.5706964579812821</v>
      </c>
      <c r="T65" s="3">
        <f t="shared" si="6"/>
        <v>-2.3706964579812819</v>
      </c>
      <c r="U65">
        <f t="shared" si="7"/>
        <v>5.6202016958849956</v>
      </c>
    </row>
    <row r="66" spans="1:21" x14ac:dyDescent="0.3">
      <c r="A66" t="s">
        <v>86</v>
      </c>
      <c r="B66" t="s">
        <v>19</v>
      </c>
      <c r="C66">
        <v>531</v>
      </c>
      <c r="D66" s="3">
        <v>4.9000000000000004</v>
      </c>
      <c r="E66" s="3">
        <v>3.8</v>
      </c>
      <c r="F66" s="3">
        <v>5.6</v>
      </c>
      <c r="G66" s="4">
        <v>168</v>
      </c>
      <c r="H66" s="4">
        <v>2381</v>
      </c>
      <c r="I66" t="str">
        <f t="shared" si="1"/>
        <v>1973</v>
      </c>
      <c r="J66" t="s">
        <v>85</v>
      </c>
      <c r="M66" t="str">
        <f t="shared" si="0"/>
        <v>1973 BMW 2002 TURBO</v>
      </c>
      <c r="N66" s="3">
        <f t="shared" si="2"/>
        <v>3.8</v>
      </c>
      <c r="O66" s="4">
        <f t="shared" si="3"/>
        <v>168</v>
      </c>
      <c r="Q66" t="str">
        <f t="shared" si="4"/>
        <v>1973 BMW 2002 TURBO</v>
      </c>
      <c r="R66" s="3">
        <f t="shared" si="4"/>
        <v>3.8</v>
      </c>
      <c r="S66">
        <f t="shared" si="5"/>
        <v>4.182466343466932</v>
      </c>
      <c r="T66" s="3">
        <f t="shared" si="6"/>
        <v>-0.3824663434669322</v>
      </c>
      <c r="U66">
        <f t="shared" si="7"/>
        <v>0.14628050388496536</v>
      </c>
    </row>
    <row r="67" spans="1:21" x14ac:dyDescent="0.3">
      <c r="A67" t="s">
        <v>87</v>
      </c>
      <c r="B67" t="s">
        <v>30</v>
      </c>
      <c r="C67">
        <v>629</v>
      </c>
      <c r="D67" s="3">
        <v>5.9</v>
      </c>
      <c r="E67" s="3">
        <v>4.4000000000000004</v>
      </c>
      <c r="F67" s="3">
        <v>4.7</v>
      </c>
      <c r="G67" s="4">
        <v>277</v>
      </c>
      <c r="H67" s="4">
        <v>2866</v>
      </c>
      <c r="I67" t="str">
        <f t="shared" si="1"/>
        <v>1981</v>
      </c>
      <c r="J67" t="s">
        <v>85</v>
      </c>
      <c r="M67" t="str">
        <f t="shared" si="0"/>
        <v>1981 BMW M1</v>
      </c>
      <c r="N67" s="3">
        <f t="shared" si="2"/>
        <v>4.4000000000000004</v>
      </c>
      <c r="O67" s="4">
        <f t="shared" si="3"/>
        <v>277</v>
      </c>
      <c r="Q67" t="str">
        <f t="shared" si="4"/>
        <v>1981 BMW M1</v>
      </c>
      <c r="R67" s="3">
        <f t="shared" si="4"/>
        <v>4.4000000000000004</v>
      </c>
      <c r="S67">
        <f t="shared" si="5"/>
        <v>4.6126787145503894</v>
      </c>
      <c r="T67" s="3">
        <f t="shared" si="6"/>
        <v>-0.212678714550389</v>
      </c>
      <c r="U67">
        <f t="shared" si="7"/>
        <v>4.5232235622805844E-2</v>
      </c>
    </row>
    <row r="68" spans="1:21" x14ac:dyDescent="0.3">
      <c r="A68" t="s">
        <v>88</v>
      </c>
      <c r="B68" t="s">
        <v>19</v>
      </c>
      <c r="C68">
        <v>583</v>
      </c>
      <c r="D68" s="3">
        <v>5.8</v>
      </c>
      <c r="E68" s="3">
        <v>4.3</v>
      </c>
      <c r="F68" s="3">
        <v>5.0999999999999996</v>
      </c>
      <c r="G68" s="4">
        <v>282</v>
      </c>
      <c r="H68" s="4">
        <v>3230</v>
      </c>
      <c r="I68" t="str">
        <f t="shared" si="1"/>
        <v>1988</v>
      </c>
      <c r="J68" t="s">
        <v>85</v>
      </c>
      <c r="M68" t="str">
        <f t="shared" si="0"/>
        <v>1988 BMW M5</v>
      </c>
      <c r="N68" s="3">
        <f t="shared" si="2"/>
        <v>4.3</v>
      </c>
      <c r="O68" s="4">
        <f t="shared" si="3"/>
        <v>282</v>
      </c>
      <c r="Q68" t="str">
        <f t="shared" si="4"/>
        <v>1988 BMW M5</v>
      </c>
      <c r="R68" s="3">
        <f t="shared" si="4"/>
        <v>4.3</v>
      </c>
      <c r="S68">
        <f t="shared" si="5"/>
        <v>4.6324132269854106</v>
      </c>
      <c r="T68" s="3">
        <f t="shared" si="6"/>
        <v>-0.33241322698541076</v>
      </c>
      <c r="U68">
        <f t="shared" si="7"/>
        <v>0.11049855347485421</v>
      </c>
    </row>
    <row r="69" spans="1:21" x14ac:dyDescent="0.3">
      <c r="A69" t="s">
        <v>89</v>
      </c>
      <c r="B69" t="s">
        <v>19</v>
      </c>
      <c r="C69">
        <v>583</v>
      </c>
      <c r="D69" s="3">
        <v>5.6</v>
      </c>
      <c r="E69" s="3">
        <v>4.3</v>
      </c>
      <c r="F69" s="3">
        <v>4.9000000000000004</v>
      </c>
      <c r="G69" s="4">
        <v>215</v>
      </c>
      <c r="H69" s="4">
        <v>2762</v>
      </c>
      <c r="I69" t="str">
        <f t="shared" si="1"/>
        <v>1991</v>
      </c>
      <c r="J69" t="s">
        <v>85</v>
      </c>
      <c r="M69" t="str">
        <f t="shared" si="0"/>
        <v>1991 BMW M3</v>
      </c>
      <c r="N69" s="3">
        <f t="shared" si="2"/>
        <v>4.3</v>
      </c>
      <c r="O69" s="4">
        <f t="shared" si="3"/>
        <v>215</v>
      </c>
      <c r="Q69" t="str">
        <f t="shared" si="4"/>
        <v>1991 BMW M3</v>
      </c>
      <c r="R69" s="3">
        <f t="shared" si="4"/>
        <v>4.3</v>
      </c>
      <c r="S69">
        <f t="shared" si="5"/>
        <v>4.3679707603561297</v>
      </c>
      <c r="T69" s="3">
        <f t="shared" si="6"/>
        <v>-6.7970760356129922E-2</v>
      </c>
      <c r="U69">
        <f t="shared" si="7"/>
        <v>4.6200242633904435E-3</v>
      </c>
    </row>
    <row r="70" spans="1:21" x14ac:dyDescent="0.3">
      <c r="A70" t="s">
        <v>90</v>
      </c>
      <c r="B70" t="s">
        <v>30</v>
      </c>
      <c r="C70">
        <v>634</v>
      </c>
      <c r="D70" s="3">
        <v>6.7</v>
      </c>
      <c r="E70" s="3">
        <v>4.5999999999999996</v>
      </c>
      <c r="F70" s="3">
        <v>4.8</v>
      </c>
      <c r="G70" s="4">
        <v>342</v>
      </c>
      <c r="H70" s="4">
        <v>3772</v>
      </c>
      <c r="I70" t="str">
        <f t="shared" si="1"/>
        <v>1995</v>
      </c>
      <c r="J70" t="s">
        <v>85</v>
      </c>
      <c r="M70" t="str">
        <f t="shared" si="0"/>
        <v>1995 BMW M5</v>
      </c>
      <c r="N70" s="3">
        <f t="shared" si="2"/>
        <v>4.5999999999999996</v>
      </c>
      <c r="O70" s="4">
        <f t="shared" si="3"/>
        <v>342</v>
      </c>
      <c r="Q70" t="str">
        <f t="shared" si="4"/>
        <v>1995 BMW M5</v>
      </c>
      <c r="R70" s="3">
        <f t="shared" si="4"/>
        <v>4.5999999999999996</v>
      </c>
      <c r="S70">
        <f t="shared" si="5"/>
        <v>4.8692273762056617</v>
      </c>
      <c r="T70" s="3">
        <f t="shared" si="6"/>
        <v>-0.26922737620566206</v>
      </c>
      <c r="U70">
        <f t="shared" si="7"/>
        <v>7.2483380098585085E-2</v>
      </c>
    </row>
    <row r="71" spans="1:21" x14ac:dyDescent="0.3">
      <c r="A71" t="s">
        <v>91</v>
      </c>
      <c r="B71" t="s">
        <v>30</v>
      </c>
      <c r="C71">
        <v>665</v>
      </c>
      <c r="D71" s="3">
        <v>6.5</v>
      </c>
      <c r="E71" s="3">
        <v>4.9000000000000004</v>
      </c>
      <c r="F71" s="3">
        <v>5.2</v>
      </c>
      <c r="G71" s="4">
        <v>321</v>
      </c>
      <c r="H71" s="4">
        <v>3219</v>
      </c>
      <c r="I71" t="str">
        <f t="shared" si="1"/>
        <v>1997</v>
      </c>
      <c r="J71" t="s">
        <v>85</v>
      </c>
      <c r="M71" t="str">
        <f t="shared" si="0"/>
        <v>1997 BMW M3</v>
      </c>
      <c r="N71" s="3">
        <f t="shared" si="2"/>
        <v>4.9000000000000004</v>
      </c>
      <c r="O71" s="4">
        <f t="shared" si="3"/>
        <v>321</v>
      </c>
      <c r="Q71" t="str">
        <f t="shared" si="4"/>
        <v>1997 BMW M3</v>
      </c>
      <c r="R71" s="3">
        <f t="shared" si="4"/>
        <v>4.9000000000000004</v>
      </c>
      <c r="S71">
        <f t="shared" si="5"/>
        <v>4.7863424239785743</v>
      </c>
      <c r="T71" s="3">
        <f t="shared" si="6"/>
        <v>0.11365757602142601</v>
      </c>
      <c r="U71">
        <f t="shared" si="7"/>
        <v>1.2918044587066232E-2</v>
      </c>
    </row>
    <row r="72" spans="1:21" x14ac:dyDescent="0.3">
      <c r="A72" t="s">
        <v>92</v>
      </c>
      <c r="B72" t="s">
        <v>37</v>
      </c>
      <c r="C72">
        <v>747</v>
      </c>
      <c r="D72" s="3">
        <v>6.7</v>
      </c>
      <c r="E72" s="3">
        <v>5.4</v>
      </c>
      <c r="F72" s="3">
        <v>4.7</v>
      </c>
      <c r="G72" s="4">
        <v>375</v>
      </c>
      <c r="H72" s="4">
        <v>3096</v>
      </c>
      <c r="I72" t="str">
        <f t="shared" si="1"/>
        <v>2002</v>
      </c>
      <c r="J72" t="s">
        <v>85</v>
      </c>
      <c r="M72" t="str">
        <f t="shared" si="0"/>
        <v>2002 BMW M3-GTR</v>
      </c>
      <c r="N72" s="3">
        <f t="shared" si="2"/>
        <v>5.4</v>
      </c>
      <c r="O72" s="4">
        <f t="shared" si="3"/>
        <v>375</v>
      </c>
      <c r="Q72" t="str">
        <f t="shared" si="4"/>
        <v>2002 BMW M3-GTR</v>
      </c>
      <c r="R72" s="3">
        <f t="shared" si="4"/>
        <v>5.4</v>
      </c>
      <c r="S72">
        <f t="shared" si="5"/>
        <v>4.9994751582768</v>
      </c>
      <c r="T72" s="3">
        <f t="shared" si="6"/>
        <v>0.40052484172320035</v>
      </c>
      <c r="U72">
        <f t="shared" si="7"/>
        <v>0.16042014883739469</v>
      </c>
    </row>
    <row r="73" spans="1:21" x14ac:dyDescent="0.3">
      <c r="A73" t="s">
        <v>93</v>
      </c>
      <c r="B73" t="s">
        <v>30</v>
      </c>
      <c r="C73">
        <v>675</v>
      </c>
      <c r="D73" s="3">
        <v>6.1</v>
      </c>
      <c r="E73" s="3">
        <v>4.9000000000000004</v>
      </c>
      <c r="F73" s="3">
        <v>4.9000000000000004</v>
      </c>
      <c r="G73" s="4">
        <v>315</v>
      </c>
      <c r="H73" s="4">
        <v>3170</v>
      </c>
      <c r="I73" t="str">
        <f t="shared" si="1"/>
        <v>2002</v>
      </c>
      <c r="J73" t="s">
        <v>85</v>
      </c>
      <c r="M73" t="str">
        <f t="shared" si="0"/>
        <v>2002 BMW Z3 M Coupe</v>
      </c>
      <c r="N73" s="3">
        <f t="shared" si="2"/>
        <v>4.9000000000000004</v>
      </c>
      <c r="O73" s="4">
        <f t="shared" si="3"/>
        <v>315</v>
      </c>
      <c r="Q73" t="str">
        <f t="shared" si="4"/>
        <v>2002 BMW Z3 M Coupe</v>
      </c>
      <c r="R73" s="3">
        <f t="shared" si="4"/>
        <v>4.9000000000000004</v>
      </c>
      <c r="S73">
        <f t="shared" si="5"/>
        <v>4.7626610090565489</v>
      </c>
      <c r="T73" s="3">
        <f t="shared" si="6"/>
        <v>0.13733899094345148</v>
      </c>
      <c r="U73">
        <f t="shared" si="7"/>
        <v>1.8861998433365446E-2</v>
      </c>
    </row>
    <row r="74" spans="1:21" x14ac:dyDescent="0.3">
      <c r="A74" t="s">
        <v>94</v>
      </c>
      <c r="B74" t="s">
        <v>30</v>
      </c>
      <c r="C74">
        <v>694</v>
      </c>
      <c r="D74" s="3">
        <v>7.1</v>
      </c>
      <c r="E74" s="3">
        <v>5</v>
      </c>
      <c r="F74" s="3">
        <v>5.0999999999999996</v>
      </c>
      <c r="G74" s="4">
        <v>394</v>
      </c>
      <c r="H74" s="4">
        <v>3900</v>
      </c>
      <c r="I74" t="str">
        <f t="shared" si="1"/>
        <v>2003</v>
      </c>
      <c r="J74" t="s">
        <v>85</v>
      </c>
      <c r="M74" t="str">
        <f t="shared" si="0"/>
        <v>2003 BMW M5</v>
      </c>
      <c r="N74" s="3">
        <f t="shared" si="2"/>
        <v>5</v>
      </c>
      <c r="O74" s="4">
        <f t="shared" si="3"/>
        <v>394</v>
      </c>
      <c r="Q74" t="str">
        <f t="shared" si="4"/>
        <v>2003 BMW M5</v>
      </c>
      <c r="R74" s="3">
        <f t="shared" si="4"/>
        <v>5</v>
      </c>
      <c r="S74">
        <f t="shared" si="5"/>
        <v>5.0744663055298798</v>
      </c>
      <c r="T74" s="3">
        <f t="shared" si="6"/>
        <v>-7.4466305529879762E-2</v>
      </c>
      <c r="U74">
        <f t="shared" si="7"/>
        <v>5.5452306592694012E-3</v>
      </c>
    </row>
    <row r="75" spans="1:21" x14ac:dyDescent="0.3">
      <c r="A75" t="s">
        <v>95</v>
      </c>
      <c r="B75" t="s">
        <v>30</v>
      </c>
      <c r="C75">
        <v>675</v>
      </c>
      <c r="D75" s="3">
        <v>6.4</v>
      </c>
      <c r="E75" s="3">
        <v>5</v>
      </c>
      <c r="F75" s="3">
        <v>5</v>
      </c>
      <c r="G75" s="4">
        <v>333</v>
      </c>
      <c r="H75" s="4">
        <v>3415</v>
      </c>
      <c r="I75" t="str">
        <f t="shared" si="1"/>
        <v>2005</v>
      </c>
      <c r="J75" t="s">
        <v>85</v>
      </c>
      <c r="M75" t="str">
        <f t="shared" si="0"/>
        <v>2005 BMW M3</v>
      </c>
      <c r="N75" s="3">
        <f t="shared" si="2"/>
        <v>5</v>
      </c>
      <c r="O75" s="4">
        <f t="shared" si="3"/>
        <v>333</v>
      </c>
      <c r="Q75" t="str">
        <f t="shared" si="4"/>
        <v>2005 BMW M3</v>
      </c>
      <c r="R75" s="3">
        <f t="shared" si="4"/>
        <v>5</v>
      </c>
      <c r="S75">
        <f t="shared" si="5"/>
        <v>4.8337052538226244</v>
      </c>
      <c r="T75" s="3">
        <f t="shared" si="6"/>
        <v>0.16629474617737561</v>
      </c>
      <c r="U75">
        <f t="shared" si="7"/>
        <v>2.765394260619778E-2</v>
      </c>
    </row>
    <row r="76" spans="1:21" x14ac:dyDescent="0.3">
      <c r="A76" t="s">
        <v>96</v>
      </c>
      <c r="B76" t="s">
        <v>37</v>
      </c>
      <c r="C76">
        <v>725</v>
      </c>
      <c r="D76" s="3">
        <v>6.8</v>
      </c>
      <c r="E76" s="3">
        <v>5</v>
      </c>
      <c r="F76" s="3">
        <v>4.5</v>
      </c>
      <c r="G76" s="4">
        <v>414</v>
      </c>
      <c r="H76" s="4">
        <v>3649</v>
      </c>
      <c r="I76" t="str">
        <f t="shared" si="1"/>
        <v>2008</v>
      </c>
      <c r="J76" t="s">
        <v>85</v>
      </c>
      <c r="M76" t="str">
        <f t="shared" si="0"/>
        <v>2008 BMW M3</v>
      </c>
      <c r="N76" s="3">
        <f t="shared" si="2"/>
        <v>5</v>
      </c>
      <c r="O76" s="4">
        <f t="shared" si="3"/>
        <v>414</v>
      </c>
      <c r="Q76" t="str">
        <f t="shared" si="4"/>
        <v>2008 BMW M3</v>
      </c>
      <c r="R76" s="3">
        <f t="shared" si="4"/>
        <v>5</v>
      </c>
      <c r="S76">
        <f t="shared" si="5"/>
        <v>5.1534043552699638</v>
      </c>
      <c r="T76" s="3">
        <f t="shared" si="6"/>
        <v>-0.15340435526996377</v>
      </c>
      <c r="U76">
        <f t="shared" si="7"/>
        <v>2.3532896215793259E-2</v>
      </c>
    </row>
    <row r="77" spans="1:21" x14ac:dyDescent="0.3">
      <c r="A77" t="s">
        <v>97</v>
      </c>
      <c r="B77" t="s">
        <v>30</v>
      </c>
      <c r="C77">
        <v>694</v>
      </c>
      <c r="D77" s="3">
        <v>6.4</v>
      </c>
      <c r="E77" s="3">
        <v>5.4</v>
      </c>
      <c r="F77" s="3">
        <v>5.2</v>
      </c>
      <c r="G77" s="4">
        <v>330</v>
      </c>
      <c r="H77" s="4">
        <v>3296</v>
      </c>
      <c r="I77" t="str">
        <f t="shared" si="1"/>
        <v>2008</v>
      </c>
      <c r="J77" t="s">
        <v>85</v>
      </c>
      <c r="M77" t="str">
        <f t="shared" si="0"/>
        <v>2008 BMW Z4 M Coupe</v>
      </c>
      <c r="N77" s="3">
        <f t="shared" si="2"/>
        <v>5.4</v>
      </c>
      <c r="O77" s="4">
        <f t="shared" si="3"/>
        <v>330</v>
      </c>
      <c r="Q77" t="str">
        <f t="shared" si="4"/>
        <v>2008 BMW Z4 M Coupe</v>
      </c>
      <c r="R77" s="3">
        <f t="shared" si="4"/>
        <v>5.4</v>
      </c>
      <c r="S77">
        <f t="shared" si="5"/>
        <v>4.8218645463616117</v>
      </c>
      <c r="T77" s="3">
        <f t="shared" si="6"/>
        <v>0.5781354536383887</v>
      </c>
      <c r="U77">
        <f t="shared" si="7"/>
        <v>0.33424060275366546</v>
      </c>
    </row>
    <row r="78" spans="1:21" x14ac:dyDescent="0.3">
      <c r="A78" t="s">
        <v>98</v>
      </c>
      <c r="B78" t="s">
        <v>37</v>
      </c>
      <c r="C78">
        <v>719</v>
      </c>
      <c r="D78" s="3">
        <v>7.1</v>
      </c>
      <c r="E78" s="3">
        <v>5.0999999999999996</v>
      </c>
      <c r="F78" s="3">
        <v>4.9000000000000004</v>
      </c>
      <c r="G78" s="4">
        <v>500</v>
      </c>
      <c r="H78" s="4">
        <v>4012</v>
      </c>
      <c r="I78" t="str">
        <f t="shared" si="1"/>
        <v>2009</v>
      </c>
      <c r="J78" t="s">
        <v>85</v>
      </c>
      <c r="M78" t="str">
        <f t="shared" si="0"/>
        <v>2009 BMW M5</v>
      </c>
      <c r="N78" s="3">
        <f t="shared" si="2"/>
        <v>5.0999999999999996</v>
      </c>
      <c r="O78" s="4">
        <f t="shared" si="3"/>
        <v>500</v>
      </c>
      <c r="Q78" t="str">
        <f t="shared" si="4"/>
        <v>2009 BMW M5</v>
      </c>
      <c r="R78" s="3">
        <f t="shared" si="4"/>
        <v>5.0999999999999996</v>
      </c>
      <c r="S78">
        <f t="shared" si="5"/>
        <v>5.4928379691523244</v>
      </c>
      <c r="T78" s="3">
        <f t="shared" si="6"/>
        <v>-0.39283796915232472</v>
      </c>
      <c r="U78">
        <f t="shared" si="7"/>
        <v>0.15432167000772282</v>
      </c>
    </row>
    <row r="79" spans="1:21" x14ac:dyDescent="0.3">
      <c r="A79" t="s">
        <v>99</v>
      </c>
      <c r="B79" t="s">
        <v>37</v>
      </c>
      <c r="C79">
        <v>712</v>
      </c>
      <c r="D79" s="3">
        <v>6.4</v>
      </c>
      <c r="E79" s="3">
        <v>5.2</v>
      </c>
      <c r="F79" s="3">
        <v>4.8</v>
      </c>
      <c r="G79" s="4">
        <v>335</v>
      </c>
      <c r="H79" s="4">
        <v>3296</v>
      </c>
      <c r="I79" t="str">
        <f t="shared" si="1"/>
        <v>2011</v>
      </c>
      <c r="J79" t="s">
        <v>85</v>
      </c>
      <c r="M79" t="str">
        <f t="shared" si="0"/>
        <v>2011 BMW 1 Series M Coupe</v>
      </c>
      <c r="N79" s="3">
        <f t="shared" si="2"/>
        <v>5.2</v>
      </c>
      <c r="O79" s="4">
        <f t="shared" si="3"/>
        <v>335</v>
      </c>
      <c r="Q79" t="str">
        <f t="shared" si="4"/>
        <v>2011 BMW 1 Series M Coupe</v>
      </c>
      <c r="R79" s="3">
        <f t="shared" si="4"/>
        <v>5.2</v>
      </c>
      <c r="S79">
        <f t="shared" si="5"/>
        <v>4.8415990587966329</v>
      </c>
      <c r="T79" s="3">
        <f t="shared" si="6"/>
        <v>0.3584009412033673</v>
      </c>
      <c r="U79">
        <f t="shared" si="7"/>
        <v>0.12845123465545955</v>
      </c>
    </row>
    <row r="80" spans="1:21" x14ac:dyDescent="0.3">
      <c r="A80" t="s">
        <v>100</v>
      </c>
      <c r="B80" t="s">
        <v>30</v>
      </c>
      <c r="C80">
        <v>666</v>
      </c>
      <c r="D80" s="3">
        <v>6.4</v>
      </c>
      <c r="E80" s="3">
        <v>5.9</v>
      </c>
      <c r="F80" s="3">
        <v>6.3</v>
      </c>
      <c r="G80" s="4">
        <v>547</v>
      </c>
      <c r="H80" s="4">
        <v>5368</v>
      </c>
      <c r="I80" t="str">
        <f t="shared" si="1"/>
        <v>2011</v>
      </c>
      <c r="J80" t="s">
        <v>85</v>
      </c>
      <c r="M80" t="str">
        <f t="shared" si="0"/>
        <v>2011 BMW X5 M</v>
      </c>
      <c r="N80" s="3">
        <f t="shared" si="2"/>
        <v>5.9</v>
      </c>
      <c r="O80" s="4">
        <f t="shared" si="3"/>
        <v>547</v>
      </c>
      <c r="Q80" t="str">
        <f t="shared" si="4"/>
        <v>2011 BMW X5 M</v>
      </c>
      <c r="R80" s="3">
        <f t="shared" si="4"/>
        <v>5.9</v>
      </c>
      <c r="S80">
        <f t="shared" si="5"/>
        <v>5.6783423860415212</v>
      </c>
      <c r="T80" s="3">
        <f t="shared" si="6"/>
        <v>0.22165761395847916</v>
      </c>
      <c r="U80">
        <f t="shared" si="7"/>
        <v>4.9132097825766177E-2</v>
      </c>
    </row>
    <row r="81" spans="1:21" x14ac:dyDescent="0.3">
      <c r="A81" t="s">
        <v>101</v>
      </c>
      <c r="B81" t="s">
        <v>40</v>
      </c>
      <c r="C81">
        <v>998</v>
      </c>
      <c r="D81" s="3">
        <v>8</v>
      </c>
      <c r="E81" s="3">
        <v>10</v>
      </c>
      <c r="F81" s="3">
        <v>4.4000000000000004</v>
      </c>
      <c r="G81" s="4">
        <v>1014</v>
      </c>
      <c r="H81" s="4">
        <v>2756</v>
      </c>
      <c r="I81" t="str">
        <f t="shared" si="1"/>
        <v>2011</v>
      </c>
      <c r="J81" t="s">
        <v>85</v>
      </c>
      <c r="M81" t="str">
        <f t="shared" si="0"/>
        <v>2011 BMW X5 M Forza Edition</v>
      </c>
      <c r="N81" s="3">
        <f t="shared" si="2"/>
        <v>10</v>
      </c>
      <c r="O81" s="4">
        <f t="shared" si="3"/>
        <v>1014</v>
      </c>
      <c r="Q81" t="str">
        <f t="shared" si="4"/>
        <v>2011 BMW X5 M Forza Edition</v>
      </c>
      <c r="R81" s="3">
        <f t="shared" si="4"/>
        <v>10</v>
      </c>
      <c r="S81">
        <f t="shared" si="5"/>
        <v>7.5215458474724803</v>
      </c>
      <c r="T81" s="3">
        <f t="shared" si="6"/>
        <v>2.4784541525275197</v>
      </c>
      <c r="U81">
        <f t="shared" si="7"/>
        <v>6.1427349861809057</v>
      </c>
    </row>
    <row r="82" spans="1:21" x14ac:dyDescent="0.3">
      <c r="A82" t="s">
        <v>102</v>
      </c>
      <c r="B82" t="s">
        <v>37</v>
      </c>
      <c r="C82">
        <v>766</v>
      </c>
      <c r="D82" s="3">
        <v>7.4</v>
      </c>
      <c r="E82" s="3">
        <v>5.3</v>
      </c>
      <c r="F82" s="3">
        <v>4.5999999999999996</v>
      </c>
      <c r="G82" s="4">
        <v>552</v>
      </c>
      <c r="H82" s="4">
        <v>4123</v>
      </c>
      <c r="I82" t="str">
        <f t="shared" si="1"/>
        <v>2012</v>
      </c>
      <c r="J82" t="s">
        <v>85</v>
      </c>
      <c r="M82" t="str">
        <f t="shared" si="0"/>
        <v>2012 BMW M5</v>
      </c>
      <c r="N82" s="3">
        <f t="shared" si="2"/>
        <v>5.3</v>
      </c>
      <c r="O82" s="4">
        <f t="shared" si="3"/>
        <v>552</v>
      </c>
      <c r="Q82" t="str">
        <f t="shared" si="4"/>
        <v>2012 BMW M5</v>
      </c>
      <c r="R82" s="3">
        <f t="shared" si="4"/>
        <v>5.3</v>
      </c>
      <c r="S82">
        <f t="shared" si="5"/>
        <v>5.6980768984765424</v>
      </c>
      <c r="T82" s="3">
        <f t="shared" si="6"/>
        <v>-0.3980768984765426</v>
      </c>
      <c r="U82">
        <f t="shared" si="7"/>
        <v>0.1584652171007036</v>
      </c>
    </row>
    <row r="83" spans="1:21" x14ac:dyDescent="0.3">
      <c r="A83" t="s">
        <v>103</v>
      </c>
      <c r="B83" t="s">
        <v>37</v>
      </c>
      <c r="C83">
        <v>758</v>
      </c>
      <c r="D83" s="3">
        <v>7.5</v>
      </c>
      <c r="E83" s="3">
        <v>5</v>
      </c>
      <c r="F83" s="3">
        <v>4.5999999999999996</v>
      </c>
      <c r="G83" s="4">
        <v>560</v>
      </c>
      <c r="H83" s="4">
        <v>4255</v>
      </c>
      <c r="I83" t="str">
        <f t="shared" si="1"/>
        <v>2013</v>
      </c>
      <c r="J83" t="s">
        <v>85</v>
      </c>
      <c r="M83" t="str">
        <f t="shared" si="0"/>
        <v>2013 BMW M6 Coupe</v>
      </c>
      <c r="N83" s="3">
        <f t="shared" si="2"/>
        <v>5</v>
      </c>
      <c r="O83" s="4">
        <f t="shared" si="3"/>
        <v>560</v>
      </c>
      <c r="Q83" t="str">
        <f t="shared" si="4"/>
        <v>2013 BMW M6 Coupe</v>
      </c>
      <c r="R83" s="3">
        <f t="shared" si="4"/>
        <v>5</v>
      </c>
      <c r="S83">
        <f t="shared" si="5"/>
        <v>5.7296521183725755</v>
      </c>
      <c r="T83" s="3">
        <f t="shared" si="6"/>
        <v>-0.72965211837257549</v>
      </c>
      <c r="U83">
        <f t="shared" si="7"/>
        <v>0.53239221384558688</v>
      </c>
    </row>
    <row r="84" spans="1:21" x14ac:dyDescent="0.3">
      <c r="A84" t="s">
        <v>104</v>
      </c>
      <c r="B84" t="s">
        <v>37</v>
      </c>
      <c r="C84">
        <v>782</v>
      </c>
      <c r="D84" s="3">
        <v>7.1</v>
      </c>
      <c r="E84" s="3">
        <v>5.3</v>
      </c>
      <c r="F84" s="3">
        <v>4.7</v>
      </c>
      <c r="G84" s="4">
        <v>431</v>
      </c>
      <c r="H84" s="4">
        <v>3389</v>
      </c>
      <c r="I84" t="str">
        <f t="shared" si="1"/>
        <v>2014</v>
      </c>
      <c r="J84" t="s">
        <v>85</v>
      </c>
      <c r="M84" t="str">
        <f t="shared" si="0"/>
        <v>2014 BMW M4 Coupe</v>
      </c>
      <c r="N84" s="3">
        <f t="shared" si="2"/>
        <v>5.3</v>
      </c>
      <c r="O84" s="4">
        <f t="shared" si="3"/>
        <v>431</v>
      </c>
      <c r="Q84" t="str">
        <f t="shared" si="4"/>
        <v>2014 BMW M4 Coupe</v>
      </c>
      <c r="R84" s="3">
        <f t="shared" si="4"/>
        <v>5.3</v>
      </c>
      <c r="S84">
        <f t="shared" si="5"/>
        <v>5.220501697549035</v>
      </c>
      <c r="T84" s="3">
        <f t="shared" si="6"/>
        <v>7.9498302450964786E-2</v>
      </c>
      <c r="U84">
        <f t="shared" si="7"/>
        <v>6.3199800925850735E-3</v>
      </c>
    </row>
    <row r="85" spans="1:21" x14ac:dyDescent="0.3">
      <c r="A85" t="s">
        <v>105</v>
      </c>
      <c r="B85" t="s">
        <v>37</v>
      </c>
      <c r="C85">
        <v>764</v>
      </c>
      <c r="D85" s="3">
        <v>7.2</v>
      </c>
      <c r="E85" s="3">
        <v>7.7</v>
      </c>
      <c r="F85" s="3">
        <v>4.9000000000000004</v>
      </c>
      <c r="G85" s="4">
        <v>357</v>
      </c>
      <c r="H85" s="4">
        <v>3380</v>
      </c>
      <c r="I85" t="str">
        <f t="shared" si="1"/>
        <v>2015</v>
      </c>
      <c r="J85" t="s">
        <v>85</v>
      </c>
      <c r="M85" t="str">
        <f t="shared" ref="M85:M148" si="8">A85</f>
        <v>2015 BMW i8</v>
      </c>
      <c r="N85" s="3">
        <f t="shared" si="2"/>
        <v>7.7</v>
      </c>
      <c r="O85" s="4">
        <f t="shared" si="3"/>
        <v>357</v>
      </c>
      <c r="Q85" t="str">
        <f t="shared" si="4"/>
        <v>2015 BMW i8</v>
      </c>
      <c r="R85" s="3">
        <f t="shared" si="4"/>
        <v>7.7</v>
      </c>
      <c r="S85">
        <f t="shared" si="5"/>
        <v>4.9284309135107254</v>
      </c>
      <c r="T85" s="3">
        <f t="shared" si="6"/>
        <v>2.7715690864892748</v>
      </c>
      <c r="U85">
        <f t="shared" si="7"/>
        <v>7.6815952011829935</v>
      </c>
    </row>
    <row r="86" spans="1:21" x14ac:dyDescent="0.3">
      <c r="A86" t="s">
        <v>106</v>
      </c>
      <c r="B86" t="s">
        <v>30</v>
      </c>
      <c r="C86">
        <v>687</v>
      </c>
      <c r="D86" s="3">
        <v>6.5</v>
      </c>
      <c r="E86" s="3">
        <v>6</v>
      </c>
      <c r="F86" s="3">
        <v>5.8</v>
      </c>
      <c r="G86" s="4">
        <v>567</v>
      </c>
      <c r="H86" s="4">
        <v>5185</v>
      </c>
      <c r="I86" t="str">
        <f t="shared" ref="I86:I149" si="9">LEFT(A86,4)</f>
        <v>2015</v>
      </c>
      <c r="J86" t="s">
        <v>85</v>
      </c>
      <c r="M86" t="str">
        <f t="shared" si="8"/>
        <v>2015 BMW X6 M</v>
      </c>
      <c r="N86" s="3">
        <f t="shared" ref="N86:N149" si="10">E86</f>
        <v>6</v>
      </c>
      <c r="O86" s="4">
        <f t="shared" ref="O86:O149" si="11">G86</f>
        <v>567</v>
      </c>
      <c r="Q86" t="str">
        <f t="shared" ref="Q86:R149" si="12">M86</f>
        <v>2015 BMW X6 M</v>
      </c>
      <c r="R86" s="3">
        <f t="shared" si="12"/>
        <v>6</v>
      </c>
      <c r="S86">
        <f t="shared" ref="S86:S149" si="13">$X$21+$X$22*O86</f>
        <v>5.7572804357816061</v>
      </c>
      <c r="T86" s="3">
        <f t="shared" ref="T86:T149" si="14">N86-S86</f>
        <v>0.24271956421839391</v>
      </c>
      <c r="U86">
        <f t="shared" ref="U86:U149" si="15">POWER(T86,2)</f>
        <v>5.8912786854367044E-2</v>
      </c>
    </row>
    <row r="87" spans="1:21" x14ac:dyDescent="0.3">
      <c r="A87" t="s">
        <v>107</v>
      </c>
      <c r="B87" t="s">
        <v>37</v>
      </c>
      <c r="C87">
        <v>718</v>
      </c>
      <c r="D87" s="3">
        <v>6.5</v>
      </c>
      <c r="E87" s="3">
        <v>5.2</v>
      </c>
      <c r="F87" s="3">
        <v>4.8</v>
      </c>
      <c r="G87" s="4">
        <v>365</v>
      </c>
      <c r="H87" s="4">
        <v>3450</v>
      </c>
      <c r="I87" t="str">
        <f t="shared" si="9"/>
        <v>2016</v>
      </c>
      <c r="J87" t="s">
        <v>85</v>
      </c>
      <c r="M87" t="str">
        <f t="shared" si="8"/>
        <v>2016 BMW M2 CoupÃ©</v>
      </c>
      <c r="N87" s="3">
        <f t="shared" si="10"/>
        <v>5.2</v>
      </c>
      <c r="O87" s="4">
        <f t="shared" si="11"/>
        <v>365</v>
      </c>
      <c r="Q87" t="str">
        <f t="shared" si="12"/>
        <v>2016 BMW M2 CoupÃ©</v>
      </c>
      <c r="R87" s="3">
        <f t="shared" si="12"/>
        <v>5.2</v>
      </c>
      <c r="S87">
        <f t="shared" si="13"/>
        <v>4.9600061334067584</v>
      </c>
      <c r="T87" s="3">
        <f t="shared" si="14"/>
        <v>0.23999386659324173</v>
      </c>
      <c r="U87">
        <f t="shared" si="15"/>
        <v>5.7597056002374712E-2</v>
      </c>
    </row>
    <row r="88" spans="1:21" x14ac:dyDescent="0.3">
      <c r="A88" t="s">
        <v>108</v>
      </c>
      <c r="B88" t="s">
        <v>25</v>
      </c>
      <c r="C88">
        <v>814</v>
      </c>
      <c r="D88" s="3">
        <v>7.2</v>
      </c>
      <c r="E88" s="3">
        <v>5.7</v>
      </c>
      <c r="F88" s="3">
        <v>4</v>
      </c>
      <c r="G88" s="4">
        <v>493</v>
      </c>
      <c r="H88" s="4">
        <v>3329</v>
      </c>
      <c r="I88" t="str">
        <f t="shared" si="9"/>
        <v>2016</v>
      </c>
      <c r="J88" t="s">
        <v>85</v>
      </c>
      <c r="M88" t="str">
        <f t="shared" si="8"/>
        <v>2016 BMW M4 GTS</v>
      </c>
      <c r="N88" s="3">
        <f t="shared" si="10"/>
        <v>5.7</v>
      </c>
      <c r="O88" s="4">
        <f t="shared" si="11"/>
        <v>493</v>
      </c>
      <c r="Q88" t="str">
        <f t="shared" si="12"/>
        <v>2016 BMW M4 GTS</v>
      </c>
      <c r="R88" s="3">
        <f t="shared" si="12"/>
        <v>5.7</v>
      </c>
      <c r="S88">
        <f t="shared" si="13"/>
        <v>5.4652096517432955</v>
      </c>
      <c r="T88" s="3">
        <f t="shared" si="14"/>
        <v>0.23479034825670464</v>
      </c>
      <c r="U88">
        <f t="shared" si="15"/>
        <v>5.5126507634504648E-2</v>
      </c>
    </row>
    <row r="89" spans="1:21" x14ac:dyDescent="0.3">
      <c r="A89" t="s">
        <v>109</v>
      </c>
      <c r="B89" t="s">
        <v>37</v>
      </c>
      <c r="C89">
        <v>784</v>
      </c>
      <c r="D89" s="3">
        <v>7.6</v>
      </c>
      <c r="E89" s="3">
        <v>8.6999999999999993</v>
      </c>
      <c r="F89" s="3">
        <v>5.0999999999999996</v>
      </c>
      <c r="G89" s="4">
        <v>600</v>
      </c>
      <c r="H89" s="4">
        <v>4370</v>
      </c>
      <c r="I89" t="str">
        <f t="shared" si="9"/>
        <v>2018</v>
      </c>
      <c r="J89" t="s">
        <v>85</v>
      </c>
      <c r="M89" t="str">
        <f t="shared" si="8"/>
        <v>2018 BMW M5</v>
      </c>
      <c r="N89" s="3">
        <f t="shared" si="10"/>
        <v>8.6999999999999993</v>
      </c>
      <c r="O89" s="4">
        <f t="shared" si="11"/>
        <v>600</v>
      </c>
      <c r="Q89" t="str">
        <f t="shared" si="12"/>
        <v>2018 BMW M5</v>
      </c>
      <c r="R89" s="3">
        <f t="shared" si="12"/>
        <v>8.6999999999999993</v>
      </c>
      <c r="S89">
        <f t="shared" si="13"/>
        <v>5.8875282178527435</v>
      </c>
      <c r="T89" s="3">
        <f t="shared" si="14"/>
        <v>2.8124717821472558</v>
      </c>
      <c r="U89">
        <f t="shared" si="15"/>
        <v>7.9099975253745614</v>
      </c>
    </row>
    <row r="90" spans="1:21" x14ac:dyDescent="0.3">
      <c r="A90" t="s">
        <v>110</v>
      </c>
      <c r="B90" t="s">
        <v>37</v>
      </c>
      <c r="C90">
        <v>751</v>
      </c>
      <c r="D90" s="3">
        <v>6.7</v>
      </c>
      <c r="E90" s="3">
        <v>5.6</v>
      </c>
      <c r="F90" s="3">
        <v>4.5999999999999996</v>
      </c>
      <c r="G90" s="4">
        <v>382</v>
      </c>
      <c r="H90" s="4">
        <v>3252</v>
      </c>
      <c r="I90" t="str">
        <f t="shared" si="9"/>
        <v>2019</v>
      </c>
      <c r="J90" t="s">
        <v>85</v>
      </c>
      <c r="M90" t="str">
        <f t="shared" si="8"/>
        <v>2019 BMW Z4 Roadster</v>
      </c>
      <c r="N90" s="3">
        <f t="shared" si="10"/>
        <v>5.6</v>
      </c>
      <c r="O90" s="4">
        <f t="shared" si="11"/>
        <v>382</v>
      </c>
      <c r="Q90" t="str">
        <f t="shared" si="12"/>
        <v>2019 BMW Z4 Roadster</v>
      </c>
      <c r="R90" s="3">
        <f t="shared" si="12"/>
        <v>5.6</v>
      </c>
      <c r="S90">
        <f t="shared" si="13"/>
        <v>5.0271034756858297</v>
      </c>
      <c r="T90" s="3">
        <f t="shared" si="14"/>
        <v>0.57289652431416993</v>
      </c>
      <c r="U90">
        <f t="shared" si="15"/>
        <v>0.32821042757125629</v>
      </c>
    </row>
    <row r="91" spans="1:21" x14ac:dyDescent="0.3">
      <c r="A91" t="s">
        <v>111</v>
      </c>
      <c r="B91" t="s">
        <v>34</v>
      </c>
      <c r="C91">
        <v>285</v>
      </c>
      <c r="D91" s="3">
        <v>4</v>
      </c>
      <c r="E91" s="3">
        <v>2.5</v>
      </c>
      <c r="F91" s="3">
        <v>4.9000000000000004</v>
      </c>
      <c r="G91" s="4">
        <v>95</v>
      </c>
      <c r="H91" s="4">
        <v>1676</v>
      </c>
      <c r="I91" t="str">
        <f t="shared" si="9"/>
        <v>1926</v>
      </c>
      <c r="J91" t="s">
        <v>112</v>
      </c>
      <c r="M91" t="str">
        <f t="shared" si="8"/>
        <v>1926 Bugatti Type 35 C</v>
      </c>
      <c r="N91" s="3">
        <f t="shared" si="10"/>
        <v>2.5</v>
      </c>
      <c r="O91" s="4">
        <f t="shared" si="11"/>
        <v>95</v>
      </c>
      <c r="Q91" t="str">
        <f t="shared" si="12"/>
        <v>1926 Bugatti Type 35 C</v>
      </c>
      <c r="R91" s="3">
        <f t="shared" si="12"/>
        <v>2.5</v>
      </c>
      <c r="S91">
        <f t="shared" si="13"/>
        <v>3.8943424619156262</v>
      </c>
      <c r="T91" s="3">
        <f t="shared" si="14"/>
        <v>-1.3943424619156262</v>
      </c>
      <c r="U91">
        <f t="shared" si="15"/>
        <v>1.9441909011009293</v>
      </c>
    </row>
    <row r="92" spans="1:21" x14ac:dyDescent="0.3">
      <c r="A92" t="s">
        <v>113</v>
      </c>
      <c r="B92" t="s">
        <v>25</v>
      </c>
      <c r="C92">
        <v>805</v>
      </c>
      <c r="D92" s="3">
        <v>8.3000000000000007</v>
      </c>
      <c r="E92" s="3">
        <v>8</v>
      </c>
      <c r="F92" s="3">
        <v>4.9000000000000004</v>
      </c>
      <c r="G92" s="4">
        <v>611</v>
      </c>
      <c r="H92" s="4">
        <v>3126</v>
      </c>
      <c r="I92" t="str">
        <f t="shared" si="9"/>
        <v>1992</v>
      </c>
      <c r="J92" t="s">
        <v>112</v>
      </c>
      <c r="M92" t="str">
        <f t="shared" si="8"/>
        <v>1992 Bugatti EB110 Super Sport</v>
      </c>
      <c r="N92" s="3">
        <f t="shared" si="10"/>
        <v>8</v>
      </c>
      <c r="O92" s="4">
        <f t="shared" si="11"/>
        <v>611</v>
      </c>
      <c r="Q92" t="str">
        <f t="shared" si="12"/>
        <v>1992 Bugatti EB110 Super Sport</v>
      </c>
      <c r="R92" s="3">
        <f t="shared" si="12"/>
        <v>8</v>
      </c>
      <c r="S92">
        <f t="shared" si="13"/>
        <v>5.9309441452097902</v>
      </c>
      <c r="T92" s="3">
        <f t="shared" si="14"/>
        <v>2.0690558547902098</v>
      </c>
      <c r="U92">
        <f t="shared" si="15"/>
        <v>4.2809921302416454</v>
      </c>
    </row>
    <row r="93" spans="1:21" x14ac:dyDescent="0.3">
      <c r="A93" t="s">
        <v>114</v>
      </c>
      <c r="B93" t="s">
        <v>40</v>
      </c>
      <c r="C93">
        <v>913</v>
      </c>
      <c r="D93" s="3">
        <v>9.9</v>
      </c>
      <c r="E93" s="3">
        <v>10</v>
      </c>
      <c r="F93" s="3">
        <v>4.9000000000000004</v>
      </c>
      <c r="G93" s="4">
        <v>1183</v>
      </c>
      <c r="H93" s="4">
        <v>4044</v>
      </c>
      <c r="I93" t="str">
        <f t="shared" si="9"/>
        <v>2011</v>
      </c>
      <c r="J93" t="s">
        <v>112</v>
      </c>
      <c r="M93" t="str">
        <f t="shared" si="8"/>
        <v>2011 Bugatti Veyron Super Sport</v>
      </c>
      <c r="N93" s="3">
        <f t="shared" si="10"/>
        <v>10</v>
      </c>
      <c r="O93" s="4">
        <f t="shared" si="11"/>
        <v>1183</v>
      </c>
      <c r="Q93" t="str">
        <f t="shared" si="12"/>
        <v>2011 Bugatti Veyron Super Sport</v>
      </c>
      <c r="R93" s="3">
        <f t="shared" si="12"/>
        <v>10</v>
      </c>
      <c r="S93">
        <f t="shared" si="13"/>
        <v>8.1885723677761888</v>
      </c>
      <c r="T93" s="3">
        <f t="shared" si="14"/>
        <v>1.8114276322238112</v>
      </c>
      <c r="U93">
        <f t="shared" si="15"/>
        <v>3.2812700667839629</v>
      </c>
    </row>
    <row r="94" spans="1:21" x14ac:dyDescent="0.3">
      <c r="A94" t="s">
        <v>115</v>
      </c>
      <c r="B94" t="s">
        <v>40</v>
      </c>
      <c r="C94">
        <v>927</v>
      </c>
      <c r="D94" s="3">
        <v>10</v>
      </c>
      <c r="E94" s="3">
        <v>9.9</v>
      </c>
      <c r="F94" s="3">
        <v>5</v>
      </c>
      <c r="G94" s="4">
        <v>1479</v>
      </c>
      <c r="H94" s="4">
        <v>4398</v>
      </c>
      <c r="I94" t="str">
        <f t="shared" si="9"/>
        <v>2018</v>
      </c>
      <c r="J94" t="s">
        <v>112</v>
      </c>
      <c r="M94" t="str">
        <f t="shared" si="8"/>
        <v>2018 Bugatti Chiron</v>
      </c>
      <c r="N94" s="3">
        <f t="shared" si="10"/>
        <v>9.9</v>
      </c>
      <c r="O94" s="4">
        <f t="shared" si="11"/>
        <v>1479</v>
      </c>
      <c r="Q94" t="str">
        <f t="shared" si="12"/>
        <v>2018 Bugatti Chiron</v>
      </c>
      <c r="R94" s="3">
        <f t="shared" si="12"/>
        <v>9.9</v>
      </c>
      <c r="S94">
        <f t="shared" si="13"/>
        <v>9.356855503929431</v>
      </c>
      <c r="T94" s="3">
        <f t="shared" si="14"/>
        <v>0.54314449607056936</v>
      </c>
      <c r="U94">
        <f t="shared" si="15"/>
        <v>0.29500594361175275</v>
      </c>
    </row>
    <row r="95" spans="1:21" x14ac:dyDescent="0.3">
      <c r="A95" t="s">
        <v>116</v>
      </c>
      <c r="B95" t="s">
        <v>40</v>
      </c>
      <c r="C95">
        <v>958</v>
      </c>
      <c r="D95" s="3">
        <v>9.6</v>
      </c>
      <c r="E95" s="3">
        <v>10</v>
      </c>
      <c r="F95" s="3">
        <v>4.4000000000000004</v>
      </c>
      <c r="G95" s="4">
        <v>1479</v>
      </c>
      <c r="H95" s="4">
        <v>4321</v>
      </c>
      <c r="I95" t="str">
        <f t="shared" si="9"/>
        <v>2019</v>
      </c>
      <c r="J95" t="s">
        <v>112</v>
      </c>
      <c r="M95" t="str">
        <f t="shared" si="8"/>
        <v>2019 Bugatti Divo</v>
      </c>
      <c r="N95" s="3">
        <f t="shared" si="10"/>
        <v>10</v>
      </c>
      <c r="O95" s="4">
        <f t="shared" si="11"/>
        <v>1479</v>
      </c>
      <c r="Q95" t="str">
        <f t="shared" si="12"/>
        <v>2019 Bugatti Divo</v>
      </c>
      <c r="R95" s="3">
        <f t="shared" si="12"/>
        <v>10</v>
      </c>
      <c r="S95">
        <f t="shared" si="13"/>
        <v>9.356855503929431</v>
      </c>
      <c r="T95" s="3">
        <f t="shared" si="14"/>
        <v>0.64314449607056901</v>
      </c>
      <c r="U95">
        <f t="shared" si="15"/>
        <v>0.41363484282586616</v>
      </c>
    </row>
    <row r="96" spans="1:21" x14ac:dyDescent="0.3">
      <c r="A96" t="s">
        <v>117</v>
      </c>
      <c r="B96" t="s">
        <v>19</v>
      </c>
      <c r="C96">
        <v>558</v>
      </c>
      <c r="D96" s="3">
        <v>5.0999999999999996</v>
      </c>
      <c r="E96" s="3">
        <v>3.3</v>
      </c>
      <c r="F96" s="3">
        <v>5.0999999999999996</v>
      </c>
      <c r="G96" s="4">
        <v>360</v>
      </c>
      <c r="H96" s="4">
        <v>3874</v>
      </c>
      <c r="I96" t="str">
        <f t="shared" si="9"/>
        <v>1970</v>
      </c>
      <c r="J96" t="s">
        <v>118</v>
      </c>
      <c r="M96" t="str">
        <f t="shared" si="8"/>
        <v>1970 Buick GSX</v>
      </c>
      <c r="N96" s="3">
        <f t="shared" si="10"/>
        <v>3.3</v>
      </c>
      <c r="O96" s="4">
        <f t="shared" si="11"/>
        <v>360</v>
      </c>
      <c r="Q96" t="str">
        <f t="shared" si="12"/>
        <v>1970 Buick GSX</v>
      </c>
      <c r="R96" s="3">
        <f t="shared" si="12"/>
        <v>3.3</v>
      </c>
      <c r="S96">
        <f t="shared" si="13"/>
        <v>4.9402716209717372</v>
      </c>
      <c r="T96" s="3">
        <f t="shared" si="14"/>
        <v>-1.6402716209717374</v>
      </c>
      <c r="U96">
        <f t="shared" si="15"/>
        <v>2.6904909905652508</v>
      </c>
    </row>
    <row r="97" spans="1:21" x14ac:dyDescent="0.3">
      <c r="A97" t="s">
        <v>119</v>
      </c>
      <c r="B97" t="s">
        <v>19</v>
      </c>
      <c r="C97">
        <v>564</v>
      </c>
      <c r="D97" s="3">
        <v>5.7</v>
      </c>
      <c r="E97" s="3">
        <v>3.8</v>
      </c>
      <c r="F97" s="3">
        <v>5.5</v>
      </c>
      <c r="G97" s="4">
        <v>300</v>
      </c>
      <c r="H97" s="4">
        <v>3545</v>
      </c>
      <c r="I97" t="str">
        <f t="shared" si="9"/>
        <v>1987</v>
      </c>
      <c r="J97" t="s">
        <v>118</v>
      </c>
      <c r="M97" t="str">
        <f t="shared" si="8"/>
        <v>1987 Buick Regal GNX</v>
      </c>
      <c r="N97" s="3">
        <f t="shared" si="10"/>
        <v>3.8</v>
      </c>
      <c r="O97" s="4">
        <f t="shared" si="11"/>
        <v>300</v>
      </c>
      <c r="Q97" t="str">
        <f t="shared" si="12"/>
        <v>1987 Buick Regal GNX</v>
      </c>
      <c r="R97" s="3">
        <f t="shared" si="12"/>
        <v>3.8</v>
      </c>
      <c r="S97">
        <f t="shared" si="13"/>
        <v>4.7034574717514861</v>
      </c>
      <c r="T97" s="3">
        <f t="shared" si="14"/>
        <v>-0.90345747175148627</v>
      </c>
      <c r="U97">
        <f t="shared" si="15"/>
        <v>0.81623540326358757</v>
      </c>
    </row>
    <row r="98" spans="1:21" x14ac:dyDescent="0.3">
      <c r="A98" t="s">
        <v>120</v>
      </c>
      <c r="B98" t="s">
        <v>37</v>
      </c>
      <c r="C98">
        <v>716</v>
      </c>
      <c r="D98" s="3">
        <v>7</v>
      </c>
      <c r="E98" s="3">
        <v>5.2</v>
      </c>
      <c r="F98" s="3">
        <v>5.0999999999999996</v>
      </c>
      <c r="G98" s="4">
        <v>464</v>
      </c>
      <c r="H98" s="4">
        <v>3700</v>
      </c>
      <c r="I98" t="str">
        <f t="shared" si="9"/>
        <v>2016</v>
      </c>
      <c r="J98" t="s">
        <v>121</v>
      </c>
      <c r="M98" t="str">
        <f t="shared" si="8"/>
        <v>2016 Cadillac ATS-V</v>
      </c>
      <c r="N98" s="3">
        <f t="shared" si="10"/>
        <v>5.2</v>
      </c>
      <c r="O98" s="4">
        <f t="shared" si="11"/>
        <v>464</v>
      </c>
      <c r="Q98" t="str">
        <f t="shared" si="12"/>
        <v>2016 Cadillac ATS-V</v>
      </c>
      <c r="R98" s="3">
        <f t="shared" si="12"/>
        <v>5.2</v>
      </c>
      <c r="S98">
        <f t="shared" si="13"/>
        <v>5.3507494796201733</v>
      </c>
      <c r="T98" s="3">
        <f t="shared" si="14"/>
        <v>-0.15074947962017315</v>
      </c>
      <c r="U98">
        <f t="shared" si="15"/>
        <v>2.2725405605753E-2</v>
      </c>
    </row>
    <row r="99" spans="1:21" x14ac:dyDescent="0.3">
      <c r="A99" t="s">
        <v>122</v>
      </c>
      <c r="B99" t="s">
        <v>37</v>
      </c>
      <c r="C99">
        <v>761</v>
      </c>
      <c r="D99" s="3">
        <v>7.2</v>
      </c>
      <c r="E99" s="3">
        <v>4.9000000000000004</v>
      </c>
      <c r="F99" s="3">
        <v>4.7</v>
      </c>
      <c r="G99" s="4">
        <v>640</v>
      </c>
      <c r="H99" s="4">
        <v>4128</v>
      </c>
      <c r="I99" t="str">
        <f t="shared" si="9"/>
        <v>2016</v>
      </c>
      <c r="J99" t="s">
        <v>121</v>
      </c>
      <c r="M99" t="str">
        <f t="shared" si="8"/>
        <v>2016 Cadillac CTS-V Sedan</v>
      </c>
      <c r="N99" s="3">
        <f t="shared" si="10"/>
        <v>4.9000000000000004</v>
      </c>
      <c r="O99" s="4">
        <f t="shared" si="11"/>
        <v>640</v>
      </c>
      <c r="Q99" t="str">
        <f t="shared" si="12"/>
        <v>2016 Cadillac CTS-V Sedan</v>
      </c>
      <c r="R99" s="3">
        <f t="shared" si="12"/>
        <v>4.9000000000000004</v>
      </c>
      <c r="S99">
        <f t="shared" si="13"/>
        <v>6.0454043173329115</v>
      </c>
      <c r="T99" s="3">
        <f t="shared" si="14"/>
        <v>-1.1454043173329111</v>
      </c>
      <c r="U99">
        <f t="shared" si="15"/>
        <v>1.3119510501648721</v>
      </c>
    </row>
    <row r="100" spans="1:21" x14ac:dyDescent="0.3">
      <c r="A100" t="s">
        <v>123</v>
      </c>
      <c r="B100" t="s">
        <v>30</v>
      </c>
      <c r="C100">
        <v>670</v>
      </c>
      <c r="D100" s="3">
        <v>3.9</v>
      </c>
      <c r="E100" s="3">
        <v>6.8</v>
      </c>
      <c r="F100" s="3">
        <v>9.6999999999999993</v>
      </c>
      <c r="G100" s="4">
        <v>172</v>
      </c>
      <c r="H100" s="4">
        <v>1655</v>
      </c>
      <c r="I100" t="str">
        <f t="shared" si="9"/>
        <v>2018</v>
      </c>
      <c r="J100" t="s">
        <v>124</v>
      </c>
      <c r="M100" t="str">
        <f t="shared" si="8"/>
        <v>2018 Can-Am Maverick X RS Turbo R</v>
      </c>
      <c r="N100" s="3">
        <f t="shared" si="10"/>
        <v>6.8</v>
      </c>
      <c r="O100" s="4">
        <f t="shared" si="11"/>
        <v>172</v>
      </c>
      <c r="Q100" t="str">
        <f t="shared" si="12"/>
        <v>2018 Can-Am Maverick X RS Turbo R</v>
      </c>
      <c r="R100" s="3">
        <f t="shared" si="12"/>
        <v>6.8</v>
      </c>
      <c r="S100">
        <f t="shared" si="13"/>
        <v>4.198253953414949</v>
      </c>
      <c r="T100" s="3">
        <f t="shared" si="14"/>
        <v>2.6017460465850508</v>
      </c>
      <c r="U100">
        <f t="shared" si="15"/>
        <v>6.7690824909209413</v>
      </c>
    </row>
    <row r="101" spans="1:21" x14ac:dyDescent="0.3">
      <c r="A101" t="s">
        <v>125</v>
      </c>
      <c r="B101" t="s">
        <v>37</v>
      </c>
      <c r="C101">
        <v>786</v>
      </c>
      <c r="D101" s="3">
        <v>5.6</v>
      </c>
      <c r="E101" s="3">
        <v>5.7</v>
      </c>
      <c r="F101" s="3">
        <v>3.9</v>
      </c>
      <c r="G101" s="4">
        <v>263</v>
      </c>
      <c r="H101" s="4">
        <v>1116</v>
      </c>
      <c r="I101" t="str">
        <f t="shared" si="9"/>
        <v>2013</v>
      </c>
      <c r="J101" t="s">
        <v>126</v>
      </c>
      <c r="M101" t="str">
        <f t="shared" si="8"/>
        <v>2013 Caterham Superlight R500</v>
      </c>
      <c r="N101" s="3">
        <f t="shared" si="10"/>
        <v>5.7</v>
      </c>
      <c r="O101" s="4">
        <f t="shared" si="11"/>
        <v>263</v>
      </c>
      <c r="Q101" t="str">
        <f t="shared" si="12"/>
        <v>2013 Caterham Superlight R500</v>
      </c>
      <c r="R101" s="3">
        <f t="shared" si="12"/>
        <v>5.7</v>
      </c>
      <c r="S101">
        <f t="shared" si="13"/>
        <v>4.5574220797323308</v>
      </c>
      <c r="T101" s="3">
        <f t="shared" si="14"/>
        <v>1.1425779202676694</v>
      </c>
      <c r="U101">
        <f t="shared" si="15"/>
        <v>1.3054843038831927</v>
      </c>
    </row>
    <row r="102" spans="1:21" x14ac:dyDescent="0.3">
      <c r="A102" t="s">
        <v>127</v>
      </c>
      <c r="B102" t="s">
        <v>34</v>
      </c>
      <c r="C102">
        <v>366</v>
      </c>
      <c r="D102" s="3">
        <v>3.6</v>
      </c>
      <c r="E102" s="3">
        <v>2.2999999999999998</v>
      </c>
      <c r="F102" s="3">
        <v>5.6</v>
      </c>
      <c r="G102" s="4">
        <v>160</v>
      </c>
      <c r="H102" s="4">
        <v>2900</v>
      </c>
      <c r="I102" t="str">
        <f t="shared" si="9"/>
        <v>1953</v>
      </c>
      <c r="J102" t="s">
        <v>128</v>
      </c>
      <c r="M102" t="str">
        <f t="shared" si="8"/>
        <v>1953 Chevrolet Corvette</v>
      </c>
      <c r="N102" s="3">
        <f t="shared" si="10"/>
        <v>2.2999999999999998</v>
      </c>
      <c r="O102" s="4">
        <f t="shared" si="11"/>
        <v>160</v>
      </c>
      <c r="Q102" t="str">
        <f t="shared" si="12"/>
        <v>1953 Chevrolet Corvette</v>
      </c>
      <c r="R102" s="3">
        <f t="shared" si="12"/>
        <v>2.2999999999999998</v>
      </c>
      <c r="S102">
        <f t="shared" si="13"/>
        <v>4.150891123570899</v>
      </c>
      <c r="T102" s="3">
        <f t="shared" si="14"/>
        <v>-1.8508911235708991</v>
      </c>
      <c r="U102">
        <f t="shared" si="15"/>
        <v>3.4257979513135455</v>
      </c>
    </row>
    <row r="103" spans="1:21" x14ac:dyDescent="0.3">
      <c r="A103" t="s">
        <v>129</v>
      </c>
      <c r="B103" t="s">
        <v>37</v>
      </c>
      <c r="C103">
        <v>800</v>
      </c>
      <c r="D103" s="3">
        <v>6.5</v>
      </c>
      <c r="E103" s="3">
        <v>5.8</v>
      </c>
      <c r="F103" s="3">
        <v>3.7</v>
      </c>
      <c r="G103" s="4">
        <v>450</v>
      </c>
      <c r="H103" s="4">
        <v>2205</v>
      </c>
      <c r="I103" t="str">
        <f t="shared" si="9"/>
        <v>1953</v>
      </c>
      <c r="J103" t="s">
        <v>128</v>
      </c>
      <c r="M103" t="str">
        <f t="shared" si="8"/>
        <v>1953 Chevrolet Corvette Forza Edition</v>
      </c>
      <c r="N103" s="3">
        <f t="shared" si="10"/>
        <v>5.8</v>
      </c>
      <c r="O103" s="4">
        <f t="shared" si="11"/>
        <v>450</v>
      </c>
      <c r="Q103" t="str">
        <f t="shared" si="12"/>
        <v>1953 Chevrolet Corvette Forza Edition</v>
      </c>
      <c r="R103" s="3">
        <f t="shared" si="12"/>
        <v>5.8</v>
      </c>
      <c r="S103">
        <f t="shared" si="13"/>
        <v>5.2954928448021148</v>
      </c>
      <c r="T103" s="3">
        <f t="shared" si="14"/>
        <v>0.50450715519788503</v>
      </c>
      <c r="U103">
        <f t="shared" si="15"/>
        <v>0.25452746964586287</v>
      </c>
    </row>
    <row r="104" spans="1:21" x14ac:dyDescent="0.3">
      <c r="A104" t="s">
        <v>130</v>
      </c>
      <c r="B104" t="s">
        <v>34</v>
      </c>
      <c r="C104">
        <v>360</v>
      </c>
      <c r="D104" s="3">
        <v>4.5</v>
      </c>
      <c r="E104" s="3">
        <v>3.2</v>
      </c>
      <c r="F104" s="3">
        <v>5.8</v>
      </c>
      <c r="G104" s="4">
        <v>180</v>
      </c>
      <c r="H104" s="4">
        <v>3309</v>
      </c>
      <c r="I104" t="str">
        <f t="shared" si="9"/>
        <v>1955</v>
      </c>
      <c r="J104" t="s">
        <v>128</v>
      </c>
      <c r="M104" t="str">
        <f t="shared" si="8"/>
        <v>1955 Chevrolet 150 Utility Sedan</v>
      </c>
      <c r="N104" s="3">
        <f t="shared" si="10"/>
        <v>3.2</v>
      </c>
      <c r="O104" s="4">
        <f t="shared" si="11"/>
        <v>180</v>
      </c>
      <c r="Q104" t="str">
        <f t="shared" si="12"/>
        <v>1955 Chevrolet 150 Utility Sedan</v>
      </c>
      <c r="R104" s="3">
        <f t="shared" si="12"/>
        <v>3.2</v>
      </c>
      <c r="S104">
        <f t="shared" si="13"/>
        <v>4.229829173310983</v>
      </c>
      <c r="T104" s="3">
        <f t="shared" si="14"/>
        <v>-1.0298291733109828</v>
      </c>
      <c r="U104">
        <f t="shared" si="15"/>
        <v>1.0605481262023821</v>
      </c>
    </row>
    <row r="105" spans="1:21" x14ac:dyDescent="0.3">
      <c r="A105" t="s">
        <v>131</v>
      </c>
      <c r="B105" t="s">
        <v>34</v>
      </c>
      <c r="C105">
        <v>432</v>
      </c>
      <c r="D105" s="3">
        <v>4.8</v>
      </c>
      <c r="E105" s="3">
        <v>2.8</v>
      </c>
      <c r="F105" s="3">
        <v>6</v>
      </c>
      <c r="G105" s="4">
        <v>220</v>
      </c>
      <c r="H105" s="4">
        <v>3337</v>
      </c>
      <c r="I105" t="str">
        <f t="shared" si="9"/>
        <v>1957</v>
      </c>
      <c r="J105" t="s">
        <v>128</v>
      </c>
      <c r="M105" t="str">
        <f t="shared" si="8"/>
        <v>1957 Chevrolet Bel Air</v>
      </c>
      <c r="N105" s="3">
        <f t="shared" si="10"/>
        <v>2.8</v>
      </c>
      <c r="O105" s="4">
        <f t="shared" si="11"/>
        <v>220</v>
      </c>
      <c r="Q105" t="str">
        <f t="shared" si="12"/>
        <v>1957 Chevrolet Bel Air</v>
      </c>
      <c r="R105" s="3">
        <f t="shared" si="12"/>
        <v>2.8</v>
      </c>
      <c r="S105">
        <f t="shared" si="13"/>
        <v>4.3877052727911501</v>
      </c>
      <c r="T105" s="3">
        <f t="shared" si="14"/>
        <v>-1.5877052727911503</v>
      </c>
      <c r="U105">
        <f t="shared" si="15"/>
        <v>2.5208080332488207</v>
      </c>
    </row>
    <row r="106" spans="1:21" x14ac:dyDescent="0.3">
      <c r="A106" t="s">
        <v>132</v>
      </c>
      <c r="B106" t="s">
        <v>19</v>
      </c>
      <c r="C106">
        <v>541</v>
      </c>
      <c r="D106" s="3">
        <v>5.4</v>
      </c>
      <c r="E106" s="3">
        <v>3.6</v>
      </c>
      <c r="F106" s="3">
        <v>5.6</v>
      </c>
      <c r="G106" s="4">
        <v>290</v>
      </c>
      <c r="H106" s="4">
        <v>3080</v>
      </c>
      <c r="I106" t="str">
        <f t="shared" si="9"/>
        <v>1960</v>
      </c>
      <c r="J106" t="s">
        <v>128</v>
      </c>
      <c r="M106" t="str">
        <f t="shared" si="8"/>
        <v>1960 Chevrolet Corvette</v>
      </c>
      <c r="N106" s="3">
        <f t="shared" si="10"/>
        <v>3.6</v>
      </c>
      <c r="O106" s="4">
        <f t="shared" si="11"/>
        <v>290</v>
      </c>
      <c r="Q106" t="str">
        <f t="shared" si="12"/>
        <v>1960 Chevrolet Corvette</v>
      </c>
      <c r="R106" s="3">
        <f t="shared" si="12"/>
        <v>3.6</v>
      </c>
      <c r="S106">
        <f t="shared" si="13"/>
        <v>4.6639884468814437</v>
      </c>
      <c r="T106" s="3">
        <f t="shared" si="14"/>
        <v>-1.0639884468814436</v>
      </c>
      <c r="U106">
        <f t="shared" si="15"/>
        <v>1.1320714150971865</v>
      </c>
    </row>
    <row r="107" spans="1:21" x14ac:dyDescent="0.3">
      <c r="A107" t="s">
        <v>133</v>
      </c>
      <c r="B107" t="s">
        <v>19</v>
      </c>
      <c r="C107">
        <v>544</v>
      </c>
      <c r="D107" s="3">
        <v>5.5</v>
      </c>
      <c r="E107" s="3">
        <v>3.4</v>
      </c>
      <c r="F107" s="3">
        <v>5.4</v>
      </c>
      <c r="G107" s="4">
        <v>425</v>
      </c>
      <c r="H107" s="4">
        <v>3877</v>
      </c>
      <c r="I107" t="str">
        <f t="shared" si="9"/>
        <v>1964</v>
      </c>
      <c r="J107" t="s">
        <v>128</v>
      </c>
      <c r="M107" t="str">
        <f t="shared" si="8"/>
        <v>1964 Chevrolet Impala Super Sport 409</v>
      </c>
      <c r="N107" s="3">
        <f t="shared" si="10"/>
        <v>3.4</v>
      </c>
      <c r="O107" s="4">
        <f t="shared" si="11"/>
        <v>425</v>
      </c>
      <c r="Q107" t="str">
        <f t="shared" si="12"/>
        <v>1964 Chevrolet Impala Super Sport 409</v>
      </c>
      <c r="R107" s="3">
        <f t="shared" si="12"/>
        <v>3.4</v>
      </c>
      <c r="S107">
        <f t="shared" si="13"/>
        <v>5.1968202826270105</v>
      </c>
      <c r="T107" s="3">
        <f t="shared" si="14"/>
        <v>-1.7968202826270105</v>
      </c>
      <c r="U107">
        <f t="shared" si="15"/>
        <v>3.2285631280598102</v>
      </c>
    </row>
    <row r="108" spans="1:21" x14ac:dyDescent="0.3">
      <c r="A108" t="s">
        <v>134</v>
      </c>
      <c r="B108" t="s">
        <v>30</v>
      </c>
      <c r="C108">
        <v>623</v>
      </c>
      <c r="D108" s="3">
        <v>5.5</v>
      </c>
      <c r="E108" s="3">
        <v>3.9</v>
      </c>
      <c r="F108" s="3">
        <v>5.8</v>
      </c>
      <c r="G108" s="4">
        <v>435</v>
      </c>
      <c r="H108" s="4">
        <v>3384</v>
      </c>
      <c r="I108" t="str">
        <f t="shared" si="9"/>
        <v>1967</v>
      </c>
      <c r="J108" t="s">
        <v>128</v>
      </c>
      <c r="M108" t="str">
        <f t="shared" si="8"/>
        <v>1967 Chevrolet Corvette Stingray 427</v>
      </c>
      <c r="N108" s="3">
        <f t="shared" si="10"/>
        <v>3.9</v>
      </c>
      <c r="O108" s="4">
        <f t="shared" si="11"/>
        <v>435</v>
      </c>
      <c r="Q108" t="str">
        <f t="shared" si="12"/>
        <v>1967 Chevrolet Corvette Stingray 427</v>
      </c>
      <c r="R108" s="3">
        <f t="shared" si="12"/>
        <v>3.9</v>
      </c>
      <c r="S108">
        <f t="shared" si="13"/>
        <v>5.236289307497052</v>
      </c>
      <c r="T108" s="3">
        <f t="shared" si="14"/>
        <v>-1.3362893074970521</v>
      </c>
      <c r="U108">
        <f t="shared" si="15"/>
        <v>1.785669113330951</v>
      </c>
    </row>
    <row r="109" spans="1:21" x14ac:dyDescent="0.3">
      <c r="A109" t="s">
        <v>135</v>
      </c>
      <c r="B109" t="s">
        <v>19</v>
      </c>
      <c r="C109">
        <v>585</v>
      </c>
      <c r="D109" s="3">
        <v>5</v>
      </c>
      <c r="E109" s="3">
        <v>3.8</v>
      </c>
      <c r="F109" s="3">
        <v>5.8</v>
      </c>
      <c r="G109" s="4">
        <v>375</v>
      </c>
      <c r="H109" s="4">
        <v>3527</v>
      </c>
      <c r="I109" t="str">
        <f t="shared" si="9"/>
        <v>1969</v>
      </c>
      <c r="J109" t="s">
        <v>128</v>
      </c>
      <c r="M109" t="str">
        <f t="shared" si="8"/>
        <v>1969 Chevrolet Camaro Super Sport Coupe</v>
      </c>
      <c r="N109" s="3">
        <f t="shared" si="10"/>
        <v>3.8</v>
      </c>
      <c r="O109" s="4">
        <f t="shared" si="11"/>
        <v>375</v>
      </c>
      <c r="Q109" t="str">
        <f t="shared" si="12"/>
        <v>1969 Chevrolet Camaro Super Sport Coupe</v>
      </c>
      <c r="R109" s="3">
        <f t="shared" si="12"/>
        <v>3.8</v>
      </c>
      <c r="S109">
        <f t="shared" si="13"/>
        <v>4.9994751582768</v>
      </c>
      <c r="T109" s="3">
        <f t="shared" si="14"/>
        <v>-1.1994751582768002</v>
      </c>
      <c r="U109">
        <f t="shared" si="15"/>
        <v>1.4387406553231548</v>
      </c>
    </row>
    <row r="110" spans="1:21" x14ac:dyDescent="0.3">
      <c r="A110" t="s">
        <v>136</v>
      </c>
      <c r="B110" t="s">
        <v>19</v>
      </c>
      <c r="C110">
        <v>545</v>
      </c>
      <c r="D110" s="3">
        <v>5.4</v>
      </c>
      <c r="E110" s="3">
        <v>3.5</v>
      </c>
      <c r="F110" s="3">
        <v>5.3</v>
      </c>
      <c r="G110" s="4">
        <v>375</v>
      </c>
      <c r="H110" s="4">
        <v>3470</v>
      </c>
      <c r="I110" t="str">
        <f t="shared" si="9"/>
        <v>1969</v>
      </c>
      <c r="J110" t="s">
        <v>128</v>
      </c>
      <c r="M110" t="str">
        <f t="shared" si="8"/>
        <v>1969 Chevrolet Nova Super Sport 396</v>
      </c>
      <c r="N110" s="3">
        <f t="shared" si="10"/>
        <v>3.5</v>
      </c>
      <c r="O110" s="4">
        <f t="shared" si="11"/>
        <v>375</v>
      </c>
      <c r="Q110" t="str">
        <f t="shared" si="12"/>
        <v>1969 Chevrolet Nova Super Sport 396</v>
      </c>
      <c r="R110" s="3">
        <f t="shared" si="12"/>
        <v>3.5</v>
      </c>
      <c r="S110">
        <f t="shared" si="13"/>
        <v>4.9994751582768</v>
      </c>
      <c r="T110" s="3">
        <f t="shared" si="14"/>
        <v>-1.4994751582768</v>
      </c>
      <c r="U110">
        <f t="shared" si="15"/>
        <v>2.2484257502892344</v>
      </c>
    </row>
    <row r="111" spans="1:21" x14ac:dyDescent="0.3">
      <c r="A111" t="s">
        <v>137</v>
      </c>
      <c r="B111" t="s">
        <v>19</v>
      </c>
      <c r="C111">
        <v>539</v>
      </c>
      <c r="D111" s="3">
        <v>5.0999999999999996</v>
      </c>
      <c r="E111" s="3">
        <v>3.4</v>
      </c>
      <c r="F111" s="3">
        <v>4.9000000000000004</v>
      </c>
      <c r="G111" s="4">
        <v>360</v>
      </c>
      <c r="H111" s="4">
        <v>3550</v>
      </c>
      <c r="I111" t="str">
        <f t="shared" si="9"/>
        <v>1970</v>
      </c>
      <c r="J111" t="s">
        <v>128</v>
      </c>
      <c r="M111" t="str">
        <f t="shared" si="8"/>
        <v>1970 Chevrolet Camaro Z28</v>
      </c>
      <c r="N111" s="3">
        <f t="shared" si="10"/>
        <v>3.4</v>
      </c>
      <c r="O111" s="4">
        <f t="shared" si="11"/>
        <v>360</v>
      </c>
      <c r="Q111" t="str">
        <f t="shared" si="12"/>
        <v>1970 Chevrolet Camaro Z28</v>
      </c>
      <c r="R111" s="3">
        <f t="shared" si="12"/>
        <v>3.4</v>
      </c>
      <c r="S111">
        <f t="shared" si="13"/>
        <v>4.9402716209717372</v>
      </c>
      <c r="T111" s="3">
        <f t="shared" si="14"/>
        <v>-1.5402716209717373</v>
      </c>
      <c r="U111">
        <f t="shared" si="15"/>
        <v>2.3724366663709033</v>
      </c>
    </row>
    <row r="112" spans="1:21" x14ac:dyDescent="0.3">
      <c r="A112" t="s">
        <v>138</v>
      </c>
      <c r="B112" t="s">
        <v>19</v>
      </c>
      <c r="C112">
        <v>531</v>
      </c>
      <c r="D112" s="3">
        <v>4.7</v>
      </c>
      <c r="E112" s="3">
        <v>3.3</v>
      </c>
      <c r="F112" s="3">
        <v>5.4</v>
      </c>
      <c r="G112" s="4">
        <v>450</v>
      </c>
      <c r="H112" s="4">
        <v>3799</v>
      </c>
      <c r="I112" t="str">
        <f t="shared" si="9"/>
        <v>1970</v>
      </c>
      <c r="J112" t="s">
        <v>128</v>
      </c>
      <c r="M112" t="str">
        <f t="shared" si="8"/>
        <v>1970 Chevrolet Chevelle Super Sport 454</v>
      </c>
      <c r="N112" s="3">
        <f t="shared" si="10"/>
        <v>3.3</v>
      </c>
      <c r="O112" s="4">
        <f t="shared" si="11"/>
        <v>450</v>
      </c>
      <c r="Q112" t="str">
        <f t="shared" si="12"/>
        <v>1970 Chevrolet Chevelle Super Sport 454</v>
      </c>
      <c r="R112" s="3">
        <f t="shared" si="12"/>
        <v>3.3</v>
      </c>
      <c r="S112">
        <f t="shared" si="13"/>
        <v>5.2954928448021148</v>
      </c>
      <c r="T112" s="3">
        <f t="shared" si="14"/>
        <v>-1.995492844802115</v>
      </c>
      <c r="U112">
        <f t="shared" si="15"/>
        <v>3.9819916936564379</v>
      </c>
    </row>
    <row r="113" spans="1:21" x14ac:dyDescent="0.3">
      <c r="A113" t="s">
        <v>139</v>
      </c>
      <c r="B113" t="s">
        <v>30</v>
      </c>
      <c r="C113">
        <v>610</v>
      </c>
      <c r="D113" s="3">
        <v>4.9000000000000004</v>
      </c>
      <c r="E113" s="3">
        <v>3.9</v>
      </c>
      <c r="F113" s="3">
        <v>5.4</v>
      </c>
      <c r="G113" s="4">
        <v>370</v>
      </c>
      <c r="H113" s="4">
        <v>3373</v>
      </c>
      <c r="I113" t="str">
        <f t="shared" si="9"/>
        <v>1970</v>
      </c>
      <c r="J113" t="s">
        <v>128</v>
      </c>
      <c r="M113" t="str">
        <f t="shared" si="8"/>
        <v>1970 Chevrolet Corvette ZR-1</v>
      </c>
      <c r="N113" s="3">
        <f t="shared" si="10"/>
        <v>3.9</v>
      </c>
      <c r="O113" s="4">
        <f t="shared" si="11"/>
        <v>370</v>
      </c>
      <c r="Q113" t="str">
        <f t="shared" si="12"/>
        <v>1970 Chevrolet Corvette ZR-1</v>
      </c>
      <c r="R113" s="3">
        <f t="shared" si="12"/>
        <v>3.9</v>
      </c>
      <c r="S113">
        <f t="shared" si="13"/>
        <v>4.9797406458417797</v>
      </c>
      <c r="T113" s="3">
        <f t="shared" si="14"/>
        <v>-1.0797406458417798</v>
      </c>
      <c r="U113">
        <f t="shared" si="15"/>
        <v>1.1658398622828237</v>
      </c>
    </row>
    <row r="114" spans="1:21" x14ac:dyDescent="0.3">
      <c r="A114" t="s">
        <v>140</v>
      </c>
      <c r="B114" t="s">
        <v>19</v>
      </c>
      <c r="C114">
        <v>544</v>
      </c>
      <c r="D114" s="3">
        <v>5.9</v>
      </c>
      <c r="E114" s="3">
        <v>3.2</v>
      </c>
      <c r="F114" s="3">
        <v>5.5</v>
      </c>
      <c r="G114" s="4">
        <v>450</v>
      </c>
      <c r="H114" s="4">
        <v>3820</v>
      </c>
      <c r="I114" t="str">
        <f t="shared" si="9"/>
        <v>1970</v>
      </c>
      <c r="J114" t="s">
        <v>128</v>
      </c>
      <c r="M114" t="str">
        <f t="shared" si="8"/>
        <v>1970 Chevrolet El Camino Super Sport 454</v>
      </c>
      <c r="N114" s="3">
        <f t="shared" si="10"/>
        <v>3.2</v>
      </c>
      <c r="O114" s="4">
        <f t="shared" si="11"/>
        <v>450</v>
      </c>
      <c r="Q114" t="str">
        <f t="shared" si="12"/>
        <v>1970 Chevrolet El Camino Super Sport 454</v>
      </c>
      <c r="R114" s="3">
        <f t="shared" si="12"/>
        <v>3.2</v>
      </c>
      <c r="S114">
        <f t="shared" si="13"/>
        <v>5.2954928448021148</v>
      </c>
      <c r="T114" s="3">
        <f t="shared" si="14"/>
        <v>-2.0954928448021146</v>
      </c>
      <c r="U114">
        <f t="shared" si="15"/>
        <v>4.3910902626168591</v>
      </c>
    </row>
    <row r="115" spans="1:21" x14ac:dyDescent="0.3">
      <c r="A115" t="s">
        <v>141</v>
      </c>
      <c r="B115" t="s">
        <v>34</v>
      </c>
      <c r="C115">
        <v>466</v>
      </c>
      <c r="D115" s="3">
        <v>4.5</v>
      </c>
      <c r="E115" s="3">
        <v>3.5</v>
      </c>
      <c r="F115" s="3">
        <v>5.4</v>
      </c>
      <c r="G115" s="4">
        <v>175</v>
      </c>
      <c r="H115" s="4">
        <v>3560</v>
      </c>
      <c r="I115" t="str">
        <f t="shared" si="9"/>
        <v>1979</v>
      </c>
      <c r="J115" t="s">
        <v>128</v>
      </c>
      <c r="M115" t="str">
        <f t="shared" si="8"/>
        <v>1979 Chevrolet Camaro Z28</v>
      </c>
      <c r="N115" s="3">
        <f t="shared" si="10"/>
        <v>3.5</v>
      </c>
      <c r="O115" s="4">
        <f t="shared" si="11"/>
        <v>175</v>
      </c>
      <c r="Q115" t="str">
        <f t="shared" si="12"/>
        <v>1979 Chevrolet Camaro Z28</v>
      </c>
      <c r="R115" s="3">
        <f t="shared" si="12"/>
        <v>3.5</v>
      </c>
      <c r="S115">
        <f t="shared" si="13"/>
        <v>4.2100946608759617</v>
      </c>
      <c r="T115" s="3">
        <f t="shared" si="14"/>
        <v>-0.71009466087596174</v>
      </c>
      <c r="U115">
        <f t="shared" si="15"/>
        <v>0.50423442740454716</v>
      </c>
    </row>
    <row r="116" spans="1:21" x14ac:dyDescent="0.3">
      <c r="A116" t="s">
        <v>142</v>
      </c>
      <c r="B116" t="s">
        <v>34</v>
      </c>
      <c r="C116">
        <v>396</v>
      </c>
      <c r="D116" s="3">
        <v>5</v>
      </c>
      <c r="E116" s="3">
        <v>3.1</v>
      </c>
      <c r="F116" s="3">
        <v>5</v>
      </c>
      <c r="G116" s="4">
        <v>180</v>
      </c>
      <c r="H116" s="4">
        <v>3522</v>
      </c>
      <c r="I116" t="str">
        <f t="shared" si="9"/>
        <v>1988</v>
      </c>
      <c r="J116" t="s">
        <v>128</v>
      </c>
      <c r="M116" t="str">
        <f t="shared" si="8"/>
        <v>1988 Chevrolet Monte Carlo Super Sport</v>
      </c>
      <c r="N116" s="3">
        <f t="shared" si="10"/>
        <v>3.1</v>
      </c>
      <c r="O116" s="4">
        <f t="shared" si="11"/>
        <v>180</v>
      </c>
      <c r="Q116" t="str">
        <f t="shared" si="12"/>
        <v>1988 Chevrolet Monte Carlo Super Sport</v>
      </c>
      <c r="R116" s="3">
        <f t="shared" si="12"/>
        <v>3.1</v>
      </c>
      <c r="S116">
        <f t="shared" si="13"/>
        <v>4.229829173310983</v>
      </c>
      <c r="T116" s="3">
        <f t="shared" si="14"/>
        <v>-1.1298291733109829</v>
      </c>
      <c r="U116">
        <f t="shared" si="15"/>
        <v>1.276513960864579</v>
      </c>
    </row>
    <row r="117" spans="1:21" x14ac:dyDescent="0.3">
      <c r="A117" t="s">
        <v>143</v>
      </c>
      <c r="B117" t="s">
        <v>30</v>
      </c>
      <c r="C117">
        <v>693</v>
      </c>
      <c r="D117" s="3">
        <v>6.5</v>
      </c>
      <c r="E117" s="3">
        <v>4.8</v>
      </c>
      <c r="F117" s="3">
        <v>4.5</v>
      </c>
      <c r="G117" s="4">
        <v>405</v>
      </c>
      <c r="H117" s="4">
        <v>3505</v>
      </c>
      <c r="I117" t="str">
        <f t="shared" si="9"/>
        <v>1995</v>
      </c>
      <c r="J117" t="s">
        <v>128</v>
      </c>
      <c r="M117" t="str">
        <f t="shared" si="8"/>
        <v>1995 Chevrolet Corvette ZR-1</v>
      </c>
      <c r="N117" s="3">
        <f t="shared" si="10"/>
        <v>4.8</v>
      </c>
      <c r="O117" s="4">
        <f t="shared" si="11"/>
        <v>405</v>
      </c>
      <c r="Q117" t="str">
        <f t="shared" si="12"/>
        <v>1995 Chevrolet Corvette ZR-1</v>
      </c>
      <c r="R117" s="3">
        <f t="shared" si="12"/>
        <v>4.8</v>
      </c>
      <c r="S117">
        <f t="shared" si="13"/>
        <v>5.1178822328869265</v>
      </c>
      <c r="T117" s="3">
        <f t="shared" si="14"/>
        <v>-0.31788223288692663</v>
      </c>
      <c r="U117">
        <f t="shared" si="15"/>
        <v>0.10104911398517825</v>
      </c>
    </row>
    <row r="118" spans="1:21" x14ac:dyDescent="0.3">
      <c r="A118" t="s">
        <v>144</v>
      </c>
      <c r="B118" t="s">
        <v>19</v>
      </c>
      <c r="C118">
        <v>509</v>
      </c>
      <c r="D118" s="3">
        <v>5</v>
      </c>
      <c r="E118" s="3">
        <v>3.6</v>
      </c>
      <c r="F118" s="3">
        <v>5.2</v>
      </c>
      <c r="G118" s="4">
        <v>260</v>
      </c>
      <c r="H118" s="4">
        <v>4037</v>
      </c>
      <c r="I118" t="str">
        <f t="shared" si="9"/>
        <v>1996</v>
      </c>
      <c r="J118" t="s">
        <v>128</v>
      </c>
      <c r="M118" t="str">
        <f t="shared" si="8"/>
        <v>1996 Chevrolet Impala Super Sport</v>
      </c>
      <c r="N118" s="3">
        <f t="shared" si="10"/>
        <v>3.6</v>
      </c>
      <c r="O118" s="4">
        <f t="shared" si="11"/>
        <v>260</v>
      </c>
      <c r="Q118" t="str">
        <f t="shared" si="12"/>
        <v>1996 Chevrolet Impala Super Sport</v>
      </c>
      <c r="R118" s="3">
        <f t="shared" si="12"/>
        <v>3.6</v>
      </c>
      <c r="S118">
        <f t="shared" si="13"/>
        <v>4.5455813722713181</v>
      </c>
      <c r="T118" s="3">
        <f t="shared" si="14"/>
        <v>-0.945581372271318</v>
      </c>
      <c r="U118">
        <f t="shared" si="15"/>
        <v>0.89412413158650883</v>
      </c>
    </row>
    <row r="119" spans="1:21" x14ac:dyDescent="0.3">
      <c r="A119" t="s">
        <v>145</v>
      </c>
      <c r="B119" t="s">
        <v>37</v>
      </c>
      <c r="C119">
        <v>722</v>
      </c>
      <c r="D119" s="3">
        <v>7.2</v>
      </c>
      <c r="E119" s="3">
        <v>4.5999999999999996</v>
      </c>
      <c r="F119" s="3">
        <v>4.5</v>
      </c>
      <c r="G119" s="4">
        <v>405</v>
      </c>
      <c r="H119" s="4">
        <v>3120</v>
      </c>
      <c r="I119" t="str">
        <f t="shared" si="9"/>
        <v>2002</v>
      </c>
      <c r="J119" t="s">
        <v>128</v>
      </c>
      <c r="M119" t="str">
        <f t="shared" si="8"/>
        <v>2002 Chevrolet Corvette Z06</v>
      </c>
      <c r="N119" s="3">
        <f t="shared" si="10"/>
        <v>4.5999999999999996</v>
      </c>
      <c r="O119" s="4">
        <f t="shared" si="11"/>
        <v>405</v>
      </c>
      <c r="Q119" t="str">
        <f t="shared" si="12"/>
        <v>2002 Chevrolet Corvette Z06</v>
      </c>
      <c r="R119" s="3">
        <f t="shared" si="12"/>
        <v>4.5999999999999996</v>
      </c>
      <c r="S119">
        <f t="shared" si="13"/>
        <v>5.1178822328869265</v>
      </c>
      <c r="T119" s="3">
        <f t="shared" si="14"/>
        <v>-0.51788223288692681</v>
      </c>
      <c r="U119">
        <f t="shared" si="15"/>
        <v>0.26820200713994907</v>
      </c>
    </row>
    <row r="120" spans="1:21" x14ac:dyDescent="0.3">
      <c r="A120" t="s">
        <v>146</v>
      </c>
      <c r="B120" t="s">
        <v>25</v>
      </c>
      <c r="C120">
        <v>809</v>
      </c>
      <c r="D120" s="3">
        <v>7.8</v>
      </c>
      <c r="E120" s="3">
        <v>5.5</v>
      </c>
      <c r="F120" s="3">
        <v>4.4000000000000004</v>
      </c>
      <c r="G120" s="4">
        <v>638</v>
      </c>
      <c r="H120" s="4">
        <v>3350</v>
      </c>
      <c r="I120" t="str">
        <f t="shared" si="9"/>
        <v>2009</v>
      </c>
      <c r="J120" t="s">
        <v>128</v>
      </c>
      <c r="M120" t="str">
        <f t="shared" si="8"/>
        <v>2009 Chevrolet Corvette ZR1</v>
      </c>
      <c r="N120" s="3">
        <f t="shared" si="10"/>
        <v>5.5</v>
      </c>
      <c r="O120" s="4">
        <f t="shared" si="11"/>
        <v>638</v>
      </c>
      <c r="Q120" t="str">
        <f t="shared" si="12"/>
        <v>2009 Chevrolet Corvette ZR1</v>
      </c>
      <c r="R120" s="3">
        <f t="shared" si="12"/>
        <v>5.5</v>
      </c>
      <c r="S120">
        <f t="shared" si="13"/>
        <v>6.037510512358903</v>
      </c>
      <c r="T120" s="3">
        <f t="shared" si="14"/>
        <v>-0.53751051235890301</v>
      </c>
      <c r="U120">
        <f t="shared" si="15"/>
        <v>0.28891755089633042</v>
      </c>
    </row>
    <row r="121" spans="1:21" x14ac:dyDescent="0.3">
      <c r="A121" t="s">
        <v>147</v>
      </c>
      <c r="B121" t="s">
        <v>37</v>
      </c>
      <c r="C121">
        <v>797</v>
      </c>
      <c r="D121" s="3">
        <v>6.7</v>
      </c>
      <c r="E121" s="3">
        <v>5.5</v>
      </c>
      <c r="F121" s="3">
        <v>4.4000000000000004</v>
      </c>
      <c r="G121" s="4">
        <v>505</v>
      </c>
      <c r="H121" s="4">
        <v>3837</v>
      </c>
      <c r="I121" t="str">
        <f t="shared" si="9"/>
        <v>2015</v>
      </c>
      <c r="J121" t="s">
        <v>128</v>
      </c>
      <c r="M121" t="str">
        <f t="shared" si="8"/>
        <v>2015 Chevrolet Camaro Z/28</v>
      </c>
      <c r="N121" s="3">
        <f t="shared" si="10"/>
        <v>5.5</v>
      </c>
      <c r="O121" s="4">
        <f t="shared" si="11"/>
        <v>505</v>
      </c>
      <c r="Q121" t="str">
        <f t="shared" si="12"/>
        <v>2015 Chevrolet Camaro Z/28</v>
      </c>
      <c r="R121" s="3">
        <f t="shared" si="12"/>
        <v>5.5</v>
      </c>
      <c r="S121">
        <f t="shared" si="13"/>
        <v>5.5125724815873456</v>
      </c>
      <c r="T121" s="3">
        <f t="shared" si="14"/>
        <v>-1.2572481587345585E-2</v>
      </c>
      <c r="U121">
        <f t="shared" si="15"/>
        <v>1.5806729326414378E-4</v>
      </c>
    </row>
    <row r="122" spans="1:21" x14ac:dyDescent="0.3">
      <c r="A122" t="s">
        <v>148</v>
      </c>
      <c r="B122" t="s">
        <v>25</v>
      </c>
      <c r="C122">
        <v>852</v>
      </c>
      <c r="D122" s="3">
        <v>7.8</v>
      </c>
      <c r="E122" s="3">
        <v>6</v>
      </c>
      <c r="F122" s="3">
        <v>4.4000000000000004</v>
      </c>
      <c r="G122" s="4">
        <v>650</v>
      </c>
      <c r="H122" s="4">
        <v>3536</v>
      </c>
      <c r="I122" t="str">
        <f t="shared" si="9"/>
        <v>2015</v>
      </c>
      <c r="J122" t="s">
        <v>128</v>
      </c>
      <c r="M122" t="str">
        <f t="shared" si="8"/>
        <v>2015 Chevrolet Corvette Z06</v>
      </c>
      <c r="N122" s="3">
        <f t="shared" si="10"/>
        <v>6</v>
      </c>
      <c r="O122" s="4">
        <f t="shared" si="11"/>
        <v>650</v>
      </c>
      <c r="Q122" t="str">
        <f t="shared" si="12"/>
        <v>2015 Chevrolet Corvette Z06</v>
      </c>
      <c r="R122" s="3">
        <f t="shared" si="12"/>
        <v>6</v>
      </c>
      <c r="S122">
        <f t="shared" si="13"/>
        <v>6.0848733422029539</v>
      </c>
      <c r="T122" s="3">
        <f t="shared" si="14"/>
        <v>-8.487334220295395E-2</v>
      </c>
      <c r="U122">
        <f t="shared" si="15"/>
        <v>7.2034842166997237E-3</v>
      </c>
    </row>
    <row r="123" spans="1:21" x14ac:dyDescent="0.3">
      <c r="A123" t="s">
        <v>149</v>
      </c>
      <c r="B123" t="s">
        <v>25</v>
      </c>
      <c r="C123">
        <v>821</v>
      </c>
      <c r="D123" s="3">
        <v>7.3</v>
      </c>
      <c r="E123" s="3">
        <v>6.1</v>
      </c>
      <c r="F123" s="3">
        <v>4.8</v>
      </c>
      <c r="G123" s="4">
        <v>650</v>
      </c>
      <c r="H123" s="4">
        <v>3883</v>
      </c>
      <c r="I123" t="str">
        <f t="shared" si="9"/>
        <v>2017</v>
      </c>
      <c r="J123" t="s">
        <v>128</v>
      </c>
      <c r="M123" t="str">
        <f t="shared" si="8"/>
        <v>2017 Chevrolet Camaro ZL1</v>
      </c>
      <c r="N123" s="3">
        <f t="shared" si="10"/>
        <v>6.1</v>
      </c>
      <c r="O123" s="4">
        <f t="shared" si="11"/>
        <v>650</v>
      </c>
      <c r="Q123" t="str">
        <f t="shared" si="12"/>
        <v>2017 Chevrolet Camaro ZL1</v>
      </c>
      <c r="R123" s="3">
        <f t="shared" si="12"/>
        <v>6.1</v>
      </c>
      <c r="S123">
        <f t="shared" si="13"/>
        <v>6.0848733422029539</v>
      </c>
      <c r="T123" s="3">
        <f t="shared" si="14"/>
        <v>1.5126657797045695E-2</v>
      </c>
      <c r="U123">
        <f t="shared" si="15"/>
        <v>2.2881577610892333E-4</v>
      </c>
    </row>
    <row r="124" spans="1:21" x14ac:dyDescent="0.3">
      <c r="A124" t="s">
        <v>150</v>
      </c>
      <c r="B124" t="s">
        <v>19</v>
      </c>
      <c r="C124">
        <v>530</v>
      </c>
      <c r="D124" s="3">
        <v>5.4</v>
      </c>
      <c r="E124" s="3">
        <v>3.9</v>
      </c>
      <c r="F124" s="3">
        <v>8.1999999999999993</v>
      </c>
      <c r="G124" s="4">
        <v>308</v>
      </c>
      <c r="H124" s="4">
        <v>4734</v>
      </c>
      <c r="I124" t="str">
        <f t="shared" si="9"/>
        <v>2017</v>
      </c>
      <c r="J124" t="s">
        <v>128</v>
      </c>
      <c r="M124" t="str">
        <f t="shared" si="8"/>
        <v>2017 Chevrolet Colorado ZR2</v>
      </c>
      <c r="N124" s="3">
        <f t="shared" si="10"/>
        <v>3.9</v>
      </c>
      <c r="O124" s="4">
        <f t="shared" si="11"/>
        <v>308</v>
      </c>
      <c r="Q124" t="str">
        <f t="shared" si="12"/>
        <v>2017 Chevrolet Colorado ZR2</v>
      </c>
      <c r="R124" s="3">
        <f t="shared" si="12"/>
        <v>3.9</v>
      </c>
      <c r="S124">
        <f t="shared" si="13"/>
        <v>4.7350326916475192</v>
      </c>
      <c r="T124" s="3">
        <f t="shared" si="14"/>
        <v>-0.83503269164751925</v>
      </c>
      <c r="U124">
        <f t="shared" si="15"/>
        <v>0.69727959612010093</v>
      </c>
    </row>
    <row r="125" spans="1:21" x14ac:dyDescent="0.3">
      <c r="A125" t="s">
        <v>151</v>
      </c>
      <c r="B125" t="s">
        <v>25</v>
      </c>
      <c r="C125">
        <v>824</v>
      </c>
      <c r="D125" s="3">
        <v>6.9</v>
      </c>
      <c r="E125" s="3">
        <v>5.8</v>
      </c>
      <c r="F125" s="3">
        <v>4.3</v>
      </c>
      <c r="G125" s="4">
        <v>650</v>
      </c>
      <c r="H125" s="4">
        <v>3837</v>
      </c>
      <c r="I125" t="str">
        <f t="shared" si="9"/>
        <v>2018</v>
      </c>
      <c r="J125" t="s">
        <v>128</v>
      </c>
      <c r="M125" t="str">
        <f t="shared" si="8"/>
        <v>2018 Chevrolet Camaro ZL1 1LE</v>
      </c>
      <c r="N125" s="3">
        <f t="shared" si="10"/>
        <v>5.8</v>
      </c>
      <c r="O125" s="4">
        <f t="shared" si="11"/>
        <v>650</v>
      </c>
      <c r="Q125" t="str">
        <f t="shared" si="12"/>
        <v>2018 Chevrolet Camaro ZL1 1LE</v>
      </c>
      <c r="R125" s="3">
        <f t="shared" si="12"/>
        <v>5.8</v>
      </c>
      <c r="S125">
        <f t="shared" si="13"/>
        <v>6.0848733422029539</v>
      </c>
      <c r="T125" s="3">
        <f t="shared" si="14"/>
        <v>-0.28487334220295413</v>
      </c>
      <c r="U125">
        <f t="shared" si="15"/>
        <v>8.1152821097881411E-2</v>
      </c>
    </row>
    <row r="126" spans="1:21" x14ac:dyDescent="0.3">
      <c r="A126" t="s">
        <v>152</v>
      </c>
      <c r="B126" t="s">
        <v>25</v>
      </c>
      <c r="C126">
        <v>871</v>
      </c>
      <c r="D126" s="3">
        <v>7.8</v>
      </c>
      <c r="E126" s="3">
        <v>6.5</v>
      </c>
      <c r="F126" s="3">
        <v>4</v>
      </c>
      <c r="G126" s="4">
        <v>755</v>
      </c>
      <c r="H126" s="4">
        <v>3560</v>
      </c>
      <c r="I126" t="str">
        <f t="shared" si="9"/>
        <v>2019</v>
      </c>
      <c r="J126" t="s">
        <v>128</v>
      </c>
      <c r="M126" t="str">
        <f t="shared" si="8"/>
        <v>2019 Chevrolet Corvette ZR1</v>
      </c>
      <c r="N126" s="3">
        <f t="shared" si="10"/>
        <v>6.5</v>
      </c>
      <c r="O126" s="4">
        <f t="shared" si="11"/>
        <v>755</v>
      </c>
      <c r="Q126" t="str">
        <f t="shared" si="12"/>
        <v>2019 Chevrolet Corvette ZR1</v>
      </c>
      <c r="R126" s="3">
        <f t="shared" si="12"/>
        <v>6.5</v>
      </c>
      <c r="S126">
        <f t="shared" si="13"/>
        <v>6.4992981033383934</v>
      </c>
      <c r="T126" s="3">
        <f t="shared" si="14"/>
        <v>7.0189666160658248E-4</v>
      </c>
      <c r="U126">
        <f t="shared" si="15"/>
        <v>4.926589235744654E-7</v>
      </c>
    </row>
    <row r="127" spans="1:21" x14ac:dyDescent="0.3">
      <c r="A127" t="s">
        <v>153</v>
      </c>
      <c r="B127" t="s">
        <v>25</v>
      </c>
      <c r="C127">
        <v>806</v>
      </c>
      <c r="D127" s="3">
        <v>7.2</v>
      </c>
      <c r="E127" s="3">
        <v>6.9</v>
      </c>
      <c r="F127" s="3">
        <v>4.8</v>
      </c>
      <c r="G127" s="4">
        <v>495</v>
      </c>
      <c r="H127" s="4">
        <v>3577</v>
      </c>
      <c r="I127" t="str">
        <f t="shared" si="9"/>
        <v>2020</v>
      </c>
      <c r="J127" t="s">
        <v>128</v>
      </c>
      <c r="M127" t="str">
        <f t="shared" si="8"/>
        <v>2020 Chevrolet Corvette Stingray Coupe</v>
      </c>
      <c r="N127" s="3">
        <f t="shared" si="10"/>
        <v>6.9</v>
      </c>
      <c r="O127" s="4">
        <f t="shared" si="11"/>
        <v>495</v>
      </c>
      <c r="Q127" t="str">
        <f t="shared" si="12"/>
        <v>2020 Chevrolet Corvette Stingray Coupe</v>
      </c>
      <c r="R127" s="3">
        <f t="shared" si="12"/>
        <v>6.9</v>
      </c>
      <c r="S127">
        <f t="shared" si="13"/>
        <v>5.473103456717304</v>
      </c>
      <c r="T127" s="3">
        <f t="shared" si="14"/>
        <v>1.4268965432826963</v>
      </c>
      <c r="U127">
        <f t="shared" si="15"/>
        <v>2.0360337452321078</v>
      </c>
    </row>
    <row r="128" spans="1:21" x14ac:dyDescent="0.3">
      <c r="A128" t="s">
        <v>154</v>
      </c>
      <c r="B128" t="s">
        <v>34</v>
      </c>
      <c r="C128">
        <v>264</v>
      </c>
      <c r="D128" s="3">
        <v>3.7</v>
      </c>
      <c r="E128" s="3">
        <v>2.8</v>
      </c>
      <c r="F128" s="3">
        <v>5</v>
      </c>
      <c r="G128" s="4">
        <v>96</v>
      </c>
      <c r="H128" s="4">
        <v>2127</v>
      </c>
      <c r="I128" t="str">
        <f t="shared" si="9"/>
        <v>1970</v>
      </c>
      <c r="J128" t="s">
        <v>155</v>
      </c>
      <c r="M128" t="str">
        <f t="shared" si="8"/>
        <v>1970 Datsun 510</v>
      </c>
      <c r="N128" s="3">
        <f t="shared" si="10"/>
        <v>2.8</v>
      </c>
      <c r="O128" s="4">
        <f t="shared" si="11"/>
        <v>96</v>
      </c>
      <c r="Q128" t="str">
        <f t="shared" si="12"/>
        <v>1970 Datsun 510</v>
      </c>
      <c r="R128" s="3">
        <f t="shared" si="12"/>
        <v>2.8</v>
      </c>
      <c r="S128">
        <f t="shared" si="13"/>
        <v>3.8982893644026304</v>
      </c>
      <c r="T128" s="3">
        <f t="shared" si="14"/>
        <v>-1.0982893644026306</v>
      </c>
      <c r="U128">
        <f t="shared" si="15"/>
        <v>1.2062395279599343</v>
      </c>
    </row>
    <row r="129" spans="1:21" x14ac:dyDescent="0.3">
      <c r="A129" t="s">
        <v>156</v>
      </c>
      <c r="B129" t="s">
        <v>37</v>
      </c>
      <c r="C129">
        <v>749</v>
      </c>
      <c r="D129" s="3">
        <v>4.7</v>
      </c>
      <c r="E129" s="3">
        <v>6.3</v>
      </c>
      <c r="F129" s="3">
        <v>9.3000000000000007</v>
      </c>
      <c r="G129" s="4">
        <v>707</v>
      </c>
      <c r="H129" s="4">
        <v>4650</v>
      </c>
      <c r="I129" t="str">
        <f t="shared" si="9"/>
        <v>2013</v>
      </c>
      <c r="J129" t="s">
        <v>157</v>
      </c>
      <c r="M129" t="str">
        <f t="shared" si="8"/>
        <v>2013 Deberti Jeep Wrangler Unlimited</v>
      </c>
      <c r="N129" s="3">
        <f t="shared" si="10"/>
        <v>6.3</v>
      </c>
      <c r="O129" s="4">
        <f t="shared" si="11"/>
        <v>707</v>
      </c>
      <c r="Q129" t="str">
        <f t="shared" si="12"/>
        <v>2013 Deberti Jeep Wrangler Unlimited</v>
      </c>
      <c r="R129" s="3">
        <f t="shared" si="12"/>
        <v>6.3</v>
      </c>
      <c r="S129">
        <f t="shared" si="13"/>
        <v>6.3098467839621932</v>
      </c>
      <c r="T129" s="3">
        <f t="shared" si="14"/>
        <v>-9.8467839621934061E-3</v>
      </c>
      <c r="U129">
        <f t="shared" si="15"/>
        <v>9.6959154398109279E-5</v>
      </c>
    </row>
    <row r="130" spans="1:21" x14ac:dyDescent="0.3">
      <c r="A130" t="s">
        <v>158</v>
      </c>
      <c r="B130" t="s">
        <v>37</v>
      </c>
      <c r="C130">
        <v>798</v>
      </c>
      <c r="D130" s="3">
        <v>6.7</v>
      </c>
      <c r="E130" s="3">
        <v>4.9000000000000004</v>
      </c>
      <c r="F130" s="3">
        <v>4</v>
      </c>
      <c r="G130" s="4">
        <v>1005</v>
      </c>
      <c r="H130" s="4">
        <v>3500</v>
      </c>
      <c r="I130" t="str">
        <f t="shared" si="9"/>
        <v>2018</v>
      </c>
      <c r="J130" t="s">
        <v>157</v>
      </c>
      <c r="M130" t="str">
        <f t="shared" si="8"/>
        <v>2018 Deberti Chevrolet Silverado 1500 Drift Truck</v>
      </c>
      <c r="N130" s="3">
        <f t="shared" si="10"/>
        <v>4.9000000000000004</v>
      </c>
      <c r="O130" s="4">
        <f t="shared" si="11"/>
        <v>1005</v>
      </c>
      <c r="Q130" t="str">
        <f t="shared" si="12"/>
        <v>2018 Deberti Chevrolet Silverado 1500 Drift Truck</v>
      </c>
      <c r="R130" s="3">
        <f t="shared" si="12"/>
        <v>4.9000000000000004</v>
      </c>
      <c r="S130">
        <f t="shared" si="13"/>
        <v>7.4860237250894421</v>
      </c>
      <c r="T130" s="3">
        <f t="shared" si="14"/>
        <v>-2.5860237250894418</v>
      </c>
      <c r="U130">
        <f t="shared" si="15"/>
        <v>6.6875187067254727</v>
      </c>
    </row>
    <row r="131" spans="1:21" x14ac:dyDescent="0.3">
      <c r="A131" t="s">
        <v>159</v>
      </c>
      <c r="B131" t="s">
        <v>30</v>
      </c>
      <c r="C131">
        <v>691</v>
      </c>
      <c r="D131" s="3">
        <v>5.7</v>
      </c>
      <c r="E131" s="3">
        <v>5.4</v>
      </c>
      <c r="F131" s="3">
        <v>9.9</v>
      </c>
      <c r="G131" s="4">
        <v>800</v>
      </c>
      <c r="H131" s="4">
        <v>7000</v>
      </c>
      <c r="I131" t="str">
        <f t="shared" si="9"/>
        <v>2018</v>
      </c>
      <c r="J131" t="s">
        <v>157</v>
      </c>
      <c r="M131" t="str">
        <f t="shared" si="8"/>
        <v>2018 Deberti Ford F-150 Prerunner</v>
      </c>
      <c r="N131" s="3">
        <f t="shared" si="10"/>
        <v>5.4</v>
      </c>
      <c r="O131" s="4">
        <f t="shared" si="11"/>
        <v>800</v>
      </c>
      <c r="Q131" t="str">
        <f t="shared" si="12"/>
        <v>2018 Deberti Ford F-150 Prerunner</v>
      </c>
      <c r="R131" s="3">
        <f t="shared" si="12"/>
        <v>5.4</v>
      </c>
      <c r="S131">
        <f t="shared" si="13"/>
        <v>6.6769087152535826</v>
      </c>
      <c r="T131" s="3">
        <f t="shared" si="14"/>
        <v>-1.2769087152535823</v>
      </c>
      <c r="U131">
        <f t="shared" si="15"/>
        <v>1.6304958670905541</v>
      </c>
    </row>
    <row r="132" spans="1:21" x14ac:dyDescent="0.3">
      <c r="A132" t="s">
        <v>160</v>
      </c>
      <c r="B132" t="s">
        <v>25</v>
      </c>
      <c r="C132">
        <v>836</v>
      </c>
      <c r="D132" s="3">
        <v>6.4</v>
      </c>
      <c r="E132" s="3">
        <v>4.9000000000000004</v>
      </c>
      <c r="F132" s="3">
        <v>4.7</v>
      </c>
      <c r="G132" s="4">
        <v>900</v>
      </c>
      <c r="H132" s="4">
        <v>3215</v>
      </c>
      <c r="I132" t="str">
        <f t="shared" si="9"/>
        <v>2019</v>
      </c>
      <c r="J132" t="s">
        <v>157</v>
      </c>
      <c r="M132" t="str">
        <f t="shared" si="8"/>
        <v>2019 Deberti Toyota Tacoma TRD "The Performance Truck"</v>
      </c>
      <c r="N132" s="3">
        <f t="shared" si="10"/>
        <v>4.9000000000000004</v>
      </c>
      <c r="O132" s="4">
        <f t="shared" si="11"/>
        <v>900</v>
      </c>
      <c r="Q132" t="str">
        <f t="shared" si="12"/>
        <v>2019 Deberti Toyota Tacoma TRD "The Performance Truck"</v>
      </c>
      <c r="R132" s="3">
        <f t="shared" si="12"/>
        <v>4.9000000000000004</v>
      </c>
      <c r="S132">
        <f t="shared" si="13"/>
        <v>7.0715989639540018</v>
      </c>
      <c r="T132" s="3">
        <f t="shared" si="14"/>
        <v>-2.1715989639540014</v>
      </c>
      <c r="U132">
        <f t="shared" si="15"/>
        <v>4.715842060246092</v>
      </c>
    </row>
    <row r="133" spans="1:21" x14ac:dyDescent="0.3">
      <c r="A133" t="s">
        <v>161</v>
      </c>
      <c r="B133" t="s">
        <v>34</v>
      </c>
      <c r="C133">
        <v>464</v>
      </c>
      <c r="D133" s="3">
        <v>4.3</v>
      </c>
      <c r="E133" s="3">
        <v>2.8</v>
      </c>
      <c r="F133" s="3">
        <v>6</v>
      </c>
      <c r="G133" s="4">
        <v>130</v>
      </c>
      <c r="H133" s="4">
        <v>2844</v>
      </c>
      <c r="I133" t="str">
        <f t="shared" si="9"/>
        <v>1982</v>
      </c>
      <c r="J133" t="s">
        <v>162</v>
      </c>
      <c r="M133" t="str">
        <f t="shared" si="8"/>
        <v>1982 DeLorean DMC-12</v>
      </c>
      <c r="N133" s="3">
        <f t="shared" si="10"/>
        <v>2.8</v>
      </c>
      <c r="O133" s="4">
        <f t="shared" si="11"/>
        <v>130</v>
      </c>
      <c r="Q133" t="str">
        <f t="shared" si="12"/>
        <v>1982 DeLorean DMC-12</v>
      </c>
      <c r="R133" s="3">
        <f t="shared" si="12"/>
        <v>2.8</v>
      </c>
      <c r="S133">
        <f t="shared" si="13"/>
        <v>4.0324840489607734</v>
      </c>
      <c r="T133" s="3">
        <f t="shared" si="14"/>
        <v>-1.2324840489607736</v>
      </c>
      <c r="U133">
        <f t="shared" si="15"/>
        <v>1.5190169309427426</v>
      </c>
    </row>
    <row r="134" spans="1:21" x14ac:dyDescent="0.3">
      <c r="A134" t="s">
        <v>163</v>
      </c>
      <c r="B134" t="s">
        <v>30</v>
      </c>
      <c r="C134">
        <v>650</v>
      </c>
      <c r="D134" s="3">
        <v>4.5</v>
      </c>
      <c r="E134" s="3">
        <v>4.0999999999999996</v>
      </c>
      <c r="F134" s="3">
        <v>4.9000000000000004</v>
      </c>
      <c r="G134" s="4">
        <v>425</v>
      </c>
      <c r="H134" s="4">
        <v>3020</v>
      </c>
      <c r="I134" t="str">
        <f t="shared" si="9"/>
        <v>1968</v>
      </c>
      <c r="J134" t="s">
        <v>164</v>
      </c>
      <c r="M134" t="str">
        <f t="shared" si="8"/>
        <v>1968 Dodge Dart Hemi Super Stock</v>
      </c>
      <c r="N134" s="3">
        <f t="shared" si="10"/>
        <v>4.0999999999999996</v>
      </c>
      <c r="O134" s="4">
        <f t="shared" si="11"/>
        <v>425</v>
      </c>
      <c r="Q134" t="str">
        <f t="shared" si="12"/>
        <v>1968 Dodge Dart Hemi Super Stock</v>
      </c>
      <c r="R134" s="3">
        <f t="shared" si="12"/>
        <v>4.0999999999999996</v>
      </c>
      <c r="S134">
        <f t="shared" si="13"/>
        <v>5.1968202826270105</v>
      </c>
      <c r="T134" s="3">
        <f t="shared" si="14"/>
        <v>-1.0968202826270108</v>
      </c>
      <c r="U134">
        <f t="shared" si="15"/>
        <v>1.203014732381996</v>
      </c>
    </row>
    <row r="135" spans="1:21" x14ac:dyDescent="0.3">
      <c r="A135" t="s">
        <v>165</v>
      </c>
      <c r="B135" t="s">
        <v>19</v>
      </c>
      <c r="C135">
        <v>595</v>
      </c>
      <c r="D135" s="3">
        <v>5</v>
      </c>
      <c r="E135" s="3">
        <v>3.8</v>
      </c>
      <c r="F135" s="3">
        <v>5.4</v>
      </c>
      <c r="G135" s="4">
        <v>425</v>
      </c>
      <c r="H135" s="4">
        <v>3875</v>
      </c>
      <c r="I135" t="str">
        <f t="shared" si="9"/>
        <v>1969</v>
      </c>
      <c r="J135" t="s">
        <v>164</v>
      </c>
      <c r="M135" t="str">
        <f t="shared" si="8"/>
        <v>1969 Dodge Charger Daytona HEMI</v>
      </c>
      <c r="N135" s="3">
        <f t="shared" si="10"/>
        <v>3.8</v>
      </c>
      <c r="O135" s="4">
        <f t="shared" si="11"/>
        <v>425</v>
      </c>
      <c r="Q135" t="str">
        <f t="shared" si="12"/>
        <v>1969 Dodge Charger Daytona HEMI</v>
      </c>
      <c r="R135" s="3">
        <f t="shared" si="12"/>
        <v>3.8</v>
      </c>
      <c r="S135">
        <f t="shared" si="13"/>
        <v>5.1968202826270105</v>
      </c>
      <c r="T135" s="3">
        <f t="shared" si="14"/>
        <v>-1.3968202826270106</v>
      </c>
      <c r="U135">
        <f t="shared" si="15"/>
        <v>1.9511069019582019</v>
      </c>
    </row>
    <row r="136" spans="1:21" x14ac:dyDescent="0.3">
      <c r="A136" t="s">
        <v>166</v>
      </c>
      <c r="B136" t="s">
        <v>19</v>
      </c>
      <c r="C136">
        <v>548</v>
      </c>
      <c r="D136" s="3">
        <v>5.0999999999999996</v>
      </c>
      <c r="E136" s="3">
        <v>3.6</v>
      </c>
      <c r="F136" s="3">
        <v>5.0999999999999996</v>
      </c>
      <c r="G136" s="4">
        <v>425</v>
      </c>
      <c r="H136" s="4">
        <v>3671</v>
      </c>
      <c r="I136" t="str">
        <f t="shared" si="9"/>
        <v>1969</v>
      </c>
      <c r="J136" t="s">
        <v>164</v>
      </c>
      <c r="M136" t="str">
        <f t="shared" si="8"/>
        <v>1969 Dodge Charger R/T</v>
      </c>
      <c r="N136" s="3">
        <f t="shared" si="10"/>
        <v>3.6</v>
      </c>
      <c r="O136" s="4">
        <f t="shared" si="11"/>
        <v>425</v>
      </c>
      <c r="Q136" t="str">
        <f t="shared" si="12"/>
        <v>1969 Dodge Charger R/T</v>
      </c>
      <c r="R136" s="3">
        <f t="shared" si="12"/>
        <v>3.6</v>
      </c>
      <c r="S136">
        <f t="shared" si="13"/>
        <v>5.1968202826270105</v>
      </c>
      <c r="T136" s="3">
        <f t="shared" si="14"/>
        <v>-1.5968202826270104</v>
      </c>
      <c r="U136">
        <f t="shared" si="15"/>
        <v>2.5498350150090054</v>
      </c>
    </row>
    <row r="137" spans="1:21" x14ac:dyDescent="0.3">
      <c r="A137" t="s">
        <v>167</v>
      </c>
      <c r="B137" t="s">
        <v>25</v>
      </c>
      <c r="C137">
        <v>900</v>
      </c>
      <c r="D137" s="3">
        <v>6.6</v>
      </c>
      <c r="E137" s="3">
        <v>7.1</v>
      </c>
      <c r="F137" s="3">
        <v>3.9</v>
      </c>
      <c r="G137" s="4">
        <v>725</v>
      </c>
      <c r="H137" s="4">
        <v>3395</v>
      </c>
      <c r="I137" t="str">
        <f t="shared" si="9"/>
        <v>1969</v>
      </c>
      <c r="J137" t="s">
        <v>164</v>
      </c>
      <c r="M137" t="str">
        <f t="shared" si="8"/>
        <v>1969 Dodge Charger R/T Forza Edition</v>
      </c>
      <c r="N137" s="3">
        <f t="shared" si="10"/>
        <v>7.1</v>
      </c>
      <c r="O137" s="4">
        <f t="shared" si="11"/>
        <v>725</v>
      </c>
      <c r="Q137" t="str">
        <f t="shared" si="12"/>
        <v>1969 Dodge Charger R/T Forza Edition</v>
      </c>
      <c r="R137" s="3">
        <f t="shared" si="12"/>
        <v>7.1</v>
      </c>
      <c r="S137">
        <f t="shared" si="13"/>
        <v>6.3808910287282679</v>
      </c>
      <c r="T137" s="3">
        <f t="shared" si="14"/>
        <v>0.71910897127173179</v>
      </c>
      <c r="U137">
        <f t="shared" si="15"/>
        <v>0.51711771256348837</v>
      </c>
    </row>
    <row r="138" spans="1:21" x14ac:dyDescent="0.3">
      <c r="A138" t="s">
        <v>168</v>
      </c>
      <c r="B138" t="s">
        <v>19</v>
      </c>
      <c r="C138">
        <v>551</v>
      </c>
      <c r="D138" s="3">
        <v>5.5</v>
      </c>
      <c r="E138" s="3">
        <v>3.4</v>
      </c>
      <c r="F138" s="3">
        <v>5</v>
      </c>
      <c r="G138" s="4">
        <v>425</v>
      </c>
      <c r="H138" s="4">
        <v>3800</v>
      </c>
      <c r="I138" t="str">
        <f t="shared" si="9"/>
        <v>1970</v>
      </c>
      <c r="J138" t="s">
        <v>164</v>
      </c>
      <c r="M138" t="str">
        <f t="shared" si="8"/>
        <v>1970 Dodge Challenger R/T</v>
      </c>
      <c r="N138" s="3">
        <f t="shared" si="10"/>
        <v>3.4</v>
      </c>
      <c r="O138" s="4">
        <f t="shared" si="11"/>
        <v>425</v>
      </c>
      <c r="Q138" t="str">
        <f t="shared" si="12"/>
        <v>1970 Dodge Challenger R/T</v>
      </c>
      <c r="R138" s="3">
        <f t="shared" si="12"/>
        <v>3.4</v>
      </c>
      <c r="S138">
        <f t="shared" si="13"/>
        <v>5.1968202826270105</v>
      </c>
      <c r="T138" s="3">
        <f t="shared" si="14"/>
        <v>-1.7968202826270105</v>
      </c>
      <c r="U138">
        <f t="shared" si="15"/>
        <v>3.2285631280598102</v>
      </c>
    </row>
    <row r="139" spans="1:21" x14ac:dyDescent="0.3">
      <c r="A139" t="s">
        <v>169</v>
      </c>
      <c r="B139" t="s">
        <v>37</v>
      </c>
      <c r="C139">
        <v>717</v>
      </c>
      <c r="D139" s="3">
        <v>6.9</v>
      </c>
      <c r="E139" s="3">
        <v>5.2</v>
      </c>
      <c r="F139" s="3">
        <v>4.5</v>
      </c>
      <c r="G139" s="4">
        <v>460</v>
      </c>
      <c r="H139" s="4">
        <v>3450</v>
      </c>
      <c r="I139" t="str">
        <f t="shared" si="9"/>
        <v>1999</v>
      </c>
      <c r="J139" t="s">
        <v>164</v>
      </c>
      <c r="M139" t="str">
        <f t="shared" si="8"/>
        <v>1999 Dodge Viper GTS ACR</v>
      </c>
      <c r="N139" s="3">
        <f t="shared" si="10"/>
        <v>5.2</v>
      </c>
      <c r="O139" s="4">
        <f t="shared" si="11"/>
        <v>460</v>
      </c>
      <c r="Q139" t="str">
        <f t="shared" si="12"/>
        <v>1999 Dodge Viper GTS ACR</v>
      </c>
      <c r="R139" s="3">
        <f t="shared" si="12"/>
        <v>5.2</v>
      </c>
      <c r="S139">
        <f t="shared" si="13"/>
        <v>5.3349618696721564</v>
      </c>
      <c r="T139" s="3">
        <f t="shared" si="14"/>
        <v>-0.13496186967215618</v>
      </c>
      <c r="U139">
        <f t="shared" si="15"/>
        <v>1.8214706265404067E-2</v>
      </c>
    </row>
    <row r="140" spans="1:21" x14ac:dyDescent="0.3">
      <c r="A140" t="s">
        <v>170</v>
      </c>
      <c r="B140" t="s">
        <v>25</v>
      </c>
      <c r="C140">
        <v>844</v>
      </c>
      <c r="D140" s="3">
        <v>7.2</v>
      </c>
      <c r="E140" s="3">
        <v>5.6</v>
      </c>
      <c r="F140" s="3">
        <v>4.8</v>
      </c>
      <c r="G140" s="4">
        <v>600</v>
      </c>
      <c r="H140" s="4">
        <v>3408</v>
      </c>
      <c r="I140" t="str">
        <f t="shared" si="9"/>
        <v>2008</v>
      </c>
      <c r="J140" t="s">
        <v>164</v>
      </c>
      <c r="M140" t="str">
        <f t="shared" si="8"/>
        <v>2008 Dodge Viper SRT10 ACR</v>
      </c>
      <c r="N140" s="3">
        <f t="shared" si="10"/>
        <v>5.6</v>
      </c>
      <c r="O140" s="4">
        <f t="shared" si="11"/>
        <v>600</v>
      </c>
      <c r="Q140" t="str">
        <f t="shared" si="12"/>
        <v>2008 Dodge Viper SRT10 ACR</v>
      </c>
      <c r="R140" s="3">
        <f t="shared" si="12"/>
        <v>5.6</v>
      </c>
      <c r="S140">
        <f t="shared" si="13"/>
        <v>5.8875282178527435</v>
      </c>
      <c r="T140" s="3">
        <f t="shared" si="14"/>
        <v>-0.28752821785274385</v>
      </c>
      <c r="U140">
        <f t="shared" si="15"/>
        <v>8.2672476061574934E-2</v>
      </c>
    </row>
    <row r="141" spans="1:21" x14ac:dyDescent="0.3">
      <c r="A141" t="s">
        <v>171</v>
      </c>
      <c r="B141" t="s">
        <v>25</v>
      </c>
      <c r="C141">
        <v>813</v>
      </c>
      <c r="D141" s="3">
        <v>7.6</v>
      </c>
      <c r="E141" s="3">
        <v>5.5</v>
      </c>
      <c r="F141" s="3">
        <v>4.7</v>
      </c>
      <c r="G141" s="4">
        <v>640</v>
      </c>
      <c r="H141" s="4">
        <v>3296</v>
      </c>
      <c r="I141" t="str">
        <f t="shared" si="9"/>
        <v>2013</v>
      </c>
      <c r="J141" t="s">
        <v>164</v>
      </c>
      <c r="M141" t="str">
        <f t="shared" si="8"/>
        <v>2013 Dodge SRT Viper GTS</v>
      </c>
      <c r="N141" s="3">
        <f t="shared" si="10"/>
        <v>5.5</v>
      </c>
      <c r="O141" s="4">
        <f t="shared" si="11"/>
        <v>640</v>
      </c>
      <c r="Q141" t="str">
        <f t="shared" si="12"/>
        <v>2013 Dodge SRT Viper GTS</v>
      </c>
      <c r="R141" s="3">
        <f t="shared" si="12"/>
        <v>5.5</v>
      </c>
      <c r="S141">
        <f t="shared" si="13"/>
        <v>6.0454043173329115</v>
      </c>
      <c r="T141" s="3">
        <f t="shared" si="14"/>
        <v>-0.5454043173329115</v>
      </c>
      <c r="U141">
        <f t="shared" si="15"/>
        <v>0.29746586936537922</v>
      </c>
    </row>
    <row r="142" spans="1:21" x14ac:dyDescent="0.3">
      <c r="A142" t="s">
        <v>172</v>
      </c>
      <c r="B142" t="s">
        <v>37</v>
      </c>
      <c r="C142">
        <v>755</v>
      </c>
      <c r="D142" s="3">
        <v>7.7</v>
      </c>
      <c r="E142" s="3">
        <v>4.5</v>
      </c>
      <c r="F142" s="3">
        <v>4.2</v>
      </c>
      <c r="G142" s="4">
        <v>707</v>
      </c>
      <c r="H142" s="4">
        <v>4438</v>
      </c>
      <c r="I142" t="str">
        <f t="shared" si="9"/>
        <v>2015</v>
      </c>
      <c r="J142" t="s">
        <v>164</v>
      </c>
      <c r="M142" t="str">
        <f t="shared" si="8"/>
        <v>2015 Dodge Challenger SRT Hellcat</v>
      </c>
      <c r="N142" s="3">
        <f t="shared" si="10"/>
        <v>4.5</v>
      </c>
      <c r="O142" s="4">
        <f t="shared" si="11"/>
        <v>707</v>
      </c>
      <c r="Q142" t="str">
        <f t="shared" si="12"/>
        <v>2015 Dodge Challenger SRT Hellcat</v>
      </c>
      <c r="R142" s="3">
        <f t="shared" si="12"/>
        <v>4.5</v>
      </c>
      <c r="S142">
        <f t="shared" si="13"/>
        <v>6.3098467839621932</v>
      </c>
      <c r="T142" s="3">
        <f t="shared" si="14"/>
        <v>-1.8098467839621932</v>
      </c>
      <c r="U142">
        <f t="shared" si="15"/>
        <v>3.2755453814182935</v>
      </c>
    </row>
    <row r="143" spans="1:21" x14ac:dyDescent="0.3">
      <c r="A143" t="s">
        <v>173</v>
      </c>
      <c r="B143" t="s">
        <v>37</v>
      </c>
      <c r="C143">
        <v>762</v>
      </c>
      <c r="D143" s="3">
        <v>7.8</v>
      </c>
      <c r="E143" s="3">
        <v>4.7</v>
      </c>
      <c r="F143" s="3">
        <v>4.7</v>
      </c>
      <c r="G143" s="4">
        <v>707</v>
      </c>
      <c r="H143" s="4">
        <v>4575</v>
      </c>
      <c r="I143" t="str">
        <f t="shared" si="9"/>
        <v>2015</v>
      </c>
      <c r="J143" t="s">
        <v>164</v>
      </c>
      <c r="M143" t="str">
        <f t="shared" si="8"/>
        <v>2015 Dodge Charger SRT Hellcat</v>
      </c>
      <c r="N143" s="3">
        <f t="shared" si="10"/>
        <v>4.7</v>
      </c>
      <c r="O143" s="4">
        <f t="shared" si="11"/>
        <v>707</v>
      </c>
      <c r="Q143" t="str">
        <f t="shared" si="12"/>
        <v>2015 Dodge Charger SRT Hellcat</v>
      </c>
      <c r="R143" s="3">
        <f t="shared" si="12"/>
        <v>4.7</v>
      </c>
      <c r="S143">
        <f t="shared" si="13"/>
        <v>6.3098467839621932</v>
      </c>
      <c r="T143" s="3">
        <f t="shared" si="14"/>
        <v>-1.6098467839621931</v>
      </c>
      <c r="U143">
        <f t="shared" si="15"/>
        <v>2.5916066678334158</v>
      </c>
    </row>
    <row r="144" spans="1:21" x14ac:dyDescent="0.3">
      <c r="A144" t="s">
        <v>174</v>
      </c>
      <c r="B144" t="s">
        <v>25</v>
      </c>
      <c r="C144">
        <v>873</v>
      </c>
      <c r="D144" s="3">
        <v>6.7</v>
      </c>
      <c r="E144" s="3">
        <v>6.2</v>
      </c>
      <c r="F144" s="3">
        <v>4.4000000000000004</v>
      </c>
      <c r="G144" s="4">
        <v>645</v>
      </c>
      <c r="H144" s="4">
        <v>3368</v>
      </c>
      <c r="I144" t="str">
        <f t="shared" si="9"/>
        <v>2016</v>
      </c>
      <c r="J144" t="s">
        <v>164</v>
      </c>
      <c r="M144" t="str">
        <f t="shared" si="8"/>
        <v>2016 Dodge Viper ACR</v>
      </c>
      <c r="N144" s="3">
        <f t="shared" si="10"/>
        <v>6.2</v>
      </c>
      <c r="O144" s="4">
        <f t="shared" si="11"/>
        <v>645</v>
      </c>
      <c r="Q144" t="str">
        <f t="shared" si="12"/>
        <v>2016 Dodge Viper ACR</v>
      </c>
      <c r="R144" s="3">
        <f t="shared" si="12"/>
        <v>6.2</v>
      </c>
      <c r="S144">
        <f t="shared" si="13"/>
        <v>6.0651388297679327</v>
      </c>
      <c r="T144" s="3">
        <f t="shared" si="14"/>
        <v>0.13486117023206745</v>
      </c>
      <c r="U144">
        <f t="shared" si="15"/>
        <v>1.8187535236362677E-2</v>
      </c>
    </row>
    <row r="145" spans="1:21" x14ac:dyDescent="0.3">
      <c r="A145" t="s">
        <v>175</v>
      </c>
      <c r="B145" t="s">
        <v>37</v>
      </c>
      <c r="C145">
        <v>786</v>
      </c>
      <c r="D145" s="3">
        <v>7.8</v>
      </c>
      <c r="E145" s="3">
        <v>4.8</v>
      </c>
      <c r="F145" s="3">
        <v>4.5999999999999996</v>
      </c>
      <c r="G145" s="4">
        <v>840</v>
      </c>
      <c r="H145" s="4">
        <v>4248</v>
      </c>
      <c r="I145" t="str">
        <f t="shared" si="9"/>
        <v>2018</v>
      </c>
      <c r="J145" t="s">
        <v>164</v>
      </c>
      <c r="M145" t="str">
        <f t="shared" si="8"/>
        <v>2018 Dodge Challenger SRT Demon</v>
      </c>
      <c r="N145" s="3">
        <f t="shared" si="10"/>
        <v>4.8</v>
      </c>
      <c r="O145" s="4">
        <f t="shared" si="11"/>
        <v>840</v>
      </c>
      <c r="Q145" t="str">
        <f t="shared" si="12"/>
        <v>2018 Dodge Challenger SRT Demon</v>
      </c>
      <c r="R145" s="3">
        <f t="shared" si="12"/>
        <v>4.8</v>
      </c>
      <c r="S145">
        <f t="shared" si="13"/>
        <v>6.8347848147337498</v>
      </c>
      <c r="T145" s="3">
        <f t="shared" si="14"/>
        <v>-2.0347848147337499</v>
      </c>
      <c r="U145">
        <f t="shared" si="15"/>
        <v>4.1403492422710615</v>
      </c>
    </row>
    <row r="146" spans="1:21" x14ac:dyDescent="0.3">
      <c r="A146" t="s">
        <v>176</v>
      </c>
      <c r="B146" t="s">
        <v>30</v>
      </c>
      <c r="C146">
        <v>666</v>
      </c>
      <c r="D146" s="3">
        <v>6.3</v>
      </c>
      <c r="E146" s="3">
        <v>5.8</v>
      </c>
      <c r="F146" s="3">
        <v>6.7</v>
      </c>
      <c r="G146" s="4">
        <v>475</v>
      </c>
      <c r="H146" s="4">
        <v>5510</v>
      </c>
      <c r="I146" t="str">
        <f t="shared" si="9"/>
        <v>2018</v>
      </c>
      <c r="J146" t="s">
        <v>164</v>
      </c>
      <c r="M146" t="str">
        <f t="shared" si="8"/>
        <v>2018 Dodge Durango SRT</v>
      </c>
      <c r="N146" s="3">
        <f t="shared" si="10"/>
        <v>5.8</v>
      </c>
      <c r="O146" s="4">
        <f t="shared" si="11"/>
        <v>475</v>
      </c>
      <c r="Q146" t="str">
        <f t="shared" si="12"/>
        <v>2018 Dodge Durango SRT</v>
      </c>
      <c r="R146" s="3">
        <f t="shared" si="12"/>
        <v>5.8</v>
      </c>
      <c r="S146">
        <f t="shared" si="13"/>
        <v>5.39416540697722</v>
      </c>
      <c r="T146" s="3">
        <f t="shared" si="14"/>
        <v>0.4058345930227798</v>
      </c>
      <c r="U146">
        <f t="shared" si="15"/>
        <v>0.16470171689396532</v>
      </c>
    </row>
    <row r="147" spans="1:21" x14ac:dyDescent="0.3">
      <c r="A147" t="s">
        <v>177</v>
      </c>
      <c r="B147" t="s">
        <v>25</v>
      </c>
      <c r="C147">
        <v>814</v>
      </c>
      <c r="D147" s="3">
        <v>6.2</v>
      </c>
      <c r="E147" s="3">
        <v>5.7</v>
      </c>
      <c r="F147" s="3">
        <v>3.8</v>
      </c>
      <c r="G147" s="4">
        <v>375</v>
      </c>
      <c r="H147" s="4">
        <v>1532</v>
      </c>
      <c r="I147" t="str">
        <f t="shared" si="9"/>
        <v>2013</v>
      </c>
      <c r="J147" t="s">
        <v>178</v>
      </c>
      <c r="M147" t="str">
        <f t="shared" si="8"/>
        <v>2013 Donkervoort D8 GTO</v>
      </c>
      <c r="N147" s="3">
        <f t="shared" si="10"/>
        <v>5.7</v>
      </c>
      <c r="O147" s="4">
        <f t="shared" si="11"/>
        <v>375</v>
      </c>
      <c r="Q147" t="str">
        <f t="shared" si="12"/>
        <v>2013 Donkervoort D8 GTO</v>
      </c>
      <c r="R147" s="3">
        <f t="shared" si="12"/>
        <v>5.7</v>
      </c>
      <c r="S147">
        <f t="shared" si="13"/>
        <v>4.9994751582768</v>
      </c>
      <c r="T147" s="3">
        <f t="shared" si="14"/>
        <v>0.70052484172320018</v>
      </c>
      <c r="U147">
        <f t="shared" si="15"/>
        <v>0.49073505387131466</v>
      </c>
    </row>
    <row r="148" spans="1:21" x14ac:dyDescent="0.3">
      <c r="A148" t="s">
        <v>179</v>
      </c>
      <c r="B148" t="s">
        <v>30</v>
      </c>
      <c r="C148">
        <v>682</v>
      </c>
      <c r="D148" s="3">
        <v>4.5</v>
      </c>
      <c r="E148" s="3">
        <v>5.3</v>
      </c>
      <c r="F148" s="3">
        <v>8.6</v>
      </c>
      <c r="G148" s="4">
        <v>252</v>
      </c>
      <c r="H148" s="4">
        <v>1571</v>
      </c>
      <c r="I148" t="str">
        <f t="shared" si="9"/>
        <v>2018</v>
      </c>
      <c r="J148" t="s">
        <v>180</v>
      </c>
      <c r="M148" t="str">
        <f t="shared" si="8"/>
        <v>2018 Exomotive Exocet Off-Road</v>
      </c>
      <c r="N148" s="3">
        <f t="shared" si="10"/>
        <v>5.3</v>
      </c>
      <c r="O148" s="4">
        <f t="shared" si="11"/>
        <v>252</v>
      </c>
      <c r="Q148" t="str">
        <f t="shared" si="12"/>
        <v>2018 Exomotive Exocet Off-Road</v>
      </c>
      <c r="R148" s="3">
        <f t="shared" si="12"/>
        <v>5.3</v>
      </c>
      <c r="S148">
        <f t="shared" si="13"/>
        <v>4.5140061523752841</v>
      </c>
      <c r="T148" s="3">
        <f t="shared" si="14"/>
        <v>0.78599384762471569</v>
      </c>
      <c r="U148">
        <f t="shared" si="15"/>
        <v>0.6177863285039048</v>
      </c>
    </row>
    <row r="149" spans="1:21" x14ac:dyDescent="0.3">
      <c r="A149" t="s">
        <v>181</v>
      </c>
      <c r="B149" t="s">
        <v>37</v>
      </c>
      <c r="C149">
        <v>800</v>
      </c>
      <c r="D149" s="3">
        <v>4.5</v>
      </c>
      <c r="E149" s="3">
        <v>9.4</v>
      </c>
      <c r="F149" s="3">
        <v>7.6</v>
      </c>
      <c r="G149" s="4">
        <v>300</v>
      </c>
      <c r="H149" s="4">
        <v>1499</v>
      </c>
      <c r="I149" t="str">
        <f t="shared" si="9"/>
        <v>2018</v>
      </c>
      <c r="J149" t="s">
        <v>180</v>
      </c>
      <c r="M149" t="str">
        <f t="shared" ref="M149:M212" si="16">A149</f>
        <v>2018 Exomotive Exocet Off-Road Forza Edition</v>
      </c>
      <c r="N149" s="3">
        <f t="shared" si="10"/>
        <v>9.4</v>
      </c>
      <c r="O149" s="4">
        <f t="shared" si="11"/>
        <v>300</v>
      </c>
      <c r="Q149" t="str">
        <f t="shared" si="12"/>
        <v>2018 Exomotive Exocet Off-Road Forza Edition</v>
      </c>
      <c r="R149" s="3">
        <f t="shared" si="12"/>
        <v>9.4</v>
      </c>
      <c r="S149">
        <f t="shared" si="13"/>
        <v>4.7034574717514861</v>
      </c>
      <c r="T149" s="3">
        <f t="shared" si="14"/>
        <v>4.6965425282485143</v>
      </c>
      <c r="U149">
        <f t="shared" si="15"/>
        <v>22.057511719646946</v>
      </c>
    </row>
    <row r="150" spans="1:21" x14ac:dyDescent="0.3">
      <c r="A150" t="s">
        <v>182</v>
      </c>
      <c r="B150" t="s">
        <v>19</v>
      </c>
      <c r="C150">
        <v>564</v>
      </c>
      <c r="D150" s="3">
        <v>5.4</v>
      </c>
      <c r="E150" s="3">
        <v>3.4</v>
      </c>
      <c r="F150" s="3">
        <v>5.7</v>
      </c>
      <c r="G150" s="4">
        <v>262</v>
      </c>
      <c r="H150" s="4">
        <v>2315</v>
      </c>
      <c r="I150" t="str">
        <f t="shared" ref="I150:I213" si="17">LEFT(A150,4)</f>
        <v>1957</v>
      </c>
      <c r="J150" t="s">
        <v>183</v>
      </c>
      <c r="M150" t="str">
        <f t="shared" si="16"/>
        <v>1957 Ferrari 250 California</v>
      </c>
      <c r="N150" s="3">
        <f t="shared" ref="N150:N213" si="18">E150</f>
        <v>3.4</v>
      </c>
      <c r="O150" s="4">
        <f t="shared" ref="O150:O213" si="19">G150</f>
        <v>262</v>
      </c>
      <c r="Q150" t="str">
        <f t="shared" ref="Q150:R213" si="20">M150</f>
        <v>1957 Ferrari 250 California</v>
      </c>
      <c r="R150" s="3">
        <f t="shared" si="20"/>
        <v>3.4</v>
      </c>
      <c r="S150">
        <f t="shared" ref="S150:S213" si="21">$X$21+$X$22*O150</f>
        <v>4.5534751772453266</v>
      </c>
      <c r="T150" s="3">
        <f t="shared" ref="T150:T213" si="22">N150-S150</f>
        <v>-1.1534751772453267</v>
      </c>
      <c r="U150">
        <f t="shared" ref="U150:U213" si="23">POWER(T150,2)</f>
        <v>1.3305049845211379</v>
      </c>
    </row>
    <row r="151" spans="1:21" x14ac:dyDescent="0.3">
      <c r="A151" t="s">
        <v>184</v>
      </c>
      <c r="B151" t="s">
        <v>30</v>
      </c>
      <c r="C151">
        <v>691</v>
      </c>
      <c r="D151" s="3">
        <v>6.3</v>
      </c>
      <c r="E151" s="3">
        <v>4.5</v>
      </c>
      <c r="F151" s="3">
        <v>4.5</v>
      </c>
      <c r="G151" s="4">
        <v>300</v>
      </c>
      <c r="H151" s="4">
        <v>2028</v>
      </c>
      <c r="I151" t="str">
        <f t="shared" si="17"/>
        <v>1957</v>
      </c>
      <c r="J151" t="s">
        <v>183</v>
      </c>
      <c r="M151" t="str">
        <f t="shared" si="16"/>
        <v>1957 Ferrari 250 Testa Rossa</v>
      </c>
      <c r="N151" s="3">
        <f t="shared" si="18"/>
        <v>4.5</v>
      </c>
      <c r="O151" s="4">
        <f t="shared" si="19"/>
        <v>300</v>
      </c>
      <c r="Q151" t="str">
        <f t="shared" si="20"/>
        <v>1957 Ferrari 250 Testa Rossa</v>
      </c>
      <c r="R151" s="3">
        <f t="shared" si="20"/>
        <v>4.5</v>
      </c>
      <c r="S151">
        <f t="shared" si="21"/>
        <v>4.7034574717514861</v>
      </c>
      <c r="T151" s="3">
        <f t="shared" si="22"/>
        <v>-0.2034574717514861</v>
      </c>
      <c r="U151">
        <f t="shared" si="23"/>
        <v>4.1394942811506762E-2</v>
      </c>
    </row>
    <row r="152" spans="1:21" x14ac:dyDescent="0.3">
      <c r="A152" t="s">
        <v>185</v>
      </c>
      <c r="B152" t="s">
        <v>30</v>
      </c>
      <c r="C152">
        <v>612</v>
      </c>
      <c r="D152" s="3">
        <v>6.4</v>
      </c>
      <c r="E152" s="3">
        <v>3.5</v>
      </c>
      <c r="F152" s="3">
        <v>5.2</v>
      </c>
      <c r="G152" s="4">
        <v>300</v>
      </c>
      <c r="H152" s="4">
        <v>2299</v>
      </c>
      <c r="I152" t="str">
        <f t="shared" si="17"/>
        <v>1962</v>
      </c>
      <c r="J152" t="s">
        <v>183</v>
      </c>
      <c r="M152" t="str">
        <f t="shared" si="16"/>
        <v>1962 Ferrari 250 GTO</v>
      </c>
      <c r="N152" s="3">
        <f t="shared" si="18"/>
        <v>3.5</v>
      </c>
      <c r="O152" s="4">
        <f t="shared" si="19"/>
        <v>300</v>
      </c>
      <c r="Q152" t="str">
        <f t="shared" si="20"/>
        <v>1962 Ferrari 250 GTO</v>
      </c>
      <c r="R152" s="3">
        <f t="shared" si="20"/>
        <v>3.5</v>
      </c>
      <c r="S152">
        <f t="shared" si="21"/>
        <v>4.7034574717514861</v>
      </c>
      <c r="T152" s="3">
        <f t="shared" si="22"/>
        <v>-1.2034574717514861</v>
      </c>
      <c r="U152">
        <f t="shared" si="23"/>
        <v>1.448309886314479</v>
      </c>
    </row>
    <row r="153" spans="1:21" x14ac:dyDescent="0.3">
      <c r="A153" t="s">
        <v>186</v>
      </c>
      <c r="B153" t="s">
        <v>37</v>
      </c>
      <c r="C153">
        <v>780</v>
      </c>
      <c r="D153" s="3">
        <v>7.2</v>
      </c>
      <c r="E153" s="3">
        <v>6.3</v>
      </c>
      <c r="F153" s="3">
        <v>4.4000000000000004</v>
      </c>
      <c r="G153" s="4">
        <v>450</v>
      </c>
      <c r="H153" s="4">
        <v>2271</v>
      </c>
      <c r="I153" t="str">
        <f t="shared" si="17"/>
        <v>1967</v>
      </c>
      <c r="J153" t="s">
        <v>183</v>
      </c>
      <c r="M153" t="str">
        <f t="shared" si="16"/>
        <v>1967 Ferrari #24 Ferrari Spa 330 P4</v>
      </c>
      <c r="N153" s="3">
        <f t="shared" si="18"/>
        <v>6.3</v>
      </c>
      <c r="O153" s="4">
        <f t="shared" si="19"/>
        <v>450</v>
      </c>
      <c r="Q153" t="str">
        <f t="shared" si="20"/>
        <v>1967 Ferrari #24 Ferrari Spa 330 P4</v>
      </c>
      <c r="R153" s="3">
        <f t="shared" si="20"/>
        <v>6.3</v>
      </c>
      <c r="S153">
        <f t="shared" si="21"/>
        <v>5.2954928448021148</v>
      </c>
      <c r="T153" s="3">
        <f t="shared" si="22"/>
        <v>1.004507155197885</v>
      </c>
      <c r="U153">
        <f t="shared" si="23"/>
        <v>1.0090346248437478</v>
      </c>
    </row>
    <row r="154" spans="1:21" x14ac:dyDescent="0.3">
      <c r="A154" t="s">
        <v>187</v>
      </c>
      <c r="B154" t="s">
        <v>30</v>
      </c>
      <c r="C154">
        <v>637</v>
      </c>
      <c r="D154" s="3">
        <v>7</v>
      </c>
      <c r="E154" s="3">
        <v>4.4000000000000004</v>
      </c>
      <c r="F154" s="3">
        <v>5.4</v>
      </c>
      <c r="G154" s="4">
        <v>405</v>
      </c>
      <c r="H154" s="4">
        <v>3600</v>
      </c>
      <c r="I154" t="str">
        <f t="shared" si="17"/>
        <v>1968</v>
      </c>
      <c r="J154" t="s">
        <v>183</v>
      </c>
      <c r="M154" t="str">
        <f t="shared" si="16"/>
        <v>1968 Ferrari 365 GTB/4</v>
      </c>
      <c r="N154" s="3">
        <f t="shared" si="18"/>
        <v>4.4000000000000004</v>
      </c>
      <c r="O154" s="4">
        <f t="shared" si="19"/>
        <v>405</v>
      </c>
      <c r="Q154" t="str">
        <f t="shared" si="20"/>
        <v>1968 Ferrari 365 GTB/4</v>
      </c>
      <c r="R154" s="3">
        <f t="shared" si="20"/>
        <v>4.4000000000000004</v>
      </c>
      <c r="S154">
        <f t="shared" si="21"/>
        <v>5.1178822328869265</v>
      </c>
      <c r="T154" s="3">
        <f t="shared" si="22"/>
        <v>-0.7178822328869261</v>
      </c>
      <c r="U154">
        <f t="shared" si="23"/>
        <v>0.51535490029471875</v>
      </c>
    </row>
    <row r="155" spans="1:21" x14ac:dyDescent="0.3">
      <c r="A155" t="s">
        <v>188</v>
      </c>
      <c r="B155" t="s">
        <v>19</v>
      </c>
      <c r="C155">
        <v>535</v>
      </c>
      <c r="D155" s="3">
        <v>5.2</v>
      </c>
      <c r="E155" s="3">
        <v>3.2</v>
      </c>
      <c r="F155" s="3">
        <v>5.4</v>
      </c>
      <c r="G155" s="4">
        <v>195</v>
      </c>
      <c r="H155" s="4">
        <v>2380</v>
      </c>
      <c r="I155" t="str">
        <f t="shared" si="17"/>
        <v>1969</v>
      </c>
      <c r="J155" t="s">
        <v>183</v>
      </c>
      <c r="M155" t="str">
        <f t="shared" si="16"/>
        <v>1969 Ferrari Dino 246 GT</v>
      </c>
      <c r="N155" s="3">
        <f t="shared" si="18"/>
        <v>3.2</v>
      </c>
      <c r="O155" s="4">
        <f t="shared" si="19"/>
        <v>195</v>
      </c>
      <c r="Q155" t="str">
        <f t="shared" si="20"/>
        <v>1969 Ferrari Dino 246 GT</v>
      </c>
      <c r="R155" s="3">
        <f t="shared" si="20"/>
        <v>3.2</v>
      </c>
      <c r="S155">
        <f t="shared" si="21"/>
        <v>4.2890327106160457</v>
      </c>
      <c r="T155" s="3">
        <f t="shared" si="22"/>
        <v>-1.0890327106160456</v>
      </c>
      <c r="U155">
        <f t="shared" si="23"/>
        <v>1.1859922447917317</v>
      </c>
    </row>
    <row r="156" spans="1:21" x14ac:dyDescent="0.3">
      <c r="A156" t="s">
        <v>189</v>
      </c>
      <c r="B156" t="s">
        <v>37</v>
      </c>
      <c r="C156">
        <v>750</v>
      </c>
      <c r="D156" s="3">
        <v>7.4</v>
      </c>
      <c r="E156" s="3">
        <v>5.6</v>
      </c>
      <c r="F156" s="3">
        <v>4.7</v>
      </c>
      <c r="G156" s="4">
        <v>395</v>
      </c>
      <c r="H156" s="4">
        <v>2822</v>
      </c>
      <c r="I156" t="str">
        <f t="shared" si="17"/>
        <v>1984</v>
      </c>
      <c r="J156" t="s">
        <v>183</v>
      </c>
      <c r="M156" t="str">
        <f t="shared" si="16"/>
        <v>1984 Ferrari 288 GTO</v>
      </c>
      <c r="N156" s="3">
        <f t="shared" si="18"/>
        <v>5.6</v>
      </c>
      <c r="O156" s="4">
        <f t="shared" si="19"/>
        <v>395</v>
      </c>
      <c r="Q156" t="str">
        <f t="shared" si="20"/>
        <v>1984 Ferrari 288 GTO</v>
      </c>
      <c r="R156" s="3">
        <f t="shared" si="20"/>
        <v>5.6</v>
      </c>
      <c r="S156">
        <f t="shared" si="21"/>
        <v>5.078413208016884</v>
      </c>
      <c r="T156" s="3">
        <f t="shared" si="22"/>
        <v>0.52158679198311564</v>
      </c>
      <c r="U156">
        <f t="shared" si="23"/>
        <v>0.27205278157123797</v>
      </c>
    </row>
    <row r="157" spans="1:21" x14ac:dyDescent="0.3">
      <c r="A157" t="s">
        <v>190</v>
      </c>
      <c r="B157" t="s">
        <v>37</v>
      </c>
      <c r="C157">
        <v>784</v>
      </c>
      <c r="D157" s="3">
        <v>7.3</v>
      </c>
      <c r="E157" s="3">
        <v>6.3</v>
      </c>
      <c r="F157" s="3">
        <v>5</v>
      </c>
      <c r="G157" s="4">
        <v>478</v>
      </c>
      <c r="H157" s="4">
        <v>2980</v>
      </c>
      <c r="I157" t="str">
        <f t="shared" si="17"/>
        <v>1987</v>
      </c>
      <c r="J157" t="s">
        <v>183</v>
      </c>
      <c r="M157" t="str">
        <f t="shared" si="16"/>
        <v>1987 Ferrari F40</v>
      </c>
      <c r="N157" s="3">
        <f t="shared" si="18"/>
        <v>6.3</v>
      </c>
      <c r="O157" s="4">
        <f t="shared" si="19"/>
        <v>478</v>
      </c>
      <c r="Q157" t="str">
        <f t="shared" si="20"/>
        <v>1987 Ferrari F40</v>
      </c>
      <c r="R157" s="3">
        <f t="shared" si="20"/>
        <v>6.3</v>
      </c>
      <c r="S157">
        <f t="shared" si="21"/>
        <v>5.4060061144382328</v>
      </c>
      <c r="T157" s="3">
        <f t="shared" si="22"/>
        <v>0.89399388556176707</v>
      </c>
      <c r="U157">
        <f t="shared" si="23"/>
        <v>0.79922506742182586</v>
      </c>
    </row>
    <row r="158" spans="1:21" x14ac:dyDescent="0.3">
      <c r="A158" t="s">
        <v>191</v>
      </c>
      <c r="B158" t="s">
        <v>40</v>
      </c>
      <c r="C158">
        <v>947</v>
      </c>
      <c r="D158" s="3">
        <v>8.3000000000000007</v>
      </c>
      <c r="E158" s="3">
        <v>6.6</v>
      </c>
      <c r="F158" s="3">
        <v>4.4000000000000004</v>
      </c>
      <c r="G158" s="4">
        <v>691</v>
      </c>
      <c r="H158" s="4">
        <v>2315</v>
      </c>
      <c r="I158" t="str">
        <f t="shared" si="17"/>
        <v>1989</v>
      </c>
      <c r="J158" t="s">
        <v>183</v>
      </c>
      <c r="M158" t="str">
        <f t="shared" si="16"/>
        <v>1989 Ferrari F40 Competizionne</v>
      </c>
      <c r="N158" s="3">
        <f t="shared" si="18"/>
        <v>6.6</v>
      </c>
      <c r="O158" s="4">
        <f t="shared" si="19"/>
        <v>691</v>
      </c>
      <c r="Q158" t="str">
        <f t="shared" si="20"/>
        <v>1989 Ferrari F40 Competizionne</v>
      </c>
      <c r="R158" s="3">
        <f t="shared" si="20"/>
        <v>6.6</v>
      </c>
      <c r="S158">
        <f t="shared" si="21"/>
        <v>6.2466963441701253</v>
      </c>
      <c r="T158" s="3">
        <f t="shared" si="22"/>
        <v>0.35330365582987433</v>
      </c>
      <c r="U158">
        <f t="shared" si="23"/>
        <v>0.12482347322275429</v>
      </c>
    </row>
    <row r="159" spans="1:21" x14ac:dyDescent="0.3">
      <c r="A159" t="s">
        <v>192</v>
      </c>
      <c r="B159" t="s">
        <v>37</v>
      </c>
      <c r="C159">
        <v>717</v>
      </c>
      <c r="D159" s="3">
        <v>6.8</v>
      </c>
      <c r="E159" s="3">
        <v>4.5</v>
      </c>
      <c r="F159" s="3">
        <v>4.9000000000000004</v>
      </c>
      <c r="G159" s="4">
        <v>375</v>
      </c>
      <c r="H159" s="4">
        <v>3196</v>
      </c>
      <c r="I159" t="str">
        <f t="shared" si="17"/>
        <v>1994</v>
      </c>
      <c r="J159" t="s">
        <v>183</v>
      </c>
      <c r="M159" t="str">
        <f t="shared" si="16"/>
        <v>1994 Ferrari F355 Berlinetta</v>
      </c>
      <c r="N159" s="3">
        <f t="shared" si="18"/>
        <v>4.5</v>
      </c>
      <c r="O159" s="4">
        <f t="shared" si="19"/>
        <v>375</v>
      </c>
      <c r="Q159" t="str">
        <f t="shared" si="20"/>
        <v>1994 Ferrari F355 Berlinetta</v>
      </c>
      <c r="R159" s="3">
        <f t="shared" si="20"/>
        <v>4.5</v>
      </c>
      <c r="S159">
        <f t="shared" si="21"/>
        <v>4.9994751582768</v>
      </c>
      <c r="T159" s="3">
        <f t="shared" si="22"/>
        <v>-0.4994751582768</v>
      </c>
      <c r="U159">
        <f t="shared" si="23"/>
        <v>0.24947543373563441</v>
      </c>
    </row>
    <row r="160" spans="1:21" x14ac:dyDescent="0.3">
      <c r="A160" t="s">
        <v>193</v>
      </c>
      <c r="B160" t="s">
        <v>37</v>
      </c>
      <c r="C160">
        <v>789</v>
      </c>
      <c r="D160" s="3">
        <v>7.3</v>
      </c>
      <c r="E160" s="3">
        <v>5.7</v>
      </c>
      <c r="F160" s="3">
        <v>4.8</v>
      </c>
      <c r="G160" s="4">
        <v>513</v>
      </c>
      <c r="H160" s="4">
        <v>2976</v>
      </c>
      <c r="I160" t="str">
        <f t="shared" si="17"/>
        <v>1995</v>
      </c>
      <c r="J160" t="s">
        <v>183</v>
      </c>
      <c r="M160" t="str">
        <f t="shared" si="16"/>
        <v>1995 Ferrari F50</v>
      </c>
      <c r="N160" s="3">
        <f t="shared" si="18"/>
        <v>5.7</v>
      </c>
      <c r="O160" s="4">
        <f t="shared" si="19"/>
        <v>513</v>
      </c>
      <c r="Q160" t="str">
        <f t="shared" si="20"/>
        <v>1995 Ferrari F50</v>
      </c>
      <c r="R160" s="3">
        <f t="shared" si="20"/>
        <v>5.7</v>
      </c>
      <c r="S160">
        <f t="shared" si="21"/>
        <v>5.5441477014833787</v>
      </c>
      <c r="T160" s="3">
        <f t="shared" si="22"/>
        <v>0.15585229851662152</v>
      </c>
      <c r="U160">
        <f t="shared" si="23"/>
        <v>2.4289938952914109E-2</v>
      </c>
    </row>
    <row r="161" spans="1:21" x14ac:dyDescent="0.3">
      <c r="A161" t="s">
        <v>194</v>
      </c>
      <c r="B161" t="s">
        <v>40</v>
      </c>
      <c r="C161">
        <v>976</v>
      </c>
      <c r="D161" s="3">
        <v>8.1</v>
      </c>
      <c r="E161" s="3">
        <v>7</v>
      </c>
      <c r="F161" s="3">
        <v>4.0999999999999996</v>
      </c>
      <c r="G161" s="4">
        <v>750</v>
      </c>
      <c r="H161" s="4">
        <v>2002</v>
      </c>
      <c r="I161" t="str">
        <f t="shared" si="17"/>
        <v>1996</v>
      </c>
      <c r="J161" t="s">
        <v>183</v>
      </c>
      <c r="M161" t="str">
        <f t="shared" si="16"/>
        <v>1996 Ferrari F50 GT</v>
      </c>
      <c r="N161" s="3">
        <f t="shared" si="18"/>
        <v>7</v>
      </c>
      <c r="O161" s="4">
        <f t="shared" si="19"/>
        <v>750</v>
      </c>
      <c r="Q161" t="str">
        <f t="shared" si="20"/>
        <v>1996 Ferrari F50 GT</v>
      </c>
      <c r="R161" s="3">
        <f t="shared" si="20"/>
        <v>7</v>
      </c>
      <c r="S161">
        <f t="shared" si="21"/>
        <v>6.4795635909033731</v>
      </c>
      <c r="T161" s="3">
        <f t="shared" si="22"/>
        <v>0.52043640909662692</v>
      </c>
      <c r="U161">
        <f t="shared" si="23"/>
        <v>0.27085405591339162</v>
      </c>
    </row>
    <row r="162" spans="1:21" x14ac:dyDescent="0.3">
      <c r="A162" t="s">
        <v>195</v>
      </c>
      <c r="B162" t="s">
        <v>37</v>
      </c>
      <c r="C162">
        <v>747</v>
      </c>
      <c r="D162" s="3">
        <v>7.5</v>
      </c>
      <c r="E162" s="3">
        <v>5.6</v>
      </c>
      <c r="F162" s="3">
        <v>4.9000000000000004</v>
      </c>
      <c r="G162" s="4">
        <v>508</v>
      </c>
      <c r="H162" s="4">
        <v>3814</v>
      </c>
      <c r="I162" t="str">
        <f t="shared" si="17"/>
        <v>2002</v>
      </c>
      <c r="J162" t="s">
        <v>183</v>
      </c>
      <c r="M162" t="str">
        <f t="shared" si="16"/>
        <v>2002 Ferrari 575M Maranello</v>
      </c>
      <c r="N162" s="3">
        <f t="shared" si="18"/>
        <v>5.6</v>
      </c>
      <c r="O162" s="4">
        <f t="shared" si="19"/>
        <v>508</v>
      </c>
      <c r="Q162" t="str">
        <f t="shared" si="20"/>
        <v>2002 Ferrari 575M Maranello</v>
      </c>
      <c r="R162" s="3">
        <f t="shared" si="20"/>
        <v>5.6</v>
      </c>
      <c r="S162">
        <f t="shared" si="21"/>
        <v>5.5244131890483583</v>
      </c>
      <c r="T162" s="3">
        <f t="shared" si="22"/>
        <v>7.5586810951641326E-2</v>
      </c>
      <c r="U162">
        <f t="shared" si="23"/>
        <v>5.7133659898391653E-3</v>
      </c>
    </row>
    <row r="163" spans="1:21" x14ac:dyDescent="0.3">
      <c r="A163" t="s">
        <v>196</v>
      </c>
      <c r="B163" t="s">
        <v>25</v>
      </c>
      <c r="C163">
        <v>857</v>
      </c>
      <c r="D163" s="3">
        <v>8.1</v>
      </c>
      <c r="E163" s="3">
        <v>6.4</v>
      </c>
      <c r="F163" s="3">
        <v>4.7</v>
      </c>
      <c r="G163" s="4">
        <v>650</v>
      </c>
      <c r="H163" s="4">
        <v>3263</v>
      </c>
      <c r="I163" t="str">
        <f t="shared" si="17"/>
        <v>2002</v>
      </c>
      <c r="J163" t="s">
        <v>183</v>
      </c>
      <c r="M163" t="str">
        <f t="shared" si="16"/>
        <v>2002 Ferrari Enzo Ferrari</v>
      </c>
      <c r="N163" s="3">
        <f t="shared" si="18"/>
        <v>6.4</v>
      </c>
      <c r="O163" s="4">
        <f t="shared" si="19"/>
        <v>650</v>
      </c>
      <c r="Q163" t="str">
        <f t="shared" si="20"/>
        <v>2002 Ferrari Enzo Ferrari</v>
      </c>
      <c r="R163" s="3">
        <f t="shared" si="20"/>
        <v>6.4</v>
      </c>
      <c r="S163">
        <f t="shared" si="21"/>
        <v>6.0848733422029539</v>
      </c>
      <c r="T163" s="3">
        <f t="shared" si="22"/>
        <v>0.31512665779704641</v>
      </c>
      <c r="U163">
        <f t="shared" si="23"/>
        <v>9.9304810454336784E-2</v>
      </c>
    </row>
    <row r="164" spans="1:21" x14ac:dyDescent="0.3">
      <c r="A164" t="s">
        <v>197</v>
      </c>
      <c r="B164" t="s">
        <v>37</v>
      </c>
      <c r="C164">
        <v>773</v>
      </c>
      <c r="D164" s="3">
        <v>7</v>
      </c>
      <c r="E164" s="3">
        <v>6.1</v>
      </c>
      <c r="F164" s="3">
        <v>4.7</v>
      </c>
      <c r="G164" s="4">
        <v>409</v>
      </c>
      <c r="H164" s="4">
        <v>2844</v>
      </c>
      <c r="I164" t="str">
        <f t="shared" si="17"/>
        <v>2003</v>
      </c>
      <c r="J164" t="s">
        <v>183</v>
      </c>
      <c r="M164" t="str">
        <f t="shared" si="16"/>
        <v>2003 Ferrari 360 Challenge Stradale</v>
      </c>
      <c r="N164" s="3">
        <f t="shared" si="18"/>
        <v>6.1</v>
      </c>
      <c r="O164" s="4">
        <f t="shared" si="19"/>
        <v>409</v>
      </c>
      <c r="Q164" t="str">
        <f t="shared" si="20"/>
        <v>2003 Ferrari 360 Challenge Stradale</v>
      </c>
      <c r="R164" s="3">
        <f t="shared" si="20"/>
        <v>6.1</v>
      </c>
      <c r="S164">
        <f t="shared" si="21"/>
        <v>5.1336698428349425</v>
      </c>
      <c r="T164" s="3">
        <f t="shared" si="22"/>
        <v>0.9663301571650571</v>
      </c>
      <c r="U164">
        <f t="shared" si="23"/>
        <v>0.93379397264664399</v>
      </c>
    </row>
    <row r="165" spans="1:21" x14ac:dyDescent="0.3">
      <c r="A165" t="s">
        <v>198</v>
      </c>
      <c r="B165" t="s">
        <v>40</v>
      </c>
      <c r="C165">
        <v>956</v>
      </c>
      <c r="D165" s="3">
        <v>8.4</v>
      </c>
      <c r="E165" s="3">
        <v>8.1</v>
      </c>
      <c r="F165" s="3">
        <v>4.4000000000000004</v>
      </c>
      <c r="G165" s="4">
        <v>789</v>
      </c>
      <c r="H165" s="4">
        <v>2731</v>
      </c>
      <c r="I165" t="str">
        <f t="shared" si="17"/>
        <v>2005</v>
      </c>
      <c r="J165" t="s">
        <v>183</v>
      </c>
      <c r="M165" t="str">
        <f t="shared" si="16"/>
        <v>2005 Ferrari FXX</v>
      </c>
      <c r="N165" s="3">
        <f t="shared" si="18"/>
        <v>8.1</v>
      </c>
      <c r="O165" s="4">
        <f t="shared" si="19"/>
        <v>789</v>
      </c>
      <c r="Q165" t="str">
        <f t="shared" si="20"/>
        <v>2005 Ferrari FXX</v>
      </c>
      <c r="R165" s="3">
        <f t="shared" si="20"/>
        <v>8.1</v>
      </c>
      <c r="S165">
        <f t="shared" si="21"/>
        <v>6.633492787896536</v>
      </c>
      <c r="T165" s="3">
        <f t="shared" si="22"/>
        <v>1.4665072121034637</v>
      </c>
      <c r="U165">
        <f t="shared" si="23"/>
        <v>2.1506434031514736</v>
      </c>
    </row>
    <row r="166" spans="1:21" x14ac:dyDescent="0.3">
      <c r="A166" t="s">
        <v>199</v>
      </c>
      <c r="B166" t="s">
        <v>25</v>
      </c>
      <c r="C166">
        <v>810</v>
      </c>
      <c r="D166" s="3">
        <v>7.6</v>
      </c>
      <c r="E166" s="3">
        <v>6.2</v>
      </c>
      <c r="F166" s="3">
        <v>4.3</v>
      </c>
      <c r="G166" s="4">
        <v>503</v>
      </c>
      <c r="H166" s="4">
        <v>3150</v>
      </c>
      <c r="I166" t="str">
        <f t="shared" si="17"/>
        <v>2007</v>
      </c>
      <c r="J166" t="s">
        <v>183</v>
      </c>
      <c r="M166" t="str">
        <f t="shared" si="16"/>
        <v>2007 Ferrari 430 Scuderia</v>
      </c>
      <c r="N166" s="3">
        <f t="shared" si="18"/>
        <v>6.2</v>
      </c>
      <c r="O166" s="4">
        <f t="shared" si="19"/>
        <v>503</v>
      </c>
      <c r="Q166" t="str">
        <f t="shared" si="20"/>
        <v>2007 Ferrari 430 Scuderia</v>
      </c>
      <c r="R166" s="3">
        <f t="shared" si="20"/>
        <v>6.2</v>
      </c>
      <c r="S166">
        <f t="shared" si="21"/>
        <v>5.5046786766133371</v>
      </c>
      <c r="T166" s="3">
        <f t="shared" si="22"/>
        <v>0.69532132338666308</v>
      </c>
      <c r="U166">
        <f t="shared" si="23"/>
        <v>0.48347174275618049</v>
      </c>
    </row>
    <row r="167" spans="1:21" x14ac:dyDescent="0.3">
      <c r="A167" t="s">
        <v>200</v>
      </c>
      <c r="B167" t="s">
        <v>25</v>
      </c>
      <c r="C167">
        <v>823</v>
      </c>
      <c r="D167" s="3">
        <v>7.9</v>
      </c>
      <c r="E167" s="3">
        <v>6.3</v>
      </c>
      <c r="F167" s="3">
        <v>4.0999999999999996</v>
      </c>
      <c r="G167" s="4">
        <v>562</v>
      </c>
      <c r="H167" s="4">
        <v>3274</v>
      </c>
      <c r="I167" t="str">
        <f t="shared" si="17"/>
        <v>2009</v>
      </c>
      <c r="J167" t="s">
        <v>183</v>
      </c>
      <c r="M167" t="str">
        <f t="shared" si="16"/>
        <v>2009 Ferrari 458 Italia</v>
      </c>
      <c r="N167" s="3">
        <f t="shared" si="18"/>
        <v>6.3</v>
      </c>
      <c r="O167" s="4">
        <f t="shared" si="19"/>
        <v>562</v>
      </c>
      <c r="Q167" t="str">
        <f t="shared" si="20"/>
        <v>2009 Ferrari 458 Italia</v>
      </c>
      <c r="R167" s="3">
        <f t="shared" si="20"/>
        <v>6.3</v>
      </c>
      <c r="S167">
        <f t="shared" si="21"/>
        <v>5.737545923346584</v>
      </c>
      <c r="T167" s="3">
        <f t="shared" si="22"/>
        <v>0.56245407665341585</v>
      </c>
      <c r="U167">
        <f t="shared" si="23"/>
        <v>0.31635458834404656</v>
      </c>
    </row>
    <row r="168" spans="1:21" x14ac:dyDescent="0.3">
      <c r="A168" t="s">
        <v>201</v>
      </c>
      <c r="B168" t="s">
        <v>25</v>
      </c>
      <c r="C168">
        <v>828</v>
      </c>
      <c r="D168" s="3">
        <v>7.9</v>
      </c>
      <c r="E168" s="3">
        <v>6</v>
      </c>
      <c r="F168" s="3">
        <v>4.5</v>
      </c>
      <c r="G168" s="4">
        <v>661</v>
      </c>
      <c r="H168" s="4">
        <v>3538</v>
      </c>
      <c r="I168" t="str">
        <f t="shared" si="17"/>
        <v>2010</v>
      </c>
      <c r="J168" t="s">
        <v>183</v>
      </c>
      <c r="M168" t="str">
        <f t="shared" si="16"/>
        <v>2010 Ferrari 599 GTO</v>
      </c>
      <c r="N168" s="3">
        <f t="shared" si="18"/>
        <v>6</v>
      </c>
      <c r="O168" s="4">
        <f t="shared" si="19"/>
        <v>661</v>
      </c>
      <c r="Q168" t="str">
        <f t="shared" si="20"/>
        <v>2010 Ferrari 599 GTO</v>
      </c>
      <c r="R168" s="3">
        <f t="shared" si="20"/>
        <v>6</v>
      </c>
      <c r="S168">
        <f t="shared" si="21"/>
        <v>6.1282892695599998</v>
      </c>
      <c r="T168" s="3">
        <f t="shared" si="22"/>
        <v>-0.12828926955999975</v>
      </c>
      <c r="U168">
        <f t="shared" si="23"/>
        <v>1.6458136684238279E-2</v>
      </c>
    </row>
    <row r="169" spans="1:21" x14ac:dyDescent="0.3">
      <c r="A169" t="s">
        <v>202</v>
      </c>
      <c r="B169" t="s">
        <v>40</v>
      </c>
      <c r="C169">
        <v>952</v>
      </c>
      <c r="D169" s="3">
        <v>8</v>
      </c>
      <c r="E169" s="3">
        <v>7.3</v>
      </c>
      <c r="F169" s="3">
        <v>3.8</v>
      </c>
      <c r="G169" s="4">
        <v>740</v>
      </c>
      <c r="H169" s="4">
        <v>3038</v>
      </c>
      <c r="I169" t="str">
        <f t="shared" si="17"/>
        <v>2012</v>
      </c>
      <c r="J169" t="s">
        <v>183</v>
      </c>
      <c r="M169" t="str">
        <f t="shared" si="16"/>
        <v>2012 Ferrari 599XX Evolution</v>
      </c>
      <c r="N169" s="3">
        <f t="shared" si="18"/>
        <v>7.3</v>
      </c>
      <c r="O169" s="4">
        <f t="shared" si="19"/>
        <v>740</v>
      </c>
      <c r="Q169" t="str">
        <f t="shared" si="20"/>
        <v>2012 Ferrari 599XX Evolution</v>
      </c>
      <c r="R169" s="3">
        <f t="shared" si="20"/>
        <v>7.3</v>
      </c>
      <c r="S169">
        <f t="shared" si="21"/>
        <v>6.4400945660333306</v>
      </c>
      <c r="T169" s="3">
        <f t="shared" si="22"/>
        <v>0.85990543396666919</v>
      </c>
      <c r="U169">
        <f t="shared" si="23"/>
        <v>0.73943735536540567</v>
      </c>
    </row>
    <row r="170" spans="1:21" x14ac:dyDescent="0.3">
      <c r="A170" t="s">
        <v>203</v>
      </c>
      <c r="B170" t="s">
        <v>25</v>
      </c>
      <c r="C170">
        <v>865</v>
      </c>
      <c r="D170" s="3">
        <v>7.7</v>
      </c>
      <c r="E170" s="3">
        <v>6.9</v>
      </c>
      <c r="F170" s="3">
        <v>3.7</v>
      </c>
      <c r="G170" s="4">
        <v>597</v>
      </c>
      <c r="H170" s="4">
        <v>3075</v>
      </c>
      <c r="I170" t="str">
        <f t="shared" si="17"/>
        <v>2013</v>
      </c>
      <c r="J170" t="s">
        <v>183</v>
      </c>
      <c r="M170" t="str">
        <f t="shared" si="16"/>
        <v>2013 Ferrari 458 Speciale</v>
      </c>
      <c r="N170" s="3">
        <f t="shared" si="18"/>
        <v>6.9</v>
      </c>
      <c r="O170" s="4">
        <f t="shared" si="19"/>
        <v>597</v>
      </c>
      <c r="Q170" t="str">
        <f t="shared" si="20"/>
        <v>2013 Ferrari 458 Speciale</v>
      </c>
      <c r="R170" s="3">
        <f t="shared" si="20"/>
        <v>6.9</v>
      </c>
      <c r="S170">
        <f t="shared" si="21"/>
        <v>5.8756875103917316</v>
      </c>
      <c r="T170" s="3">
        <f t="shared" si="22"/>
        <v>1.0243124896082687</v>
      </c>
      <c r="U170">
        <f t="shared" si="23"/>
        <v>1.0492160763674896</v>
      </c>
    </row>
    <row r="171" spans="1:21" x14ac:dyDescent="0.3">
      <c r="A171" t="s">
        <v>204</v>
      </c>
      <c r="B171" t="s">
        <v>40</v>
      </c>
      <c r="C171">
        <v>934</v>
      </c>
      <c r="D171" s="3">
        <v>9.4</v>
      </c>
      <c r="E171" s="3">
        <v>7.2</v>
      </c>
      <c r="F171" s="3">
        <v>4.4000000000000004</v>
      </c>
      <c r="G171" s="4">
        <v>963</v>
      </c>
      <c r="H171" s="4">
        <v>3263</v>
      </c>
      <c r="I171" t="str">
        <f t="shared" si="17"/>
        <v>2013</v>
      </c>
      <c r="J171" t="s">
        <v>183</v>
      </c>
      <c r="M171" t="str">
        <f t="shared" si="16"/>
        <v>2013 Ferrari LaFerrari</v>
      </c>
      <c r="N171" s="3">
        <f t="shared" si="18"/>
        <v>7.2</v>
      </c>
      <c r="O171" s="4">
        <f t="shared" si="19"/>
        <v>963</v>
      </c>
      <c r="Q171" t="str">
        <f t="shared" si="20"/>
        <v>2013 Ferrari LaFerrari</v>
      </c>
      <c r="R171" s="3">
        <f t="shared" si="20"/>
        <v>7.2</v>
      </c>
      <c r="S171">
        <f t="shared" si="21"/>
        <v>7.3202538206352656</v>
      </c>
      <c r="T171" s="3">
        <f t="shared" si="22"/>
        <v>-0.12025382063526546</v>
      </c>
      <c r="U171">
        <f t="shared" si="23"/>
        <v>1.4460981377378598E-2</v>
      </c>
    </row>
    <row r="172" spans="1:21" x14ac:dyDescent="0.3">
      <c r="A172" t="s">
        <v>205</v>
      </c>
      <c r="B172" t="s">
        <v>40</v>
      </c>
      <c r="C172">
        <v>979</v>
      </c>
      <c r="D172" s="3">
        <v>8.1</v>
      </c>
      <c r="E172" s="3">
        <v>8.1</v>
      </c>
      <c r="F172" s="3">
        <v>3.6</v>
      </c>
      <c r="G172" s="4">
        <v>1036</v>
      </c>
      <c r="H172" s="4">
        <v>2831</v>
      </c>
      <c r="I172" t="str">
        <f t="shared" si="17"/>
        <v>2014</v>
      </c>
      <c r="J172" t="s">
        <v>183</v>
      </c>
      <c r="M172" t="str">
        <f t="shared" si="16"/>
        <v>2014 Ferrari FXX K</v>
      </c>
      <c r="N172" s="3">
        <f t="shared" si="18"/>
        <v>8.1</v>
      </c>
      <c r="O172" s="4">
        <f t="shared" si="19"/>
        <v>1036</v>
      </c>
      <c r="Q172" t="str">
        <f t="shared" si="20"/>
        <v>2014 Ferrari FXX K</v>
      </c>
      <c r="R172" s="3">
        <f t="shared" si="20"/>
        <v>8.1</v>
      </c>
      <c r="S172">
        <f t="shared" si="21"/>
        <v>7.6083777021865719</v>
      </c>
      <c r="T172" s="3">
        <f t="shared" si="22"/>
        <v>0.4916222978134277</v>
      </c>
      <c r="U172">
        <f t="shared" si="23"/>
        <v>0.24169248370735461</v>
      </c>
    </row>
    <row r="173" spans="1:21" x14ac:dyDescent="0.3">
      <c r="A173" t="s">
        <v>206</v>
      </c>
      <c r="B173" t="s">
        <v>25</v>
      </c>
      <c r="C173">
        <v>863</v>
      </c>
      <c r="D173" s="3">
        <v>8.1999999999999993</v>
      </c>
      <c r="E173" s="3">
        <v>6.8</v>
      </c>
      <c r="F173" s="3">
        <v>4.4000000000000004</v>
      </c>
      <c r="G173" s="4">
        <v>660</v>
      </c>
      <c r="H173" s="4">
        <v>3252</v>
      </c>
      <c r="I173" t="str">
        <f t="shared" si="17"/>
        <v>2015</v>
      </c>
      <c r="J173" t="s">
        <v>183</v>
      </c>
      <c r="M173" t="str">
        <f t="shared" si="16"/>
        <v>2015 Ferrari 488 GTB</v>
      </c>
      <c r="N173" s="3">
        <f t="shared" si="18"/>
        <v>6.8</v>
      </c>
      <c r="O173" s="4">
        <f t="shared" si="19"/>
        <v>660</v>
      </c>
      <c r="Q173" t="str">
        <f t="shared" si="20"/>
        <v>2015 Ferrari 488 GTB</v>
      </c>
      <c r="R173" s="3">
        <f t="shared" si="20"/>
        <v>6.8</v>
      </c>
      <c r="S173">
        <f t="shared" si="21"/>
        <v>6.1243423670729955</v>
      </c>
      <c r="T173" s="3">
        <f t="shared" si="22"/>
        <v>0.67565763292700431</v>
      </c>
      <c r="U173">
        <f t="shared" si="23"/>
        <v>0.45651323693252249</v>
      </c>
    </row>
    <row r="174" spans="1:21" x14ac:dyDescent="0.3">
      <c r="A174" t="s">
        <v>207</v>
      </c>
      <c r="B174" t="s">
        <v>25</v>
      </c>
      <c r="C174">
        <v>884</v>
      </c>
      <c r="D174" s="3">
        <v>8.8000000000000007</v>
      </c>
      <c r="E174" s="3">
        <v>6.5</v>
      </c>
      <c r="F174" s="3">
        <v>4.8</v>
      </c>
      <c r="G174" s="4">
        <v>769</v>
      </c>
      <c r="H174" s="4">
        <v>3351</v>
      </c>
      <c r="I174" t="str">
        <f t="shared" si="17"/>
        <v>2015</v>
      </c>
      <c r="J174" t="s">
        <v>183</v>
      </c>
      <c r="M174" t="str">
        <f t="shared" si="16"/>
        <v>2015 Ferrari F12tdf</v>
      </c>
      <c r="N174" s="3">
        <f t="shared" si="18"/>
        <v>6.5</v>
      </c>
      <c r="O174" s="4">
        <f t="shared" si="19"/>
        <v>769</v>
      </c>
      <c r="Q174" t="str">
        <f t="shared" si="20"/>
        <v>2015 Ferrari F12tdf</v>
      </c>
      <c r="R174" s="3">
        <f t="shared" si="20"/>
        <v>6.5</v>
      </c>
      <c r="S174">
        <f t="shared" si="21"/>
        <v>6.5545547381564528</v>
      </c>
      <c r="T174" s="3">
        <f t="shared" si="22"/>
        <v>-5.4554738156452842E-2</v>
      </c>
      <c r="U174">
        <f t="shared" si="23"/>
        <v>2.9762194553191318E-3</v>
      </c>
    </row>
    <row r="175" spans="1:21" x14ac:dyDescent="0.3">
      <c r="A175" t="s">
        <v>208</v>
      </c>
      <c r="B175" t="s">
        <v>25</v>
      </c>
      <c r="C175">
        <v>878</v>
      </c>
      <c r="D175" s="3">
        <v>7.9</v>
      </c>
      <c r="E175" s="3">
        <v>6.2</v>
      </c>
      <c r="F175" s="3">
        <v>4</v>
      </c>
      <c r="G175" s="4">
        <v>788</v>
      </c>
      <c r="H175" s="4">
        <v>3594</v>
      </c>
      <c r="I175" t="str">
        <f t="shared" si="17"/>
        <v>2017</v>
      </c>
      <c r="J175" t="s">
        <v>183</v>
      </c>
      <c r="M175" t="str">
        <f t="shared" si="16"/>
        <v>2017 Ferrari 812 Superfast</v>
      </c>
      <c r="N175" s="3">
        <f t="shared" si="18"/>
        <v>6.2</v>
      </c>
      <c r="O175" s="4">
        <f t="shared" si="19"/>
        <v>788</v>
      </c>
      <c r="Q175" t="str">
        <f t="shared" si="20"/>
        <v>2017 Ferrari 812 Superfast</v>
      </c>
      <c r="R175" s="3">
        <f t="shared" si="20"/>
        <v>6.2</v>
      </c>
      <c r="S175">
        <f t="shared" si="21"/>
        <v>6.6295458854095326</v>
      </c>
      <c r="T175" s="3">
        <f t="shared" si="22"/>
        <v>-0.42954588540953242</v>
      </c>
      <c r="U175">
        <f t="shared" si="23"/>
        <v>0.18450966767225915</v>
      </c>
    </row>
    <row r="176" spans="1:21" x14ac:dyDescent="0.3">
      <c r="A176" t="s">
        <v>209</v>
      </c>
      <c r="B176" t="s">
        <v>25</v>
      </c>
      <c r="C176">
        <v>816</v>
      </c>
      <c r="D176" s="3">
        <v>7.5</v>
      </c>
      <c r="E176" s="3">
        <v>6.9</v>
      </c>
      <c r="F176" s="3">
        <v>5.0999999999999996</v>
      </c>
      <c r="G176" s="4">
        <v>680</v>
      </c>
      <c r="H176" s="4">
        <v>4233</v>
      </c>
      <c r="I176" t="str">
        <f t="shared" si="17"/>
        <v>2017</v>
      </c>
      <c r="J176" t="s">
        <v>183</v>
      </c>
      <c r="M176" t="str">
        <f t="shared" si="16"/>
        <v>2017 Ferrari GTC4Lusso</v>
      </c>
      <c r="N176" s="3">
        <f t="shared" si="18"/>
        <v>6.9</v>
      </c>
      <c r="O176" s="4">
        <f t="shared" si="19"/>
        <v>680</v>
      </c>
      <c r="Q176" t="str">
        <f t="shared" si="20"/>
        <v>2017 Ferrari GTC4Lusso</v>
      </c>
      <c r="R176" s="3">
        <f t="shared" si="20"/>
        <v>6.9</v>
      </c>
      <c r="S176">
        <f t="shared" si="21"/>
        <v>6.2032804168130795</v>
      </c>
      <c r="T176" s="3">
        <f t="shared" si="22"/>
        <v>0.69671958318692084</v>
      </c>
      <c r="U176">
        <f t="shared" si="23"/>
        <v>0.48541817759615669</v>
      </c>
    </row>
    <row r="177" spans="1:21" x14ac:dyDescent="0.3">
      <c r="A177" t="s">
        <v>210</v>
      </c>
      <c r="B177" t="s">
        <v>25</v>
      </c>
      <c r="C177">
        <v>857</v>
      </c>
      <c r="D177" s="3">
        <v>8.4</v>
      </c>
      <c r="E177" s="3">
        <v>6.8</v>
      </c>
      <c r="F177" s="3">
        <v>4.3</v>
      </c>
      <c r="G177" s="4">
        <v>681</v>
      </c>
      <c r="H177" s="4">
        <v>3362</v>
      </c>
      <c r="I177" t="str">
        <f t="shared" si="17"/>
        <v>2017</v>
      </c>
      <c r="J177" t="s">
        <v>183</v>
      </c>
      <c r="M177" t="str">
        <f t="shared" si="16"/>
        <v>2017 Ferrari J50</v>
      </c>
      <c r="N177" s="3">
        <f t="shared" si="18"/>
        <v>6.8</v>
      </c>
      <c r="O177" s="4">
        <f t="shared" si="19"/>
        <v>681</v>
      </c>
      <c r="Q177" t="str">
        <f t="shared" si="20"/>
        <v>2017 Ferrari J50</v>
      </c>
      <c r="R177" s="3">
        <f t="shared" si="20"/>
        <v>6.8</v>
      </c>
      <c r="S177">
        <f t="shared" si="21"/>
        <v>6.2072273193000838</v>
      </c>
      <c r="T177" s="3">
        <f t="shared" si="22"/>
        <v>0.59277268069991607</v>
      </c>
      <c r="U177">
        <f t="shared" si="23"/>
        <v>0.35137945098416462</v>
      </c>
    </row>
    <row r="178" spans="1:21" x14ac:dyDescent="0.3">
      <c r="A178" t="s">
        <v>211</v>
      </c>
      <c r="B178" t="s">
        <v>40</v>
      </c>
      <c r="C178">
        <v>998</v>
      </c>
      <c r="D178" s="3">
        <v>8.1</v>
      </c>
      <c r="E178" s="3">
        <v>8.3000000000000007</v>
      </c>
      <c r="F178" s="3">
        <v>4</v>
      </c>
      <c r="G178" s="4">
        <v>1036</v>
      </c>
      <c r="H178" s="4">
        <v>2800</v>
      </c>
      <c r="I178" t="str">
        <f t="shared" si="17"/>
        <v>2018</v>
      </c>
      <c r="J178" t="s">
        <v>183</v>
      </c>
      <c r="M178" t="str">
        <f t="shared" si="16"/>
        <v>2018 Ferrari FXX-K Evo</v>
      </c>
      <c r="N178" s="3">
        <f t="shared" si="18"/>
        <v>8.3000000000000007</v>
      </c>
      <c r="O178" s="4">
        <f t="shared" si="19"/>
        <v>1036</v>
      </c>
      <c r="Q178" t="str">
        <f t="shared" si="20"/>
        <v>2018 Ferrari FXX-K Evo</v>
      </c>
      <c r="R178" s="3">
        <f t="shared" si="20"/>
        <v>8.3000000000000007</v>
      </c>
      <c r="S178">
        <f t="shared" si="21"/>
        <v>7.6083777021865719</v>
      </c>
      <c r="T178" s="3">
        <f t="shared" si="22"/>
        <v>0.69162229781342877</v>
      </c>
      <c r="U178">
        <f t="shared" si="23"/>
        <v>0.47834140283272714</v>
      </c>
    </row>
    <row r="179" spans="1:21" x14ac:dyDescent="0.3">
      <c r="A179" t="s">
        <v>212</v>
      </c>
      <c r="B179" t="s">
        <v>25</v>
      </c>
      <c r="C179">
        <v>814</v>
      </c>
      <c r="D179" s="3">
        <v>7.8</v>
      </c>
      <c r="E179" s="3">
        <v>6.3</v>
      </c>
      <c r="F179" s="3">
        <v>4.7</v>
      </c>
      <c r="G179" s="4">
        <v>591</v>
      </c>
      <c r="H179" s="4">
        <v>3669</v>
      </c>
      <c r="I179" t="str">
        <f t="shared" si="17"/>
        <v>2018</v>
      </c>
      <c r="J179" t="s">
        <v>183</v>
      </c>
      <c r="M179" t="str">
        <f t="shared" si="16"/>
        <v>2018 Ferrari Portofino</v>
      </c>
      <c r="N179" s="3">
        <f t="shared" si="18"/>
        <v>6.3</v>
      </c>
      <c r="O179" s="4">
        <f t="shared" si="19"/>
        <v>591</v>
      </c>
      <c r="Q179" t="str">
        <f t="shared" si="20"/>
        <v>2018 Ferrari Portofino</v>
      </c>
      <c r="R179" s="3">
        <f t="shared" si="20"/>
        <v>6.3</v>
      </c>
      <c r="S179">
        <f t="shared" si="21"/>
        <v>5.8520060954697062</v>
      </c>
      <c r="T179" s="3">
        <f t="shared" si="22"/>
        <v>0.44799390453029364</v>
      </c>
      <c r="U179">
        <f t="shared" si="23"/>
        <v>0.20069853849629785</v>
      </c>
    </row>
    <row r="180" spans="1:21" x14ac:dyDescent="0.3">
      <c r="A180" t="s">
        <v>213</v>
      </c>
      <c r="B180" t="s">
        <v>25</v>
      </c>
      <c r="C180">
        <v>889</v>
      </c>
      <c r="D180" s="3">
        <v>7.6</v>
      </c>
      <c r="E180" s="3">
        <v>7</v>
      </c>
      <c r="F180" s="3">
        <v>4.2</v>
      </c>
      <c r="G180" s="4">
        <v>711</v>
      </c>
      <c r="H180" s="4">
        <v>3053</v>
      </c>
      <c r="I180" t="str">
        <f t="shared" si="17"/>
        <v>2019</v>
      </c>
      <c r="J180" t="s">
        <v>183</v>
      </c>
      <c r="M180" t="str">
        <f t="shared" si="16"/>
        <v>2019 Ferrari 488 Pista</v>
      </c>
      <c r="N180" s="3">
        <f t="shared" si="18"/>
        <v>7</v>
      </c>
      <c r="O180" s="4">
        <f t="shared" si="19"/>
        <v>711</v>
      </c>
      <c r="Q180" t="str">
        <f t="shared" si="20"/>
        <v>2019 Ferrari 488 Pista</v>
      </c>
      <c r="R180" s="3">
        <f t="shared" si="20"/>
        <v>7</v>
      </c>
      <c r="S180">
        <f t="shared" si="21"/>
        <v>6.3256343939102093</v>
      </c>
      <c r="T180" s="3">
        <f t="shared" si="22"/>
        <v>0.67436560608979068</v>
      </c>
      <c r="U180">
        <f t="shared" si="23"/>
        <v>0.45476897067685074</v>
      </c>
    </row>
    <row r="181" spans="1:21" x14ac:dyDescent="0.3">
      <c r="A181" t="s">
        <v>214</v>
      </c>
      <c r="B181" t="s">
        <v>25</v>
      </c>
      <c r="C181">
        <v>867</v>
      </c>
      <c r="D181" s="3">
        <v>8.6</v>
      </c>
      <c r="E181" s="3">
        <v>6.1</v>
      </c>
      <c r="F181" s="3">
        <v>3.7</v>
      </c>
      <c r="G181" s="4">
        <v>799</v>
      </c>
      <c r="H181" s="4">
        <v>3503</v>
      </c>
      <c r="I181" t="str">
        <f t="shared" si="17"/>
        <v>2019</v>
      </c>
      <c r="J181" t="s">
        <v>183</v>
      </c>
      <c r="M181" t="str">
        <f t="shared" si="16"/>
        <v>2019 Ferrari Monza SP2</v>
      </c>
      <c r="N181" s="3">
        <f t="shared" si="18"/>
        <v>6.1</v>
      </c>
      <c r="O181" s="4">
        <f t="shared" si="19"/>
        <v>799</v>
      </c>
      <c r="Q181" t="str">
        <f t="shared" si="20"/>
        <v>2019 Ferrari Monza SP2</v>
      </c>
      <c r="R181" s="3">
        <f t="shared" si="20"/>
        <v>6.1</v>
      </c>
      <c r="S181">
        <f t="shared" si="21"/>
        <v>6.6729618127665784</v>
      </c>
      <c r="T181" s="3">
        <f t="shared" si="22"/>
        <v>-0.57296181276657876</v>
      </c>
      <c r="U181">
        <f t="shared" si="23"/>
        <v>0.32828523888876404</v>
      </c>
    </row>
    <row r="182" spans="1:21" x14ac:dyDescent="0.3">
      <c r="A182" t="s">
        <v>215</v>
      </c>
      <c r="B182" t="s">
        <v>34</v>
      </c>
      <c r="C182">
        <v>126</v>
      </c>
      <c r="D182" s="3">
        <v>3.2</v>
      </c>
      <c r="E182" s="3">
        <v>1.9</v>
      </c>
      <c r="F182" s="3">
        <v>4.8</v>
      </c>
      <c r="G182" s="4">
        <v>65</v>
      </c>
      <c r="H182" s="4">
        <v>2398</v>
      </c>
      <c r="I182" t="str">
        <f t="shared" si="17"/>
        <v>1932</v>
      </c>
      <c r="J182" t="s">
        <v>216</v>
      </c>
      <c r="M182" t="str">
        <f t="shared" si="16"/>
        <v>1932 Ford De Luxe Five-Window Coupe</v>
      </c>
      <c r="N182" s="3">
        <f t="shared" si="18"/>
        <v>1.9</v>
      </c>
      <c r="O182" s="4">
        <f t="shared" si="19"/>
        <v>65</v>
      </c>
      <c r="Q182" t="str">
        <f t="shared" si="20"/>
        <v>1932 Ford De Luxe Five-Window Coupe</v>
      </c>
      <c r="R182" s="3">
        <f t="shared" si="20"/>
        <v>1.9</v>
      </c>
      <c r="S182">
        <f t="shared" si="21"/>
        <v>3.7759353873055002</v>
      </c>
      <c r="T182" s="3">
        <f t="shared" si="22"/>
        <v>-1.8759353873055002</v>
      </c>
      <c r="U182">
        <f t="shared" si="23"/>
        <v>3.5191335773450372</v>
      </c>
    </row>
    <row r="183" spans="1:21" x14ac:dyDescent="0.3">
      <c r="A183" t="s">
        <v>217</v>
      </c>
      <c r="B183" t="s">
        <v>37</v>
      </c>
      <c r="C183">
        <v>800</v>
      </c>
      <c r="D183" s="3">
        <v>6.6</v>
      </c>
      <c r="E183" s="3">
        <v>5.8</v>
      </c>
      <c r="F183" s="3">
        <v>8.8000000000000007</v>
      </c>
      <c r="G183" s="4">
        <v>603</v>
      </c>
      <c r="H183" s="4">
        <v>2094</v>
      </c>
      <c r="I183" t="str">
        <f t="shared" si="17"/>
        <v>1932</v>
      </c>
      <c r="J183" t="s">
        <v>216</v>
      </c>
      <c r="M183" t="str">
        <f t="shared" si="16"/>
        <v>1932 Ford De Luxe Five-Window Coupe Forza Edition</v>
      </c>
      <c r="N183" s="3">
        <f t="shared" si="18"/>
        <v>5.8</v>
      </c>
      <c r="O183" s="4">
        <f t="shared" si="19"/>
        <v>603</v>
      </c>
      <c r="Q183" t="str">
        <f t="shared" si="20"/>
        <v>1932 Ford De Luxe Five-Window Coupe Forza Edition</v>
      </c>
      <c r="R183" s="3">
        <f t="shared" si="20"/>
        <v>5.8</v>
      </c>
      <c r="S183">
        <f t="shared" si="21"/>
        <v>5.8993689253137571</v>
      </c>
      <c r="T183" s="3">
        <f t="shared" si="22"/>
        <v>-9.9368925313757295E-2</v>
      </c>
      <c r="U183">
        <f t="shared" si="23"/>
        <v>9.8741833180110757E-3</v>
      </c>
    </row>
    <row r="184" spans="1:21" x14ac:dyDescent="0.3">
      <c r="A184" t="s">
        <v>218</v>
      </c>
      <c r="B184" t="s">
        <v>34</v>
      </c>
      <c r="C184">
        <v>130</v>
      </c>
      <c r="D184" s="3">
        <v>3.2</v>
      </c>
      <c r="E184" s="3">
        <v>2.1</v>
      </c>
      <c r="F184" s="3">
        <v>6.1</v>
      </c>
      <c r="G184" s="4">
        <v>85</v>
      </c>
      <c r="H184" s="4">
        <v>2970</v>
      </c>
      <c r="I184" t="str">
        <f t="shared" si="17"/>
        <v>1940</v>
      </c>
      <c r="J184" t="s">
        <v>216</v>
      </c>
      <c r="M184" t="str">
        <f t="shared" si="16"/>
        <v>1940 Ford De Luxe Coupe</v>
      </c>
      <c r="N184" s="3">
        <f t="shared" si="18"/>
        <v>2.1</v>
      </c>
      <c r="O184" s="4">
        <f t="shared" si="19"/>
        <v>85</v>
      </c>
      <c r="Q184" t="str">
        <f t="shared" si="20"/>
        <v>1940 Ford De Luxe Coupe</v>
      </c>
      <c r="R184" s="3">
        <f t="shared" si="20"/>
        <v>2.1</v>
      </c>
      <c r="S184">
        <f t="shared" si="21"/>
        <v>3.8548734370455842</v>
      </c>
      <c r="T184" s="3">
        <f t="shared" si="22"/>
        <v>-1.7548734370455841</v>
      </c>
      <c r="U184">
        <f t="shared" si="23"/>
        <v>3.0795807800481816</v>
      </c>
    </row>
    <row r="185" spans="1:21" x14ac:dyDescent="0.3">
      <c r="A185" t="s">
        <v>219</v>
      </c>
      <c r="B185" t="s">
        <v>34</v>
      </c>
      <c r="C185">
        <v>302</v>
      </c>
      <c r="D185" s="3">
        <v>3.8</v>
      </c>
      <c r="E185" s="3">
        <v>3.1</v>
      </c>
      <c r="F185" s="3">
        <v>6.9</v>
      </c>
      <c r="G185" s="4">
        <v>173</v>
      </c>
      <c r="H185" s="4">
        <v>3325</v>
      </c>
      <c r="I185" t="str">
        <f t="shared" si="17"/>
        <v>1956</v>
      </c>
      <c r="J185" t="s">
        <v>216</v>
      </c>
      <c r="M185" t="str">
        <f t="shared" si="16"/>
        <v>1956 Ford F-100</v>
      </c>
      <c r="N185" s="3">
        <f t="shared" si="18"/>
        <v>3.1</v>
      </c>
      <c r="O185" s="4">
        <f t="shared" si="19"/>
        <v>173</v>
      </c>
      <c r="Q185" t="str">
        <f t="shared" si="20"/>
        <v>1956 Ford F-100</v>
      </c>
      <c r="R185" s="3">
        <f t="shared" si="20"/>
        <v>3.1</v>
      </c>
      <c r="S185">
        <f t="shared" si="21"/>
        <v>4.2022008559019532</v>
      </c>
      <c r="T185" s="3">
        <f t="shared" si="22"/>
        <v>-1.1022008559019532</v>
      </c>
      <c r="U185">
        <f t="shared" si="23"/>
        <v>1.2148467267509981</v>
      </c>
    </row>
    <row r="186" spans="1:21" x14ac:dyDescent="0.3">
      <c r="A186" t="s">
        <v>220</v>
      </c>
      <c r="B186" t="s">
        <v>34</v>
      </c>
      <c r="C186">
        <v>100</v>
      </c>
      <c r="D186" s="3">
        <v>2.6</v>
      </c>
      <c r="E186" s="3">
        <v>1.6</v>
      </c>
      <c r="F186" s="3">
        <v>6.1</v>
      </c>
      <c r="G186" s="4">
        <v>39</v>
      </c>
      <c r="H186" s="4">
        <v>1676</v>
      </c>
      <c r="I186" t="str">
        <f t="shared" si="17"/>
        <v>1959</v>
      </c>
      <c r="J186" t="s">
        <v>216</v>
      </c>
      <c r="M186" t="str">
        <f t="shared" si="16"/>
        <v>1959 Ford Anglia 105E</v>
      </c>
      <c r="N186" s="3">
        <f t="shared" si="18"/>
        <v>1.6</v>
      </c>
      <c r="O186" s="4">
        <f t="shared" si="19"/>
        <v>39</v>
      </c>
      <c r="Q186" t="str">
        <f t="shared" si="20"/>
        <v>1959 Ford Anglia 105E</v>
      </c>
      <c r="R186" s="3">
        <f t="shared" si="20"/>
        <v>1.6</v>
      </c>
      <c r="S186">
        <f t="shared" si="21"/>
        <v>3.6733159226433916</v>
      </c>
      <c r="T186" s="3">
        <f t="shared" si="22"/>
        <v>-2.0733159226433915</v>
      </c>
      <c r="U186">
        <f t="shared" si="23"/>
        <v>4.2986389150866176</v>
      </c>
    </row>
    <row r="187" spans="1:21" x14ac:dyDescent="0.3">
      <c r="A187" t="s">
        <v>221</v>
      </c>
      <c r="B187" t="s">
        <v>37</v>
      </c>
      <c r="C187">
        <v>754</v>
      </c>
      <c r="D187" s="3">
        <v>6.9</v>
      </c>
      <c r="E187" s="3">
        <v>4.5999999999999996</v>
      </c>
      <c r="F187" s="3">
        <v>4.8</v>
      </c>
      <c r="G187" s="4">
        <v>390</v>
      </c>
      <c r="H187" s="4">
        <v>2222</v>
      </c>
      <c r="I187" t="str">
        <f t="shared" si="17"/>
        <v>1964</v>
      </c>
      <c r="J187" t="s">
        <v>216</v>
      </c>
      <c r="M187" t="str">
        <f t="shared" si="16"/>
        <v>1964 Ford GT40 Mk I</v>
      </c>
      <c r="N187" s="3">
        <f t="shared" si="18"/>
        <v>4.5999999999999996</v>
      </c>
      <c r="O187" s="4">
        <f t="shared" si="19"/>
        <v>390</v>
      </c>
      <c r="Q187" t="str">
        <f t="shared" si="20"/>
        <v>1964 Ford GT40 Mk I</v>
      </c>
      <c r="R187" s="3">
        <f t="shared" si="20"/>
        <v>4.5999999999999996</v>
      </c>
      <c r="S187">
        <f t="shared" si="21"/>
        <v>5.0586786955818628</v>
      </c>
      <c r="T187" s="3">
        <f t="shared" si="22"/>
        <v>-0.45867869558186314</v>
      </c>
      <c r="U187">
        <f t="shared" si="23"/>
        <v>0.21038614578067946</v>
      </c>
    </row>
    <row r="188" spans="1:21" x14ac:dyDescent="0.3">
      <c r="A188" t="s">
        <v>222</v>
      </c>
      <c r="B188" t="s">
        <v>34</v>
      </c>
      <c r="C188">
        <v>499</v>
      </c>
      <c r="D188" s="3">
        <v>5.0999999999999996</v>
      </c>
      <c r="E188" s="3">
        <v>3.3</v>
      </c>
      <c r="F188" s="3">
        <v>5.4</v>
      </c>
      <c r="G188" s="4">
        <v>271</v>
      </c>
      <c r="H188" s="4">
        <v>2562</v>
      </c>
      <c r="I188" t="str">
        <f t="shared" si="17"/>
        <v>1965</v>
      </c>
      <c r="J188" t="s">
        <v>216</v>
      </c>
      <c r="M188" t="str">
        <f t="shared" si="16"/>
        <v>1965 Ford Mustang GT Coupe</v>
      </c>
      <c r="N188" s="3">
        <f t="shared" si="18"/>
        <v>3.3</v>
      </c>
      <c r="O188" s="4">
        <f t="shared" si="19"/>
        <v>271</v>
      </c>
      <c r="Q188" t="str">
        <f t="shared" si="20"/>
        <v>1965 Ford Mustang GT Coupe</v>
      </c>
      <c r="R188" s="3">
        <f t="shared" si="20"/>
        <v>3.3</v>
      </c>
      <c r="S188">
        <f t="shared" si="21"/>
        <v>4.5889972996283639</v>
      </c>
      <c r="T188" s="3">
        <f t="shared" si="22"/>
        <v>-1.2889972996283641</v>
      </c>
      <c r="U188">
        <f t="shared" si="23"/>
        <v>1.6615140384492146</v>
      </c>
    </row>
    <row r="189" spans="1:21" x14ac:dyDescent="0.3">
      <c r="A189" t="s">
        <v>223</v>
      </c>
      <c r="B189" t="s">
        <v>34</v>
      </c>
      <c r="C189">
        <v>100</v>
      </c>
      <c r="D189" s="3">
        <v>2.5</v>
      </c>
      <c r="E189" s="3">
        <v>1.3</v>
      </c>
      <c r="F189" s="3">
        <v>6.3</v>
      </c>
      <c r="G189" s="4">
        <v>73</v>
      </c>
      <c r="H189" s="4">
        <v>3527</v>
      </c>
      <c r="I189" t="str">
        <f t="shared" si="17"/>
        <v>1965</v>
      </c>
      <c r="J189" t="s">
        <v>216</v>
      </c>
      <c r="M189" t="str">
        <f t="shared" si="16"/>
        <v>1965 Ford Transit</v>
      </c>
      <c r="N189" s="3">
        <f t="shared" si="18"/>
        <v>1.3</v>
      </c>
      <c r="O189" s="4">
        <f t="shared" si="19"/>
        <v>73</v>
      </c>
      <c r="Q189" t="str">
        <f t="shared" si="20"/>
        <v>1965 Ford Transit</v>
      </c>
      <c r="R189" s="3">
        <f t="shared" si="20"/>
        <v>1.3</v>
      </c>
      <c r="S189">
        <f t="shared" si="21"/>
        <v>3.8075106072015341</v>
      </c>
      <c r="T189" s="3">
        <f t="shared" si="22"/>
        <v>-2.5075106072015343</v>
      </c>
      <c r="U189">
        <f t="shared" si="23"/>
        <v>6.287609445228207</v>
      </c>
    </row>
    <row r="190" spans="1:21" x14ac:dyDescent="0.3">
      <c r="A190" t="s">
        <v>224</v>
      </c>
      <c r="B190" t="s">
        <v>37</v>
      </c>
      <c r="C190">
        <v>771</v>
      </c>
      <c r="D190" s="3">
        <v>7.5</v>
      </c>
      <c r="E190" s="3">
        <v>4.3</v>
      </c>
      <c r="F190" s="3">
        <v>4.7</v>
      </c>
      <c r="G190" s="4">
        <v>485</v>
      </c>
      <c r="H190" s="4">
        <v>2682</v>
      </c>
      <c r="I190" t="str">
        <f t="shared" si="17"/>
        <v>1966</v>
      </c>
      <c r="J190" t="s">
        <v>216</v>
      </c>
      <c r="M190" t="str">
        <f t="shared" si="16"/>
        <v>1966 Ford #2 GT40 Mk II</v>
      </c>
      <c r="N190" s="3">
        <f t="shared" si="18"/>
        <v>4.3</v>
      </c>
      <c r="O190" s="4">
        <f t="shared" si="19"/>
        <v>485</v>
      </c>
      <c r="Q190" t="str">
        <f t="shared" si="20"/>
        <v>1966 Ford #2 GT40 Mk II</v>
      </c>
      <c r="R190" s="3">
        <f t="shared" si="20"/>
        <v>4.3</v>
      </c>
      <c r="S190">
        <f t="shared" si="21"/>
        <v>5.4336344318472616</v>
      </c>
      <c r="T190" s="3">
        <f t="shared" si="22"/>
        <v>-1.1336344318472618</v>
      </c>
      <c r="U190">
        <f t="shared" si="23"/>
        <v>1.285127025069664</v>
      </c>
    </row>
    <row r="191" spans="1:21" x14ac:dyDescent="0.3">
      <c r="A191" t="s">
        <v>225</v>
      </c>
      <c r="B191" t="s">
        <v>34</v>
      </c>
      <c r="C191">
        <v>389</v>
      </c>
      <c r="D191" s="3">
        <v>4</v>
      </c>
      <c r="E191" s="3">
        <v>3.5</v>
      </c>
      <c r="F191" s="3">
        <v>5.3</v>
      </c>
      <c r="G191" s="4">
        <v>115</v>
      </c>
      <c r="H191" s="4">
        <v>2060</v>
      </c>
      <c r="I191" t="str">
        <f t="shared" si="17"/>
        <v>1966</v>
      </c>
      <c r="J191" t="s">
        <v>216</v>
      </c>
      <c r="M191" t="str">
        <f t="shared" si="16"/>
        <v>1966 Ford Lotus Cortina</v>
      </c>
      <c r="N191" s="3">
        <f t="shared" si="18"/>
        <v>3.5</v>
      </c>
      <c r="O191" s="4">
        <f t="shared" si="19"/>
        <v>115</v>
      </c>
      <c r="Q191" t="str">
        <f t="shared" si="20"/>
        <v>1966 Ford Lotus Cortina</v>
      </c>
      <c r="R191" s="3">
        <f t="shared" si="20"/>
        <v>3.5</v>
      </c>
      <c r="S191">
        <f t="shared" si="21"/>
        <v>3.9732805116557102</v>
      </c>
      <c r="T191" s="3">
        <f t="shared" si="22"/>
        <v>-0.47328051165571017</v>
      </c>
      <c r="U191">
        <f t="shared" si="23"/>
        <v>0.2239944427130908</v>
      </c>
    </row>
    <row r="192" spans="1:21" x14ac:dyDescent="0.3">
      <c r="A192" t="s">
        <v>226</v>
      </c>
      <c r="B192" t="s">
        <v>30</v>
      </c>
      <c r="C192">
        <v>636</v>
      </c>
      <c r="D192" s="3">
        <v>4.5</v>
      </c>
      <c r="E192" s="3">
        <v>4.5999999999999996</v>
      </c>
      <c r="F192" s="3">
        <v>7.3</v>
      </c>
      <c r="G192" s="4">
        <v>200</v>
      </c>
      <c r="H192" s="4">
        <v>2116</v>
      </c>
      <c r="I192" t="str">
        <f t="shared" si="17"/>
        <v>1967</v>
      </c>
      <c r="J192" t="s">
        <v>216</v>
      </c>
      <c r="M192" t="str">
        <f t="shared" si="16"/>
        <v>1967 Ford Racing Escort MK1</v>
      </c>
      <c r="N192" s="3">
        <f t="shared" si="18"/>
        <v>4.5999999999999996</v>
      </c>
      <c r="O192" s="4">
        <f t="shared" si="19"/>
        <v>200</v>
      </c>
      <c r="Q192" t="str">
        <f t="shared" si="20"/>
        <v>1967 Ford Racing Escort MK1</v>
      </c>
      <c r="R192" s="3">
        <f t="shared" si="20"/>
        <v>4.5999999999999996</v>
      </c>
      <c r="S192">
        <f t="shared" si="21"/>
        <v>4.308767223051067</v>
      </c>
      <c r="T192" s="3">
        <f t="shared" si="22"/>
        <v>0.29123277694893268</v>
      </c>
      <c r="U192">
        <f t="shared" si="23"/>
        <v>8.4816530369386772E-2</v>
      </c>
    </row>
    <row r="193" spans="1:21" x14ac:dyDescent="0.3">
      <c r="A193" t="s">
        <v>227</v>
      </c>
      <c r="B193" t="s">
        <v>34</v>
      </c>
      <c r="C193">
        <v>498</v>
      </c>
      <c r="D193" s="3">
        <v>5.7</v>
      </c>
      <c r="E193" s="3">
        <v>3.4</v>
      </c>
      <c r="F193" s="3">
        <v>5.5</v>
      </c>
      <c r="G193" s="4">
        <v>325</v>
      </c>
      <c r="H193" s="4">
        <v>3548</v>
      </c>
      <c r="I193" t="str">
        <f t="shared" si="17"/>
        <v>1968</v>
      </c>
      <c r="J193" t="s">
        <v>216</v>
      </c>
      <c r="M193" t="str">
        <f t="shared" si="16"/>
        <v>1968 Ford Mustang GT 2+2 Fastback</v>
      </c>
      <c r="N193" s="3">
        <f t="shared" si="18"/>
        <v>3.4</v>
      </c>
      <c r="O193" s="4">
        <f t="shared" si="19"/>
        <v>325</v>
      </c>
      <c r="Q193" t="str">
        <f t="shared" si="20"/>
        <v>1968 Ford Mustang GT 2+2 Fastback</v>
      </c>
      <c r="R193" s="3">
        <f t="shared" si="20"/>
        <v>3.4</v>
      </c>
      <c r="S193">
        <f t="shared" si="21"/>
        <v>4.8021300339265904</v>
      </c>
      <c r="T193" s="3">
        <f t="shared" si="22"/>
        <v>-1.4021300339265905</v>
      </c>
      <c r="U193">
        <f t="shared" si="23"/>
        <v>1.965968632038982</v>
      </c>
    </row>
    <row r="194" spans="1:21" x14ac:dyDescent="0.3">
      <c r="A194" t="s">
        <v>228</v>
      </c>
      <c r="B194" t="s">
        <v>19</v>
      </c>
      <c r="C194">
        <v>581</v>
      </c>
      <c r="D194" s="3">
        <v>5.5</v>
      </c>
      <c r="E194" s="3">
        <v>3.2</v>
      </c>
      <c r="F194" s="3">
        <v>5.8</v>
      </c>
      <c r="G194" s="4">
        <v>290</v>
      </c>
      <c r="H194" s="4">
        <v>3250</v>
      </c>
      <c r="I194" t="str">
        <f t="shared" si="17"/>
        <v>1969</v>
      </c>
      <c r="J194" t="s">
        <v>216</v>
      </c>
      <c r="M194" t="str">
        <f t="shared" si="16"/>
        <v>1969 Ford Mustang Boss 302</v>
      </c>
      <c r="N194" s="3">
        <f t="shared" si="18"/>
        <v>3.2</v>
      </c>
      <c r="O194" s="4">
        <f t="shared" si="19"/>
        <v>290</v>
      </c>
      <c r="Q194" t="str">
        <f t="shared" si="20"/>
        <v>1969 Ford Mustang Boss 302</v>
      </c>
      <c r="R194" s="3">
        <f t="shared" si="20"/>
        <v>3.2</v>
      </c>
      <c r="S194">
        <f t="shared" si="21"/>
        <v>4.6639884468814437</v>
      </c>
      <c r="T194" s="3">
        <f t="shared" si="22"/>
        <v>-1.4639884468814435</v>
      </c>
      <c r="U194">
        <f t="shared" si="23"/>
        <v>2.1432621726023409</v>
      </c>
    </row>
    <row r="195" spans="1:21" x14ac:dyDescent="0.3">
      <c r="A195" t="s">
        <v>229</v>
      </c>
      <c r="B195" t="s">
        <v>30</v>
      </c>
      <c r="C195">
        <v>671</v>
      </c>
      <c r="D195" s="3">
        <v>5.0999999999999996</v>
      </c>
      <c r="E195" s="3">
        <v>4.2</v>
      </c>
      <c r="F195" s="3">
        <v>7.3</v>
      </c>
      <c r="G195" s="4">
        <v>200</v>
      </c>
      <c r="H195" s="4">
        <v>1680</v>
      </c>
      <c r="I195" t="str">
        <f t="shared" si="17"/>
        <v>1970</v>
      </c>
      <c r="J195" t="s">
        <v>216</v>
      </c>
      <c r="M195" t="str">
        <f t="shared" si="16"/>
        <v>1970 Ford GT70</v>
      </c>
      <c r="N195" s="3">
        <f t="shared" si="18"/>
        <v>4.2</v>
      </c>
      <c r="O195" s="4">
        <f t="shared" si="19"/>
        <v>200</v>
      </c>
      <c r="Q195" t="str">
        <f t="shared" si="20"/>
        <v>1970 Ford GT70</v>
      </c>
      <c r="R195" s="3">
        <f t="shared" si="20"/>
        <v>4.2</v>
      </c>
      <c r="S195">
        <f t="shared" si="21"/>
        <v>4.308767223051067</v>
      </c>
      <c r="T195" s="3">
        <f t="shared" si="22"/>
        <v>-0.10876722305106679</v>
      </c>
      <c r="U195">
        <f t="shared" si="23"/>
        <v>1.1830308810240515E-2</v>
      </c>
    </row>
    <row r="196" spans="1:21" x14ac:dyDescent="0.3">
      <c r="A196" t="s">
        <v>230</v>
      </c>
      <c r="B196" t="s">
        <v>19</v>
      </c>
      <c r="C196">
        <v>546</v>
      </c>
      <c r="D196" s="3">
        <v>4.8</v>
      </c>
      <c r="E196" s="3">
        <v>3.4</v>
      </c>
      <c r="F196" s="3">
        <v>5.2</v>
      </c>
      <c r="G196" s="4">
        <v>376</v>
      </c>
      <c r="H196" s="4">
        <v>3710</v>
      </c>
      <c r="I196" t="str">
        <f t="shared" si="17"/>
        <v>1971</v>
      </c>
      <c r="J196" t="s">
        <v>216</v>
      </c>
      <c r="M196" t="str">
        <f t="shared" si="16"/>
        <v>1971 Ford Mustang Mach 1 1971</v>
      </c>
      <c r="N196" s="3">
        <f t="shared" si="18"/>
        <v>3.4</v>
      </c>
      <c r="O196" s="4">
        <f t="shared" si="19"/>
        <v>376</v>
      </c>
      <c r="Q196" t="str">
        <f t="shared" si="20"/>
        <v>1971 Ford Mustang Mach 1 1971</v>
      </c>
      <c r="R196" s="3">
        <f t="shared" si="20"/>
        <v>3.4</v>
      </c>
      <c r="S196">
        <f t="shared" si="21"/>
        <v>5.0034220607638042</v>
      </c>
      <c r="T196" s="3">
        <f t="shared" si="22"/>
        <v>-1.6034220607638043</v>
      </c>
      <c r="U196">
        <f t="shared" si="23"/>
        <v>2.5709623049440449</v>
      </c>
    </row>
    <row r="197" spans="1:21" x14ac:dyDescent="0.3">
      <c r="A197" t="s">
        <v>231</v>
      </c>
      <c r="B197" t="s">
        <v>30</v>
      </c>
      <c r="C197">
        <v>624</v>
      </c>
      <c r="D197" s="3">
        <v>6.3</v>
      </c>
      <c r="E197" s="3">
        <v>4</v>
      </c>
      <c r="F197" s="3">
        <v>5.4</v>
      </c>
      <c r="G197" s="4">
        <v>410</v>
      </c>
      <c r="H197" s="4">
        <v>3461</v>
      </c>
      <c r="I197" t="str">
        <f t="shared" si="17"/>
        <v>1972</v>
      </c>
      <c r="J197" t="s">
        <v>216</v>
      </c>
      <c r="M197" t="str">
        <f t="shared" si="16"/>
        <v>1972 Ford Falcon XA GT-HO</v>
      </c>
      <c r="N197" s="3">
        <f t="shared" si="18"/>
        <v>4</v>
      </c>
      <c r="O197" s="4">
        <f t="shared" si="19"/>
        <v>410</v>
      </c>
      <c r="Q197" t="str">
        <f t="shared" si="20"/>
        <v>1972 Ford Falcon XA GT-HO</v>
      </c>
      <c r="R197" s="3">
        <f t="shared" si="20"/>
        <v>4</v>
      </c>
      <c r="S197">
        <f t="shared" si="21"/>
        <v>5.1376167453219477</v>
      </c>
      <c r="T197" s="3">
        <f t="shared" si="22"/>
        <v>-1.1376167453219477</v>
      </c>
      <c r="U197">
        <f t="shared" si="23"/>
        <v>1.2941718592369011</v>
      </c>
    </row>
    <row r="198" spans="1:21" x14ac:dyDescent="0.3">
      <c r="A198" t="s">
        <v>232</v>
      </c>
      <c r="B198" t="s">
        <v>34</v>
      </c>
      <c r="C198">
        <v>497</v>
      </c>
      <c r="D198" s="3">
        <v>4.8</v>
      </c>
      <c r="E198" s="3">
        <v>3.8</v>
      </c>
      <c r="F198" s="3">
        <v>5.2</v>
      </c>
      <c r="G198" s="4">
        <v>148</v>
      </c>
      <c r="H198" s="4">
        <v>2315</v>
      </c>
      <c r="I198" t="str">
        <f t="shared" si="17"/>
        <v>1973</v>
      </c>
      <c r="J198" t="s">
        <v>216</v>
      </c>
      <c r="M198" t="str">
        <f t="shared" si="16"/>
        <v>1973 Ford Capri RS3100</v>
      </c>
      <c r="N198" s="3">
        <f t="shared" si="18"/>
        <v>3.8</v>
      </c>
      <c r="O198" s="4">
        <f t="shared" si="19"/>
        <v>148</v>
      </c>
      <c r="Q198" t="str">
        <f t="shared" si="20"/>
        <v>1973 Ford Capri RS3100</v>
      </c>
      <c r="R198" s="3">
        <f t="shared" si="20"/>
        <v>3.8</v>
      </c>
      <c r="S198">
        <f t="shared" si="21"/>
        <v>4.103528293726848</v>
      </c>
      <c r="T198" s="3">
        <f t="shared" si="22"/>
        <v>-0.3035282937268482</v>
      </c>
      <c r="U198">
        <f t="shared" si="23"/>
        <v>9.2129425092731837E-2</v>
      </c>
    </row>
    <row r="199" spans="1:21" x14ac:dyDescent="0.3">
      <c r="A199" t="s">
        <v>233</v>
      </c>
      <c r="B199" t="s">
        <v>34</v>
      </c>
      <c r="C199">
        <v>476</v>
      </c>
      <c r="D199" s="3">
        <v>4.2</v>
      </c>
      <c r="E199" s="3">
        <v>3.7</v>
      </c>
      <c r="F199" s="3">
        <v>5.9</v>
      </c>
      <c r="G199" s="4">
        <v>113</v>
      </c>
      <c r="H199" s="4">
        <v>1918</v>
      </c>
      <c r="I199" t="str">
        <f t="shared" si="17"/>
        <v>1973</v>
      </c>
      <c r="J199" t="s">
        <v>216</v>
      </c>
      <c r="M199" t="str">
        <f t="shared" si="16"/>
        <v>1973 Ford Escort RS1600</v>
      </c>
      <c r="N199" s="3">
        <f t="shared" si="18"/>
        <v>3.7</v>
      </c>
      <c r="O199" s="4">
        <f t="shared" si="19"/>
        <v>113</v>
      </c>
      <c r="Q199" t="str">
        <f t="shared" si="20"/>
        <v>1973 Ford Escort RS1600</v>
      </c>
      <c r="R199" s="3">
        <f t="shared" si="20"/>
        <v>3.7</v>
      </c>
      <c r="S199">
        <f t="shared" si="21"/>
        <v>3.9653867066817017</v>
      </c>
      <c r="T199" s="3">
        <f t="shared" si="22"/>
        <v>-0.2653867066817015</v>
      </c>
      <c r="U199">
        <f t="shared" si="23"/>
        <v>7.0430104083359465E-2</v>
      </c>
    </row>
    <row r="200" spans="1:21" x14ac:dyDescent="0.3">
      <c r="A200" t="s">
        <v>234</v>
      </c>
      <c r="B200" t="s">
        <v>34</v>
      </c>
      <c r="C200">
        <v>421</v>
      </c>
      <c r="D200" s="3">
        <v>4.3</v>
      </c>
      <c r="E200" s="3">
        <v>3.5</v>
      </c>
      <c r="F200" s="3">
        <v>8</v>
      </c>
      <c r="G200" s="4">
        <v>205</v>
      </c>
      <c r="H200" s="4">
        <v>3545</v>
      </c>
      <c r="I200" t="str">
        <f t="shared" si="17"/>
        <v>1975</v>
      </c>
      <c r="J200" t="s">
        <v>216</v>
      </c>
      <c r="M200" t="str">
        <f t="shared" si="16"/>
        <v>1975 Ford Bronco</v>
      </c>
      <c r="N200" s="3">
        <f t="shared" si="18"/>
        <v>3.5</v>
      </c>
      <c r="O200" s="4">
        <f t="shared" si="19"/>
        <v>205</v>
      </c>
      <c r="Q200" t="str">
        <f t="shared" si="20"/>
        <v>1975 Ford Bronco</v>
      </c>
      <c r="R200" s="3">
        <f t="shared" si="20"/>
        <v>3.5</v>
      </c>
      <c r="S200">
        <f t="shared" si="21"/>
        <v>4.3285017354860873</v>
      </c>
      <c r="T200" s="3">
        <f t="shared" si="22"/>
        <v>-0.8285017354860873</v>
      </c>
      <c r="U200">
        <f t="shared" si="23"/>
        <v>0.68641512570345853</v>
      </c>
    </row>
    <row r="201" spans="1:21" x14ac:dyDescent="0.3">
      <c r="A201" t="s">
        <v>235</v>
      </c>
      <c r="B201" t="s">
        <v>30</v>
      </c>
      <c r="C201">
        <v>662</v>
      </c>
      <c r="D201" s="3">
        <v>4.4000000000000004</v>
      </c>
      <c r="E201" s="3">
        <v>5</v>
      </c>
      <c r="F201" s="3">
        <v>7</v>
      </c>
      <c r="G201" s="4">
        <v>255</v>
      </c>
      <c r="H201" s="4">
        <v>2161</v>
      </c>
      <c r="I201" t="str">
        <f t="shared" si="17"/>
        <v>1977</v>
      </c>
      <c r="J201" t="s">
        <v>216</v>
      </c>
      <c r="M201" t="str">
        <f t="shared" si="16"/>
        <v>1977 Ford #5 Escort RS1800 MkII</v>
      </c>
      <c r="N201" s="3">
        <f t="shared" si="18"/>
        <v>5</v>
      </c>
      <c r="O201" s="4">
        <f t="shared" si="19"/>
        <v>255</v>
      </c>
      <c r="Q201" t="str">
        <f t="shared" si="20"/>
        <v>1977 Ford #5 Escort RS1800 MkII</v>
      </c>
      <c r="R201" s="3">
        <f t="shared" si="20"/>
        <v>5</v>
      </c>
      <c r="S201">
        <f t="shared" si="21"/>
        <v>4.5258468598362969</v>
      </c>
      <c r="T201" s="3">
        <f t="shared" si="22"/>
        <v>0.47415314016370314</v>
      </c>
      <c r="U201">
        <f t="shared" si="23"/>
        <v>0.22482120032710032</v>
      </c>
    </row>
    <row r="202" spans="1:21" x14ac:dyDescent="0.3">
      <c r="A202" t="s">
        <v>236</v>
      </c>
      <c r="B202" t="s">
        <v>34</v>
      </c>
      <c r="C202">
        <v>477</v>
      </c>
      <c r="D202" s="3">
        <v>4.2</v>
      </c>
      <c r="E202" s="3">
        <v>3.6</v>
      </c>
      <c r="F202" s="3">
        <v>6</v>
      </c>
      <c r="G202" s="4">
        <v>115</v>
      </c>
      <c r="H202" s="4">
        <v>1986</v>
      </c>
      <c r="I202" t="str">
        <f t="shared" si="17"/>
        <v>1977</v>
      </c>
      <c r="J202" t="s">
        <v>216</v>
      </c>
      <c r="M202" t="str">
        <f t="shared" si="16"/>
        <v>1977 Ford Escort RS1800</v>
      </c>
      <c r="N202" s="3">
        <f t="shared" si="18"/>
        <v>3.6</v>
      </c>
      <c r="O202" s="4">
        <f t="shared" si="19"/>
        <v>115</v>
      </c>
      <c r="Q202" t="str">
        <f t="shared" si="20"/>
        <v>1977 Ford Escort RS1800</v>
      </c>
      <c r="R202" s="3">
        <f t="shared" si="20"/>
        <v>3.6</v>
      </c>
      <c r="S202">
        <f t="shared" si="21"/>
        <v>3.9732805116557102</v>
      </c>
      <c r="T202" s="3">
        <f t="shared" si="22"/>
        <v>-0.37328051165571008</v>
      </c>
      <c r="U202">
        <f t="shared" si="23"/>
        <v>0.1393383403819487</v>
      </c>
    </row>
    <row r="203" spans="1:21" x14ac:dyDescent="0.3">
      <c r="A203" t="s">
        <v>237</v>
      </c>
      <c r="B203" t="s">
        <v>34</v>
      </c>
      <c r="C203">
        <v>369</v>
      </c>
      <c r="D203" s="3">
        <v>3.8</v>
      </c>
      <c r="E203" s="3">
        <v>3.1</v>
      </c>
      <c r="F203" s="3">
        <v>5.0999999999999996</v>
      </c>
      <c r="G203" s="4">
        <v>84</v>
      </c>
      <c r="H203" s="4">
        <v>1852</v>
      </c>
      <c r="I203" t="str">
        <f t="shared" si="17"/>
        <v>1981</v>
      </c>
      <c r="J203" t="s">
        <v>216</v>
      </c>
      <c r="M203" t="str">
        <f t="shared" si="16"/>
        <v>1981 Ford Fiesta XR2</v>
      </c>
      <c r="N203" s="3">
        <f t="shared" si="18"/>
        <v>3.1</v>
      </c>
      <c r="O203" s="4">
        <f t="shared" si="19"/>
        <v>84</v>
      </c>
      <c r="Q203" t="str">
        <f t="shared" si="20"/>
        <v>1981 Ford Fiesta XR2</v>
      </c>
      <c r="R203" s="3">
        <f t="shared" si="20"/>
        <v>3.1</v>
      </c>
      <c r="S203">
        <f t="shared" si="21"/>
        <v>3.8509265345585799</v>
      </c>
      <c r="T203" s="3">
        <f t="shared" si="22"/>
        <v>-0.75092653455857983</v>
      </c>
      <c r="U203">
        <f t="shared" si="23"/>
        <v>0.56389066030415802</v>
      </c>
    </row>
    <row r="204" spans="1:21" x14ac:dyDescent="0.3">
      <c r="A204" t="s">
        <v>238</v>
      </c>
      <c r="B204" t="s">
        <v>25</v>
      </c>
      <c r="C204">
        <v>808</v>
      </c>
      <c r="D204" s="3">
        <v>5.4</v>
      </c>
      <c r="E204" s="3">
        <v>6.9</v>
      </c>
      <c r="F204" s="3">
        <v>7.8</v>
      </c>
      <c r="G204" s="4">
        <v>506</v>
      </c>
      <c r="H204" s="4">
        <v>2464</v>
      </c>
      <c r="I204" t="str">
        <f t="shared" si="17"/>
        <v>1985</v>
      </c>
      <c r="J204" t="s">
        <v>216</v>
      </c>
      <c r="M204" t="str">
        <f t="shared" si="16"/>
        <v>1985 Ford RS200 Evolution</v>
      </c>
      <c r="N204" s="3">
        <f t="shared" si="18"/>
        <v>6.9</v>
      </c>
      <c r="O204" s="4">
        <f t="shared" si="19"/>
        <v>506</v>
      </c>
      <c r="Q204" t="str">
        <f t="shared" si="20"/>
        <v>1985 Ford RS200 Evolution</v>
      </c>
      <c r="R204" s="3">
        <f t="shared" si="20"/>
        <v>6.9</v>
      </c>
      <c r="S204">
        <f t="shared" si="21"/>
        <v>5.5165193840743498</v>
      </c>
      <c r="T204" s="3">
        <f t="shared" si="22"/>
        <v>1.3834806159256505</v>
      </c>
      <c r="U204">
        <f t="shared" si="23"/>
        <v>1.9140186146420173</v>
      </c>
    </row>
    <row r="205" spans="1:21" x14ac:dyDescent="0.3">
      <c r="A205" t="s">
        <v>239</v>
      </c>
      <c r="B205" t="s">
        <v>19</v>
      </c>
      <c r="C205">
        <v>516</v>
      </c>
      <c r="D205" s="3">
        <v>4.5</v>
      </c>
      <c r="E205" s="3">
        <v>3.8</v>
      </c>
      <c r="F205" s="3">
        <v>4.9000000000000004</v>
      </c>
      <c r="G205" s="4">
        <v>130</v>
      </c>
      <c r="H205" s="4">
        <v>2154</v>
      </c>
      <c r="I205" t="str">
        <f t="shared" si="17"/>
        <v>1986</v>
      </c>
      <c r="J205" t="s">
        <v>216</v>
      </c>
      <c r="M205" t="str">
        <f t="shared" si="16"/>
        <v>1986 Ford Escort RS Turbo</v>
      </c>
      <c r="N205" s="3">
        <f t="shared" si="18"/>
        <v>3.8</v>
      </c>
      <c r="O205" s="4">
        <f t="shared" si="19"/>
        <v>130</v>
      </c>
      <c r="Q205" t="str">
        <f t="shared" si="20"/>
        <v>1986 Ford Escort RS Turbo</v>
      </c>
      <c r="R205" s="3">
        <f t="shared" si="20"/>
        <v>3.8</v>
      </c>
      <c r="S205">
        <f t="shared" si="21"/>
        <v>4.0324840489607734</v>
      </c>
      <c r="T205" s="3">
        <f t="shared" si="22"/>
        <v>-0.23248404896077357</v>
      </c>
      <c r="U205">
        <f t="shared" si="23"/>
        <v>5.4048833021195362E-2</v>
      </c>
    </row>
    <row r="206" spans="1:21" x14ac:dyDescent="0.3">
      <c r="A206" t="s">
        <v>240</v>
      </c>
      <c r="B206" t="s">
        <v>30</v>
      </c>
      <c r="C206">
        <v>604</v>
      </c>
      <c r="D206" s="3">
        <v>5.6</v>
      </c>
      <c r="E206" s="3">
        <v>4.3</v>
      </c>
      <c r="F206" s="3">
        <v>4.8</v>
      </c>
      <c r="G206" s="4">
        <v>224</v>
      </c>
      <c r="H206" s="4">
        <v>2734</v>
      </c>
      <c r="I206" t="str">
        <f t="shared" si="17"/>
        <v>1987</v>
      </c>
      <c r="J206" t="s">
        <v>216</v>
      </c>
      <c r="M206" t="str">
        <f t="shared" si="16"/>
        <v>1987 Ford Sierra Cosworth RS500</v>
      </c>
      <c r="N206" s="3">
        <f t="shared" si="18"/>
        <v>4.3</v>
      </c>
      <c r="O206" s="4">
        <f t="shared" si="19"/>
        <v>224</v>
      </c>
      <c r="Q206" t="str">
        <f t="shared" si="20"/>
        <v>1987 Ford Sierra Cosworth RS500</v>
      </c>
      <c r="R206" s="3">
        <f t="shared" si="20"/>
        <v>4.3</v>
      </c>
      <c r="S206">
        <f t="shared" si="21"/>
        <v>4.4034928827391671</v>
      </c>
      <c r="T206" s="3">
        <f t="shared" si="22"/>
        <v>-0.10349288273916724</v>
      </c>
      <c r="U206">
        <f t="shared" si="23"/>
        <v>1.0710776777663019E-2</v>
      </c>
    </row>
    <row r="207" spans="1:21" x14ac:dyDescent="0.3">
      <c r="A207" t="s">
        <v>241</v>
      </c>
      <c r="B207" t="s">
        <v>19</v>
      </c>
      <c r="C207">
        <v>565</v>
      </c>
      <c r="D207" s="3">
        <v>5.2</v>
      </c>
      <c r="E207" s="3">
        <v>4.3</v>
      </c>
      <c r="F207" s="3">
        <v>5.2</v>
      </c>
      <c r="G207" s="4">
        <v>224</v>
      </c>
      <c r="H207" s="4">
        <v>2811</v>
      </c>
      <c r="I207" t="str">
        <f t="shared" si="17"/>
        <v>1992</v>
      </c>
      <c r="J207" t="s">
        <v>216</v>
      </c>
      <c r="M207" t="str">
        <f t="shared" si="16"/>
        <v>1992 Ford Escort RS Cosworth</v>
      </c>
      <c r="N207" s="3">
        <f t="shared" si="18"/>
        <v>4.3</v>
      </c>
      <c r="O207" s="4">
        <f t="shared" si="19"/>
        <v>224</v>
      </c>
      <c r="Q207" t="str">
        <f t="shared" si="20"/>
        <v>1992 Ford Escort RS Cosworth</v>
      </c>
      <c r="R207" s="3">
        <f t="shared" si="20"/>
        <v>4.3</v>
      </c>
      <c r="S207">
        <f t="shared" si="21"/>
        <v>4.4034928827391671</v>
      </c>
      <c r="T207" s="3">
        <f t="shared" si="22"/>
        <v>-0.10349288273916724</v>
      </c>
      <c r="U207">
        <f t="shared" si="23"/>
        <v>1.0710776777663019E-2</v>
      </c>
    </row>
    <row r="208" spans="1:21" x14ac:dyDescent="0.3">
      <c r="A208" t="s">
        <v>242</v>
      </c>
      <c r="B208" t="s">
        <v>19</v>
      </c>
      <c r="C208">
        <v>539</v>
      </c>
      <c r="D208" s="3">
        <v>5.3</v>
      </c>
      <c r="E208" s="3">
        <v>3.7</v>
      </c>
      <c r="F208" s="3">
        <v>4.7</v>
      </c>
      <c r="G208" s="4">
        <v>235</v>
      </c>
      <c r="H208" s="4">
        <v>3125</v>
      </c>
      <c r="I208" t="str">
        <f t="shared" si="17"/>
        <v>1993</v>
      </c>
      <c r="J208" t="s">
        <v>216</v>
      </c>
      <c r="M208" t="str">
        <f t="shared" si="16"/>
        <v>1993 Ford SVT Cobra R</v>
      </c>
      <c r="N208" s="3">
        <f t="shared" si="18"/>
        <v>3.7</v>
      </c>
      <c r="O208" s="4">
        <f t="shared" si="19"/>
        <v>235</v>
      </c>
      <c r="Q208" t="str">
        <f t="shared" si="20"/>
        <v>1993 Ford SVT Cobra R</v>
      </c>
      <c r="R208" s="3">
        <f t="shared" si="20"/>
        <v>3.7</v>
      </c>
      <c r="S208">
        <f t="shared" si="21"/>
        <v>4.4469088100962129</v>
      </c>
      <c r="T208" s="3">
        <f t="shared" si="22"/>
        <v>-0.74690881009621268</v>
      </c>
      <c r="U208">
        <f t="shared" si="23"/>
        <v>0.55787277059934026</v>
      </c>
    </row>
    <row r="209" spans="1:21" x14ac:dyDescent="0.3">
      <c r="A209" t="s">
        <v>243</v>
      </c>
      <c r="B209" t="s">
        <v>25</v>
      </c>
      <c r="C209">
        <v>820</v>
      </c>
      <c r="D209" s="3">
        <v>5.2</v>
      </c>
      <c r="E209" s="3">
        <v>7.4</v>
      </c>
      <c r="F209" s="3">
        <v>4.5999999999999996</v>
      </c>
      <c r="G209" s="4">
        <v>295</v>
      </c>
      <c r="H209" s="4">
        <v>1962</v>
      </c>
      <c r="I209" t="str">
        <f t="shared" si="17"/>
        <v>1994</v>
      </c>
      <c r="J209" t="s">
        <v>216</v>
      </c>
      <c r="M209" t="str">
        <f t="shared" si="16"/>
        <v>1994 Ford Supervan 3</v>
      </c>
      <c r="N209" s="3">
        <f t="shared" si="18"/>
        <v>7.4</v>
      </c>
      <c r="O209" s="4">
        <f t="shared" si="19"/>
        <v>295</v>
      </c>
      <c r="Q209" t="str">
        <f t="shared" si="20"/>
        <v>1994 Ford Supervan 3</v>
      </c>
      <c r="R209" s="3">
        <f t="shared" si="20"/>
        <v>7.4</v>
      </c>
      <c r="S209">
        <f t="shared" si="21"/>
        <v>4.6837229593164649</v>
      </c>
      <c r="T209" s="3">
        <f t="shared" si="22"/>
        <v>2.7162770406835355</v>
      </c>
      <c r="U209">
        <f t="shared" si="23"/>
        <v>7.3781609617445048</v>
      </c>
    </row>
    <row r="210" spans="1:21" x14ac:dyDescent="0.3">
      <c r="A210" t="s">
        <v>244</v>
      </c>
      <c r="B210" t="s">
        <v>19</v>
      </c>
      <c r="C210">
        <v>514</v>
      </c>
      <c r="D210" s="3">
        <v>4.9000000000000004</v>
      </c>
      <c r="E210" s="3">
        <v>3.5</v>
      </c>
      <c r="F210" s="3">
        <v>5</v>
      </c>
      <c r="G210" s="4">
        <v>153</v>
      </c>
      <c r="H210" s="4">
        <v>2588</v>
      </c>
      <c r="I210" t="str">
        <f t="shared" si="17"/>
        <v>1999</v>
      </c>
      <c r="J210" t="s">
        <v>216</v>
      </c>
      <c r="M210" t="str">
        <f t="shared" si="16"/>
        <v>1999 Ford Racing Puma</v>
      </c>
      <c r="N210" s="3">
        <f t="shared" si="18"/>
        <v>3.5</v>
      </c>
      <c r="O210" s="4">
        <f t="shared" si="19"/>
        <v>153</v>
      </c>
      <c r="Q210" t="str">
        <f t="shared" si="20"/>
        <v>1999 Ford Racing Puma</v>
      </c>
      <c r="R210" s="3">
        <f t="shared" si="20"/>
        <v>3.5</v>
      </c>
      <c r="S210">
        <f t="shared" si="21"/>
        <v>4.1232628061618692</v>
      </c>
      <c r="T210" s="3">
        <f t="shared" si="22"/>
        <v>-0.62326280616186924</v>
      </c>
      <c r="U210">
        <f t="shared" si="23"/>
        <v>0.38845652554476778</v>
      </c>
    </row>
    <row r="211" spans="1:21" x14ac:dyDescent="0.3">
      <c r="A211" t="s">
        <v>245</v>
      </c>
      <c r="B211" t="s">
        <v>25</v>
      </c>
      <c r="C211">
        <v>900</v>
      </c>
      <c r="D211" s="3">
        <v>5.7</v>
      </c>
      <c r="E211" s="3">
        <v>9.4</v>
      </c>
      <c r="F211" s="3">
        <v>8</v>
      </c>
      <c r="G211" s="4">
        <v>506</v>
      </c>
      <c r="H211" s="4">
        <v>2194</v>
      </c>
      <c r="I211" t="str">
        <f t="shared" si="17"/>
        <v>1999</v>
      </c>
      <c r="J211" t="s">
        <v>216</v>
      </c>
      <c r="M211" t="str">
        <f t="shared" si="16"/>
        <v>1999 Ford Racing Puma Forza Edition</v>
      </c>
      <c r="N211" s="3">
        <f t="shared" si="18"/>
        <v>9.4</v>
      </c>
      <c r="O211" s="4">
        <f t="shared" si="19"/>
        <v>506</v>
      </c>
      <c r="Q211" t="str">
        <f t="shared" si="20"/>
        <v>1999 Ford Racing Puma Forza Edition</v>
      </c>
      <c r="R211" s="3">
        <f t="shared" si="20"/>
        <v>9.4</v>
      </c>
      <c r="S211">
        <f t="shared" si="21"/>
        <v>5.5165193840743498</v>
      </c>
      <c r="T211" s="3">
        <f t="shared" si="22"/>
        <v>3.8834806159256505</v>
      </c>
      <c r="U211">
        <f t="shared" si="23"/>
        <v>15.08142169427027</v>
      </c>
    </row>
    <row r="212" spans="1:21" x14ac:dyDescent="0.3">
      <c r="A212" t="s">
        <v>246</v>
      </c>
      <c r="B212" t="s">
        <v>30</v>
      </c>
      <c r="C212">
        <v>648</v>
      </c>
      <c r="D212" s="3">
        <v>6.7</v>
      </c>
      <c r="E212" s="3">
        <v>4</v>
      </c>
      <c r="F212" s="3">
        <v>4.5</v>
      </c>
      <c r="G212" s="4">
        <v>385</v>
      </c>
      <c r="H212" s="4">
        <v>3589</v>
      </c>
      <c r="I212" t="str">
        <f t="shared" si="17"/>
        <v>2000</v>
      </c>
      <c r="J212" t="s">
        <v>216</v>
      </c>
      <c r="M212" t="str">
        <f t="shared" si="16"/>
        <v>2000 Ford SVT Cobra R</v>
      </c>
      <c r="N212" s="3">
        <f t="shared" si="18"/>
        <v>4</v>
      </c>
      <c r="O212" s="4">
        <f t="shared" si="19"/>
        <v>385</v>
      </c>
      <c r="Q212" t="str">
        <f t="shared" si="20"/>
        <v>2000 Ford SVT Cobra R</v>
      </c>
      <c r="R212" s="3">
        <f t="shared" si="20"/>
        <v>4</v>
      </c>
      <c r="S212">
        <f t="shared" si="21"/>
        <v>5.0389441831468424</v>
      </c>
      <c r="T212" s="3">
        <f t="shared" si="22"/>
        <v>-1.0389441831468424</v>
      </c>
      <c r="U212">
        <f t="shared" si="23"/>
        <v>1.0794050156946597</v>
      </c>
    </row>
    <row r="213" spans="1:21" x14ac:dyDescent="0.3">
      <c r="A213" t="s">
        <v>247</v>
      </c>
      <c r="B213" t="s">
        <v>19</v>
      </c>
      <c r="C213">
        <v>593</v>
      </c>
      <c r="D213" s="3">
        <v>5.0999999999999996</v>
      </c>
      <c r="E213" s="3">
        <v>4.0999999999999996</v>
      </c>
      <c r="F213" s="3">
        <v>4.5999999999999996</v>
      </c>
      <c r="G213" s="4">
        <v>212</v>
      </c>
      <c r="H213" s="4">
        <v>2822</v>
      </c>
      <c r="I213" t="str">
        <f t="shared" si="17"/>
        <v>2003</v>
      </c>
      <c r="J213" t="s">
        <v>216</v>
      </c>
      <c r="M213" t="str">
        <f t="shared" ref="M213:M276" si="24">A213</f>
        <v>2003 Ford Focus RS</v>
      </c>
      <c r="N213" s="3">
        <f t="shared" si="18"/>
        <v>4.0999999999999996</v>
      </c>
      <c r="O213" s="4">
        <f t="shared" si="19"/>
        <v>212</v>
      </c>
      <c r="Q213" t="str">
        <f t="shared" si="20"/>
        <v>2003 Ford Focus RS</v>
      </c>
      <c r="R213" s="3">
        <f t="shared" si="20"/>
        <v>4.0999999999999996</v>
      </c>
      <c r="S213">
        <f t="shared" si="21"/>
        <v>4.356130052895117</v>
      </c>
      <c r="T213" s="3">
        <f t="shared" si="22"/>
        <v>-0.25613005289511737</v>
      </c>
      <c r="U213">
        <f t="shared" si="23"/>
        <v>6.5602603996055622E-2</v>
      </c>
    </row>
    <row r="214" spans="1:21" x14ac:dyDescent="0.3">
      <c r="A214" t="s">
        <v>248</v>
      </c>
      <c r="B214" t="s">
        <v>37</v>
      </c>
      <c r="C214">
        <v>786</v>
      </c>
      <c r="D214" s="3">
        <v>7.7</v>
      </c>
      <c r="E214" s="3">
        <v>4.7</v>
      </c>
      <c r="F214" s="3">
        <v>5.0999999999999996</v>
      </c>
      <c r="G214" s="4">
        <v>550</v>
      </c>
      <c r="H214" s="4">
        <v>3390</v>
      </c>
      <c r="I214" t="str">
        <f t="shared" ref="I214:I277" si="25">LEFT(A214,4)</f>
        <v>2005</v>
      </c>
      <c r="J214" t="s">
        <v>216</v>
      </c>
      <c r="M214" t="str">
        <f t="shared" si="24"/>
        <v>2005 Ford GT</v>
      </c>
      <c r="N214" s="3">
        <f t="shared" ref="N214:N277" si="26">E214</f>
        <v>4.7</v>
      </c>
      <c r="O214" s="4">
        <f t="shared" ref="O214:O277" si="27">G214</f>
        <v>550</v>
      </c>
      <c r="Q214" t="str">
        <f t="shared" ref="Q214:R277" si="28">M214</f>
        <v>2005 Ford GT</v>
      </c>
      <c r="R214" s="3">
        <f t="shared" si="28"/>
        <v>4.7</v>
      </c>
      <c r="S214">
        <f t="shared" ref="S214:S277" si="29">$X$21+$X$22*O214</f>
        <v>5.6901830935025348</v>
      </c>
      <c r="T214" s="3">
        <f t="shared" ref="T214:T277" si="30">N214-S214</f>
        <v>-0.99018309350253464</v>
      </c>
      <c r="U214">
        <f t="shared" ref="U214:U277" si="31">POWER(T214,2)</f>
        <v>0.98046255865824927</v>
      </c>
    </row>
    <row r="215" spans="1:21" x14ac:dyDescent="0.3">
      <c r="A215" t="s">
        <v>249</v>
      </c>
      <c r="B215" t="s">
        <v>30</v>
      </c>
      <c r="C215">
        <v>660</v>
      </c>
      <c r="D215" s="3">
        <v>5.6</v>
      </c>
      <c r="E215" s="3">
        <v>4.4000000000000004</v>
      </c>
      <c r="F215" s="3">
        <v>4.7</v>
      </c>
      <c r="G215" s="4">
        <v>300</v>
      </c>
      <c r="H215" s="4">
        <v>3236</v>
      </c>
      <c r="I215" t="str">
        <f t="shared" si="25"/>
        <v>2009</v>
      </c>
      <c r="J215" t="s">
        <v>216</v>
      </c>
      <c r="M215" t="str">
        <f t="shared" si="24"/>
        <v>2009 Ford Focus RS</v>
      </c>
      <c r="N215" s="3">
        <f t="shared" si="26"/>
        <v>4.4000000000000004</v>
      </c>
      <c r="O215" s="4">
        <f t="shared" si="27"/>
        <v>300</v>
      </c>
      <c r="Q215" t="str">
        <f t="shared" si="28"/>
        <v>2009 Ford Focus RS</v>
      </c>
      <c r="R215" s="3">
        <f t="shared" si="28"/>
        <v>4.4000000000000004</v>
      </c>
      <c r="S215">
        <f t="shared" si="29"/>
        <v>4.7034574717514861</v>
      </c>
      <c r="T215" s="3">
        <f t="shared" si="30"/>
        <v>-0.30345747175148574</v>
      </c>
      <c r="U215">
        <f t="shared" si="31"/>
        <v>9.2086437161803772E-2</v>
      </c>
    </row>
    <row r="216" spans="1:21" x14ac:dyDescent="0.3">
      <c r="A216" t="s">
        <v>250</v>
      </c>
      <c r="B216" t="s">
        <v>34</v>
      </c>
      <c r="C216">
        <v>462</v>
      </c>
      <c r="D216" s="3">
        <v>5.2</v>
      </c>
      <c r="E216" s="3">
        <v>3.1</v>
      </c>
      <c r="F216" s="3">
        <v>5.6</v>
      </c>
      <c r="G216" s="4">
        <v>250</v>
      </c>
      <c r="H216" s="4">
        <v>4057</v>
      </c>
      <c r="I216" t="str">
        <f t="shared" si="25"/>
        <v>2010</v>
      </c>
      <c r="J216" t="s">
        <v>216</v>
      </c>
      <c r="M216" t="str">
        <f t="shared" si="24"/>
        <v>2010 Ford Crown Victoria Police Interceptor</v>
      </c>
      <c r="N216" s="3">
        <f t="shared" si="26"/>
        <v>3.1</v>
      </c>
      <c r="O216" s="4">
        <f t="shared" si="27"/>
        <v>250</v>
      </c>
      <c r="Q216" t="str">
        <f t="shared" si="28"/>
        <v>2010 Ford Crown Victoria Police Interceptor</v>
      </c>
      <c r="R216" s="3">
        <f t="shared" si="28"/>
        <v>3.1</v>
      </c>
      <c r="S216">
        <f t="shared" si="29"/>
        <v>4.5061123474012765</v>
      </c>
      <c r="T216" s="3">
        <f t="shared" si="30"/>
        <v>-1.4061123474012764</v>
      </c>
      <c r="U216">
        <f t="shared" si="31"/>
        <v>1.9771519335143279</v>
      </c>
    </row>
    <row r="217" spans="1:21" x14ac:dyDescent="0.3">
      <c r="A217" t="s">
        <v>251</v>
      </c>
      <c r="B217" t="s">
        <v>19</v>
      </c>
      <c r="C217">
        <v>518</v>
      </c>
      <c r="D217" s="3">
        <v>5.3</v>
      </c>
      <c r="E217" s="3">
        <v>4.0999999999999996</v>
      </c>
      <c r="F217" s="3">
        <v>8.6</v>
      </c>
      <c r="G217" s="4">
        <v>411</v>
      </c>
      <c r="H217" s="4">
        <v>6006</v>
      </c>
      <c r="I217" t="str">
        <f t="shared" si="25"/>
        <v>2011</v>
      </c>
      <c r="J217" t="s">
        <v>216</v>
      </c>
      <c r="M217" t="str">
        <f t="shared" si="24"/>
        <v>2011 Ford F-150 SVT Raptor</v>
      </c>
      <c r="N217" s="3">
        <f t="shared" si="26"/>
        <v>4.0999999999999996</v>
      </c>
      <c r="O217" s="4">
        <f t="shared" si="27"/>
        <v>411</v>
      </c>
      <c r="Q217" t="str">
        <f t="shared" si="28"/>
        <v>2011 Ford F-150 SVT Raptor</v>
      </c>
      <c r="R217" s="3">
        <f t="shared" si="28"/>
        <v>4.0999999999999996</v>
      </c>
      <c r="S217">
        <f t="shared" si="29"/>
        <v>5.141563647808951</v>
      </c>
      <c r="T217" s="3">
        <f t="shared" si="30"/>
        <v>-1.0415636478089514</v>
      </c>
      <c r="U217">
        <f t="shared" si="31"/>
        <v>1.0848548324370892</v>
      </c>
    </row>
    <row r="218" spans="1:21" x14ac:dyDescent="0.3">
      <c r="A218" t="s">
        <v>252</v>
      </c>
      <c r="B218" t="s">
        <v>34</v>
      </c>
      <c r="C218">
        <v>347</v>
      </c>
      <c r="D218" s="3">
        <v>4.5</v>
      </c>
      <c r="E218" s="3">
        <v>2.7</v>
      </c>
      <c r="F218" s="3">
        <v>5.4</v>
      </c>
      <c r="G218" s="4">
        <v>198</v>
      </c>
      <c r="H218" s="4">
        <v>4493</v>
      </c>
      <c r="I218" t="str">
        <f t="shared" si="25"/>
        <v>2011</v>
      </c>
      <c r="J218" t="s">
        <v>216</v>
      </c>
      <c r="M218" t="str">
        <f t="shared" si="24"/>
        <v>2011 Ford Transit SuperSportVan</v>
      </c>
      <c r="N218" s="3">
        <f t="shared" si="26"/>
        <v>2.7</v>
      </c>
      <c r="O218" s="4">
        <f t="shared" si="27"/>
        <v>198</v>
      </c>
      <c r="Q218" t="str">
        <f t="shared" si="28"/>
        <v>2011 Ford Transit SuperSportVan</v>
      </c>
      <c r="R218" s="3">
        <f t="shared" si="28"/>
        <v>2.7</v>
      </c>
      <c r="S218">
        <f t="shared" si="29"/>
        <v>4.3008734180770585</v>
      </c>
      <c r="T218" s="3">
        <f t="shared" si="30"/>
        <v>-1.6008734180770583</v>
      </c>
      <c r="U218">
        <f t="shared" si="31"/>
        <v>2.562795700705724</v>
      </c>
    </row>
    <row r="219" spans="1:21" x14ac:dyDescent="0.3">
      <c r="A219" t="s">
        <v>253</v>
      </c>
      <c r="B219" t="s">
        <v>37</v>
      </c>
      <c r="C219">
        <v>756</v>
      </c>
      <c r="D219" s="3">
        <v>7.4</v>
      </c>
      <c r="E219" s="3">
        <v>4.7</v>
      </c>
      <c r="F219" s="3">
        <v>4.9000000000000004</v>
      </c>
      <c r="G219" s="4">
        <v>662</v>
      </c>
      <c r="H219" s="4">
        <v>3898</v>
      </c>
      <c r="I219" t="str">
        <f t="shared" si="25"/>
        <v>2013</v>
      </c>
      <c r="J219" t="s">
        <v>216</v>
      </c>
      <c r="M219" t="str">
        <f t="shared" si="24"/>
        <v>2013 Ford Shelby GT500</v>
      </c>
      <c r="N219" s="3">
        <f t="shared" si="26"/>
        <v>4.7</v>
      </c>
      <c r="O219" s="4">
        <f t="shared" si="27"/>
        <v>662</v>
      </c>
      <c r="Q219" t="str">
        <f t="shared" si="28"/>
        <v>2013 Ford Shelby GT500</v>
      </c>
      <c r="R219" s="3">
        <f t="shared" si="28"/>
        <v>4.7</v>
      </c>
      <c r="S219">
        <f t="shared" si="29"/>
        <v>6.132236172047004</v>
      </c>
      <c r="T219" s="3">
        <f t="shared" si="30"/>
        <v>-1.4322361720470038</v>
      </c>
      <c r="U219">
        <f t="shared" si="31"/>
        <v>2.0513004525198548</v>
      </c>
    </row>
    <row r="220" spans="1:21" x14ac:dyDescent="0.3">
      <c r="A220" t="s">
        <v>254</v>
      </c>
      <c r="B220" t="s">
        <v>37</v>
      </c>
      <c r="C220">
        <v>731</v>
      </c>
      <c r="D220" s="3">
        <v>5.6</v>
      </c>
      <c r="E220" s="3">
        <v>4.5999999999999996</v>
      </c>
      <c r="F220" s="3">
        <v>9.1</v>
      </c>
      <c r="G220" s="4">
        <v>850</v>
      </c>
      <c r="H220" s="4">
        <v>6250</v>
      </c>
      <c r="I220" t="str">
        <f t="shared" si="25"/>
        <v>2014</v>
      </c>
      <c r="J220" t="s">
        <v>216</v>
      </c>
      <c r="M220" t="str">
        <f t="shared" si="24"/>
        <v>2014 Ford #11 Rockstar F-150 Trophy Truck</v>
      </c>
      <c r="N220" s="3">
        <f t="shared" si="26"/>
        <v>4.5999999999999996</v>
      </c>
      <c r="O220" s="4">
        <f t="shared" si="27"/>
        <v>850</v>
      </c>
      <c r="Q220" t="str">
        <f t="shared" si="28"/>
        <v>2014 Ford #11 Rockstar F-150 Trophy Truck</v>
      </c>
      <c r="R220" s="3">
        <f t="shared" si="28"/>
        <v>4.5999999999999996</v>
      </c>
      <c r="S220">
        <f t="shared" si="29"/>
        <v>6.8742538396037922</v>
      </c>
      <c r="T220" s="3">
        <f t="shared" si="30"/>
        <v>-2.2742538396037926</v>
      </c>
      <c r="U220">
        <f t="shared" si="31"/>
        <v>5.1722305269525934</v>
      </c>
    </row>
    <row r="221" spans="1:21" x14ac:dyDescent="0.3">
      <c r="A221" t="s">
        <v>255</v>
      </c>
      <c r="B221" t="s">
        <v>30</v>
      </c>
      <c r="C221">
        <v>643</v>
      </c>
      <c r="D221" s="3">
        <v>4.4000000000000004</v>
      </c>
      <c r="E221" s="3">
        <v>5.4</v>
      </c>
      <c r="F221" s="3">
        <v>8.4</v>
      </c>
      <c r="G221" s="4">
        <v>349</v>
      </c>
      <c r="H221" s="4">
        <v>4354</v>
      </c>
      <c r="I221" t="str">
        <f t="shared" si="25"/>
        <v>2014</v>
      </c>
      <c r="J221" t="s">
        <v>216</v>
      </c>
      <c r="M221" t="str">
        <f t="shared" si="24"/>
        <v>2014 Ford Ranger T6 Rally Raid</v>
      </c>
      <c r="N221" s="3">
        <f t="shared" si="26"/>
        <v>5.4</v>
      </c>
      <c r="O221" s="4">
        <f t="shared" si="27"/>
        <v>349</v>
      </c>
      <c r="Q221" t="str">
        <f t="shared" si="28"/>
        <v>2014 Ford Ranger T6 Rally Raid</v>
      </c>
      <c r="R221" s="3">
        <f t="shared" si="28"/>
        <v>5.4</v>
      </c>
      <c r="S221">
        <f t="shared" si="29"/>
        <v>4.8968556936146914</v>
      </c>
      <c r="T221" s="3">
        <f t="shared" si="30"/>
        <v>0.50314430638530894</v>
      </c>
      <c r="U221">
        <f t="shared" si="31"/>
        <v>0.25315419304795361</v>
      </c>
    </row>
    <row r="222" spans="1:21" x14ac:dyDescent="0.3">
      <c r="A222" t="s">
        <v>256</v>
      </c>
      <c r="B222" t="s">
        <v>25</v>
      </c>
      <c r="C222">
        <v>860</v>
      </c>
      <c r="D222" s="3">
        <v>5</v>
      </c>
      <c r="E222" s="3">
        <v>9.1999999999999993</v>
      </c>
      <c r="F222" s="3">
        <v>7.6</v>
      </c>
      <c r="G222" s="4">
        <v>600</v>
      </c>
      <c r="H222" s="4">
        <v>2746</v>
      </c>
      <c r="I222" t="str">
        <f t="shared" si="25"/>
        <v>2017</v>
      </c>
      <c r="J222" t="s">
        <v>216</v>
      </c>
      <c r="M222" t="str">
        <f t="shared" si="24"/>
        <v>2017 Ford #14 Rahal Letterman Lanigan Racing GRC Fiesta</v>
      </c>
      <c r="N222" s="3">
        <f t="shared" si="26"/>
        <v>9.1999999999999993</v>
      </c>
      <c r="O222" s="4">
        <f t="shared" si="27"/>
        <v>600</v>
      </c>
      <c r="Q222" t="str">
        <f t="shared" si="28"/>
        <v>2017 Ford #14 Rahal Letterman Lanigan Racing GRC Fiesta</v>
      </c>
      <c r="R222" s="3">
        <f t="shared" si="28"/>
        <v>9.1999999999999993</v>
      </c>
      <c r="S222">
        <f t="shared" si="29"/>
        <v>5.8875282178527435</v>
      </c>
      <c r="T222" s="3">
        <f t="shared" si="30"/>
        <v>3.3124717821472558</v>
      </c>
      <c r="U222">
        <f t="shared" si="31"/>
        <v>10.972469307521816</v>
      </c>
    </row>
    <row r="223" spans="1:21" x14ac:dyDescent="0.3">
      <c r="A223" t="s">
        <v>257</v>
      </c>
      <c r="B223" t="s">
        <v>37</v>
      </c>
      <c r="C223">
        <v>748</v>
      </c>
      <c r="D223" s="3">
        <v>4.7</v>
      </c>
      <c r="E223" s="3">
        <v>6.1</v>
      </c>
      <c r="F223" s="3">
        <v>10</v>
      </c>
      <c r="G223" s="4">
        <v>600</v>
      </c>
      <c r="H223" s="4">
        <v>4500</v>
      </c>
      <c r="I223" t="str">
        <f t="shared" si="25"/>
        <v>2017</v>
      </c>
      <c r="J223" t="s">
        <v>216</v>
      </c>
      <c r="M223" t="str">
        <f t="shared" si="24"/>
        <v>2017 Ford #25 'Brocky' Ultra4 Bronco RTR</v>
      </c>
      <c r="N223" s="3">
        <f t="shared" si="26"/>
        <v>6.1</v>
      </c>
      <c r="O223" s="4">
        <f t="shared" si="27"/>
        <v>600</v>
      </c>
      <c r="Q223" t="str">
        <f t="shared" si="28"/>
        <v>2017 Ford #25 'Brocky' Ultra4 Bronco RTR</v>
      </c>
      <c r="R223" s="3">
        <f t="shared" si="28"/>
        <v>6.1</v>
      </c>
      <c r="S223">
        <f t="shared" si="29"/>
        <v>5.8875282178527435</v>
      </c>
      <c r="T223" s="3">
        <f t="shared" si="30"/>
        <v>0.21247178214725615</v>
      </c>
      <c r="U223">
        <f t="shared" si="31"/>
        <v>4.5144258208831077E-2</v>
      </c>
    </row>
    <row r="224" spans="1:21" x14ac:dyDescent="0.3">
      <c r="A224" t="s">
        <v>258</v>
      </c>
      <c r="B224" t="s">
        <v>37</v>
      </c>
      <c r="C224">
        <v>702</v>
      </c>
      <c r="D224" s="3">
        <v>6.2</v>
      </c>
      <c r="E224" s="3">
        <v>5.8</v>
      </c>
      <c r="F224" s="3">
        <v>5.5</v>
      </c>
      <c r="G224" s="4">
        <v>350</v>
      </c>
      <c r="H224" s="4">
        <v>3446</v>
      </c>
      <c r="I224" t="str">
        <f t="shared" si="25"/>
        <v>2017</v>
      </c>
      <c r="J224" t="s">
        <v>216</v>
      </c>
      <c r="M224" t="str">
        <f t="shared" si="24"/>
        <v>2017 Ford Focus RS</v>
      </c>
      <c r="N224" s="3">
        <f t="shared" si="26"/>
        <v>5.8</v>
      </c>
      <c r="O224" s="4">
        <f t="shared" si="27"/>
        <v>350</v>
      </c>
      <c r="Q224" t="str">
        <f t="shared" si="28"/>
        <v>2017 Ford Focus RS</v>
      </c>
      <c r="R224" s="3">
        <f t="shared" si="28"/>
        <v>5.8</v>
      </c>
      <c r="S224">
        <f t="shared" si="29"/>
        <v>4.9008025961016957</v>
      </c>
      <c r="T224" s="3">
        <f t="shared" si="30"/>
        <v>0.89919740389830416</v>
      </c>
      <c r="U224">
        <f t="shared" si="31"/>
        <v>0.80855597117744993</v>
      </c>
    </row>
    <row r="225" spans="1:21" x14ac:dyDescent="0.3">
      <c r="A225" t="s">
        <v>259</v>
      </c>
      <c r="B225" t="s">
        <v>25</v>
      </c>
      <c r="C225">
        <v>863</v>
      </c>
      <c r="D225" s="3">
        <v>8.3000000000000007</v>
      </c>
      <c r="E225" s="3">
        <v>6.6</v>
      </c>
      <c r="F225" s="3">
        <v>4.4000000000000004</v>
      </c>
      <c r="G225" s="4">
        <v>630</v>
      </c>
      <c r="H225" s="4">
        <v>3353</v>
      </c>
      <c r="I225" t="str">
        <f t="shared" si="25"/>
        <v>2017</v>
      </c>
      <c r="J225" t="s">
        <v>216</v>
      </c>
      <c r="M225" t="str">
        <f t="shared" si="24"/>
        <v>2017 Ford GT</v>
      </c>
      <c r="N225" s="3">
        <f t="shared" si="26"/>
        <v>6.6</v>
      </c>
      <c r="O225" s="4">
        <f t="shared" si="27"/>
        <v>630</v>
      </c>
      <c r="Q225" t="str">
        <f t="shared" si="28"/>
        <v>2017 Ford GT</v>
      </c>
      <c r="R225" s="3">
        <f t="shared" si="28"/>
        <v>6.6</v>
      </c>
      <c r="S225">
        <f t="shared" si="29"/>
        <v>6.0059352924628691</v>
      </c>
      <c r="T225" s="3">
        <f t="shared" si="30"/>
        <v>0.59406470753713059</v>
      </c>
      <c r="U225">
        <f t="shared" si="31"/>
        <v>0.3529128767411765</v>
      </c>
    </row>
    <row r="226" spans="1:21" x14ac:dyDescent="0.3">
      <c r="A226" t="s">
        <v>260</v>
      </c>
      <c r="B226" t="s">
        <v>25</v>
      </c>
      <c r="C226">
        <v>808</v>
      </c>
      <c r="D226" s="3">
        <v>5.0999999999999996</v>
      </c>
      <c r="E226" s="3">
        <v>8.6999999999999993</v>
      </c>
      <c r="F226" s="3">
        <v>8.5</v>
      </c>
      <c r="G226" s="4">
        <v>375</v>
      </c>
      <c r="H226" s="4">
        <v>2800</v>
      </c>
      <c r="I226" t="str">
        <f t="shared" si="25"/>
        <v>2017</v>
      </c>
      <c r="J226" t="s">
        <v>216</v>
      </c>
      <c r="M226" t="str">
        <f t="shared" si="24"/>
        <v>2017 Ford M-Sport Fiesta RS</v>
      </c>
      <c r="N226" s="3">
        <f t="shared" si="26"/>
        <v>8.6999999999999993</v>
      </c>
      <c r="O226" s="4">
        <f t="shared" si="27"/>
        <v>375</v>
      </c>
      <c r="Q226" t="str">
        <f t="shared" si="28"/>
        <v>2017 Ford M-Sport Fiesta RS</v>
      </c>
      <c r="R226" s="3">
        <f t="shared" si="28"/>
        <v>8.6999999999999993</v>
      </c>
      <c r="S226">
        <f t="shared" si="29"/>
        <v>4.9994751582768</v>
      </c>
      <c r="T226" s="3">
        <f t="shared" si="30"/>
        <v>3.7005248417231993</v>
      </c>
      <c r="U226">
        <f t="shared" si="31"/>
        <v>13.693884104210509</v>
      </c>
    </row>
    <row r="227" spans="1:21" x14ac:dyDescent="0.3">
      <c r="A227" t="s">
        <v>261</v>
      </c>
      <c r="B227" t="s">
        <v>25</v>
      </c>
      <c r="C227">
        <v>834</v>
      </c>
      <c r="D227" s="3">
        <v>5.9</v>
      </c>
      <c r="E227" s="3">
        <v>5.2</v>
      </c>
      <c r="F227" s="3">
        <v>4</v>
      </c>
      <c r="G227" s="4">
        <v>1000</v>
      </c>
      <c r="H227" s="4">
        <v>3100</v>
      </c>
      <c r="I227" t="str">
        <f t="shared" si="25"/>
        <v>2018</v>
      </c>
      <c r="J227" t="s">
        <v>216</v>
      </c>
      <c r="M227" t="str">
        <f t="shared" si="24"/>
        <v>2018 Ford #25 Mustang RTR</v>
      </c>
      <c r="N227" s="3">
        <f t="shared" si="26"/>
        <v>5.2</v>
      </c>
      <c r="O227" s="4">
        <f t="shared" si="27"/>
        <v>1000</v>
      </c>
      <c r="Q227" t="str">
        <f t="shared" si="28"/>
        <v>2018 Ford #25 Mustang RTR</v>
      </c>
      <c r="R227" s="3">
        <f t="shared" si="28"/>
        <v>5.2</v>
      </c>
      <c r="S227">
        <f t="shared" si="29"/>
        <v>7.4662892126544218</v>
      </c>
      <c r="T227" s="3">
        <f t="shared" si="30"/>
        <v>-2.2662892126544216</v>
      </c>
      <c r="U227">
        <f t="shared" si="31"/>
        <v>5.1360667953937984</v>
      </c>
    </row>
    <row r="228" spans="1:21" x14ac:dyDescent="0.3">
      <c r="A228" t="s">
        <v>262</v>
      </c>
      <c r="B228" t="s">
        <v>25</v>
      </c>
      <c r="C228">
        <v>834</v>
      </c>
      <c r="D228" s="3">
        <v>5.9</v>
      </c>
      <c r="E228" s="3">
        <v>5.2</v>
      </c>
      <c r="F228" s="3">
        <v>4.0999999999999996</v>
      </c>
      <c r="G228" s="4">
        <v>1000</v>
      </c>
      <c r="H228" s="4">
        <v>3100</v>
      </c>
      <c r="I228" t="str">
        <f t="shared" si="25"/>
        <v>2018</v>
      </c>
      <c r="J228" t="s">
        <v>216</v>
      </c>
      <c r="M228" t="str">
        <f t="shared" si="24"/>
        <v>2018 Ford #88 Mustang RTR</v>
      </c>
      <c r="N228" s="3">
        <f t="shared" si="26"/>
        <v>5.2</v>
      </c>
      <c r="O228" s="4">
        <f t="shared" si="27"/>
        <v>1000</v>
      </c>
      <c r="Q228" t="str">
        <f t="shared" si="28"/>
        <v>2018 Ford #88 Mustang RTR</v>
      </c>
      <c r="R228" s="3">
        <f t="shared" si="28"/>
        <v>5.2</v>
      </c>
      <c r="S228">
        <f t="shared" si="29"/>
        <v>7.4662892126544218</v>
      </c>
      <c r="T228" s="3">
        <f t="shared" si="30"/>
        <v>-2.2662892126544216</v>
      </c>
      <c r="U228">
        <f t="shared" si="31"/>
        <v>5.1360667953937984</v>
      </c>
    </row>
    <row r="229" spans="1:21" x14ac:dyDescent="0.3">
      <c r="A229" t="s">
        <v>263</v>
      </c>
      <c r="B229" t="s">
        <v>34</v>
      </c>
      <c r="C229">
        <v>451</v>
      </c>
      <c r="D229" s="3">
        <v>4.5</v>
      </c>
      <c r="E229" s="3">
        <v>2.7</v>
      </c>
      <c r="F229" s="3">
        <v>8.6</v>
      </c>
      <c r="G229" s="4">
        <v>211</v>
      </c>
      <c r="H229" s="4">
        <v>5141</v>
      </c>
      <c r="I229" t="str">
        <f t="shared" si="25"/>
        <v>2019</v>
      </c>
      <c r="J229" t="s">
        <v>216</v>
      </c>
      <c r="M229" t="str">
        <f t="shared" si="24"/>
        <v>2019 Ford Ranger Raptor</v>
      </c>
      <c r="N229" s="3">
        <f t="shared" si="26"/>
        <v>2.7</v>
      </c>
      <c r="O229" s="4">
        <f t="shared" si="27"/>
        <v>211</v>
      </c>
      <c r="Q229" t="str">
        <f t="shared" si="28"/>
        <v>2019 Ford Ranger Raptor</v>
      </c>
      <c r="R229" s="3">
        <f t="shared" si="28"/>
        <v>2.7</v>
      </c>
      <c r="S229">
        <f t="shared" si="29"/>
        <v>4.3521831504081128</v>
      </c>
      <c r="T229" s="3">
        <f t="shared" si="30"/>
        <v>-1.6521831504081126</v>
      </c>
      <c r="U229">
        <f t="shared" si="31"/>
        <v>2.7297091624924761</v>
      </c>
    </row>
    <row r="230" spans="1:21" x14ac:dyDescent="0.3">
      <c r="A230" t="s">
        <v>264</v>
      </c>
      <c r="B230" t="s">
        <v>19</v>
      </c>
      <c r="C230">
        <v>544</v>
      </c>
      <c r="D230" s="3">
        <v>4.2</v>
      </c>
      <c r="E230" s="3">
        <v>3.2</v>
      </c>
      <c r="F230" s="3">
        <v>10</v>
      </c>
      <c r="G230" s="4">
        <v>325</v>
      </c>
      <c r="H230" s="4">
        <v>4475</v>
      </c>
      <c r="I230" t="str">
        <f t="shared" si="25"/>
        <v>2020</v>
      </c>
      <c r="J230" t="s">
        <v>216</v>
      </c>
      <c r="M230" t="str">
        <f t="shared" si="24"/>
        <v>2020 Ford #2069 Ford Performance Bronco R</v>
      </c>
      <c r="N230" s="3">
        <f t="shared" si="26"/>
        <v>3.2</v>
      </c>
      <c r="O230" s="4">
        <f t="shared" si="27"/>
        <v>325</v>
      </c>
      <c r="Q230" t="str">
        <f t="shared" si="28"/>
        <v>2020 Ford #2069 Ford Performance Bronco R</v>
      </c>
      <c r="R230" s="3">
        <f t="shared" si="28"/>
        <v>3.2</v>
      </c>
      <c r="S230">
        <f t="shared" si="29"/>
        <v>4.8021300339265904</v>
      </c>
      <c r="T230" s="3">
        <f t="shared" si="30"/>
        <v>-1.6021300339265903</v>
      </c>
      <c r="U230">
        <f t="shared" si="31"/>
        <v>2.5668206456096172</v>
      </c>
    </row>
    <row r="231" spans="1:21" x14ac:dyDescent="0.3">
      <c r="A231" t="s">
        <v>265</v>
      </c>
      <c r="B231" t="s">
        <v>25</v>
      </c>
      <c r="C231">
        <v>813</v>
      </c>
      <c r="D231" s="3">
        <v>6.9</v>
      </c>
      <c r="E231" s="3">
        <v>5</v>
      </c>
      <c r="F231" s="3">
        <v>4.0999999999999996</v>
      </c>
      <c r="G231" s="4">
        <v>750</v>
      </c>
      <c r="H231" s="4">
        <v>2800</v>
      </c>
      <c r="I231" t="str">
        <f t="shared" si="25"/>
        <v>1989</v>
      </c>
      <c r="J231" t="s">
        <v>266</v>
      </c>
      <c r="M231" t="str">
        <f t="shared" si="24"/>
        <v>1989 Formula Drift #98 BMW 325i</v>
      </c>
      <c r="N231" s="3">
        <f t="shared" si="26"/>
        <v>5</v>
      </c>
      <c r="O231" s="4">
        <f t="shared" si="27"/>
        <v>750</v>
      </c>
      <c r="Q231" t="str">
        <f t="shared" si="28"/>
        <v>1989 Formula Drift #98 BMW 325i</v>
      </c>
      <c r="R231" s="3">
        <f t="shared" si="28"/>
        <v>5</v>
      </c>
      <c r="S231">
        <f t="shared" si="29"/>
        <v>6.4795635909033731</v>
      </c>
      <c r="T231" s="3">
        <f t="shared" si="30"/>
        <v>-1.4795635909033731</v>
      </c>
      <c r="U231">
        <f t="shared" si="31"/>
        <v>2.189108419526884</v>
      </c>
    </row>
    <row r="232" spans="1:21" x14ac:dyDescent="0.3">
      <c r="A232" t="s">
        <v>267</v>
      </c>
      <c r="B232" t="s">
        <v>25</v>
      </c>
      <c r="C232">
        <v>845</v>
      </c>
      <c r="D232" s="3">
        <v>7.7</v>
      </c>
      <c r="E232" s="3">
        <v>5.2</v>
      </c>
      <c r="F232" s="3">
        <v>4.2</v>
      </c>
      <c r="G232" s="4">
        <v>1035</v>
      </c>
      <c r="H232" s="4">
        <v>2849</v>
      </c>
      <c r="I232" t="str">
        <f t="shared" si="25"/>
        <v>1995</v>
      </c>
      <c r="J232" t="s">
        <v>266</v>
      </c>
      <c r="M232" t="str">
        <f t="shared" si="24"/>
        <v>1995 Formula Drift #34 Toyota Supra MKIV</v>
      </c>
      <c r="N232" s="3">
        <f t="shared" si="26"/>
        <v>5.2</v>
      </c>
      <c r="O232" s="4">
        <f t="shared" si="27"/>
        <v>1035</v>
      </c>
      <c r="Q232" t="str">
        <f t="shared" si="28"/>
        <v>1995 Formula Drift #34 Toyota Supra MKIV</v>
      </c>
      <c r="R232" s="3">
        <f t="shared" si="28"/>
        <v>5.2</v>
      </c>
      <c r="S232">
        <f t="shared" si="29"/>
        <v>7.6044307996995677</v>
      </c>
      <c r="T232" s="3">
        <f t="shared" si="30"/>
        <v>-2.4044307996995675</v>
      </c>
      <c r="U232">
        <f t="shared" si="31"/>
        <v>5.7812874705439015</v>
      </c>
    </row>
    <row r="233" spans="1:21" x14ac:dyDescent="0.3">
      <c r="A233" t="s">
        <v>268</v>
      </c>
      <c r="B233" t="s">
        <v>25</v>
      </c>
      <c r="C233">
        <v>826</v>
      </c>
      <c r="D233" s="3">
        <v>6.7</v>
      </c>
      <c r="E233" s="3">
        <v>5.2</v>
      </c>
      <c r="F233" s="3">
        <v>4</v>
      </c>
      <c r="G233" s="4">
        <v>1251</v>
      </c>
      <c r="H233" s="4">
        <v>3100</v>
      </c>
      <c r="I233" t="str">
        <f t="shared" si="25"/>
        <v>1997</v>
      </c>
      <c r="J233" t="s">
        <v>266</v>
      </c>
      <c r="M233" t="str">
        <f t="shared" si="24"/>
        <v>1997 Formula Drift #777 Nissan 240SX</v>
      </c>
      <c r="N233" s="3">
        <f t="shared" si="26"/>
        <v>5.2</v>
      </c>
      <c r="O233" s="4">
        <f t="shared" si="27"/>
        <v>1251</v>
      </c>
      <c r="Q233" t="str">
        <f t="shared" si="28"/>
        <v>1997 Formula Drift #777 Nissan 240SX</v>
      </c>
      <c r="R233" s="3">
        <f t="shared" si="28"/>
        <v>5.2</v>
      </c>
      <c r="S233">
        <f t="shared" si="29"/>
        <v>8.4569617368924739</v>
      </c>
      <c r="T233" s="3">
        <f t="shared" si="30"/>
        <v>-3.2569617368924737</v>
      </c>
      <c r="U233">
        <f t="shared" si="31"/>
        <v>10.60779975558164</v>
      </c>
    </row>
    <row r="234" spans="1:21" x14ac:dyDescent="0.3">
      <c r="A234" t="s">
        <v>269</v>
      </c>
      <c r="B234" t="s">
        <v>25</v>
      </c>
      <c r="C234">
        <v>826</v>
      </c>
      <c r="D234" s="3">
        <v>7.3</v>
      </c>
      <c r="E234" s="3">
        <v>5.3</v>
      </c>
      <c r="F234" s="3">
        <v>3.7</v>
      </c>
      <c r="G234" s="4">
        <v>1350</v>
      </c>
      <c r="H234" s="4">
        <v>2900</v>
      </c>
      <c r="I234" t="str">
        <f t="shared" si="25"/>
        <v>2006</v>
      </c>
      <c r="J234" t="s">
        <v>266</v>
      </c>
      <c r="M234" t="str">
        <f t="shared" si="24"/>
        <v>2006 Formula Drift #43 Dodge Viper SRT10</v>
      </c>
      <c r="N234" s="3">
        <f t="shared" si="26"/>
        <v>5.3</v>
      </c>
      <c r="O234" s="4">
        <f t="shared" si="27"/>
        <v>1350</v>
      </c>
      <c r="Q234" t="str">
        <f t="shared" si="28"/>
        <v>2006 Formula Drift #43 Dodge Viper SRT10</v>
      </c>
      <c r="R234" s="3">
        <f t="shared" si="28"/>
        <v>5.3</v>
      </c>
      <c r="S234">
        <f t="shared" si="29"/>
        <v>8.8477050831058897</v>
      </c>
      <c r="T234" s="3">
        <f t="shared" si="30"/>
        <v>-3.5477050831058898</v>
      </c>
      <c r="U234">
        <f t="shared" si="31"/>
        <v>12.586211356695369</v>
      </c>
    </row>
    <row r="235" spans="1:21" x14ac:dyDescent="0.3">
      <c r="A235" t="s">
        <v>270</v>
      </c>
      <c r="B235" t="s">
        <v>25</v>
      </c>
      <c r="C235">
        <v>852</v>
      </c>
      <c r="D235" s="3">
        <v>6.8</v>
      </c>
      <c r="E235" s="3">
        <v>5.7</v>
      </c>
      <c r="F235" s="3">
        <v>4.4000000000000004</v>
      </c>
      <c r="G235" s="4">
        <v>917</v>
      </c>
      <c r="H235" s="4">
        <v>3200</v>
      </c>
      <c r="I235" t="str">
        <f t="shared" si="25"/>
        <v>2007</v>
      </c>
      <c r="J235" t="s">
        <v>266</v>
      </c>
      <c r="M235" t="str">
        <f t="shared" si="24"/>
        <v>2007 Formula Drift #117 599 GTB Fiorano</v>
      </c>
      <c r="N235" s="3">
        <f t="shared" si="26"/>
        <v>5.7</v>
      </c>
      <c r="O235" s="4">
        <f t="shared" si="27"/>
        <v>917</v>
      </c>
      <c r="Q235" t="str">
        <f t="shared" si="28"/>
        <v>2007 Formula Drift #117 599 GTB Fiorano</v>
      </c>
      <c r="R235" s="3">
        <f t="shared" si="28"/>
        <v>5.7</v>
      </c>
      <c r="S235">
        <f t="shared" si="29"/>
        <v>7.1386963062330731</v>
      </c>
      <c r="T235" s="3">
        <f t="shared" si="30"/>
        <v>-1.4386963062330729</v>
      </c>
      <c r="U235">
        <f t="shared" si="31"/>
        <v>2.0698470615686877</v>
      </c>
    </row>
    <row r="236" spans="1:21" x14ac:dyDescent="0.3">
      <c r="A236" t="s">
        <v>271</v>
      </c>
      <c r="B236" t="s">
        <v>25</v>
      </c>
      <c r="C236">
        <v>829</v>
      </c>
      <c r="D236" s="3">
        <v>6.7</v>
      </c>
      <c r="E236" s="3">
        <v>4.7</v>
      </c>
      <c r="F236" s="3">
        <v>4</v>
      </c>
      <c r="G236" s="4">
        <v>1000</v>
      </c>
      <c r="H236" s="4">
        <v>2824</v>
      </c>
      <c r="I236" t="str">
        <f t="shared" si="25"/>
        <v>2009</v>
      </c>
      <c r="J236" t="s">
        <v>266</v>
      </c>
      <c r="M236" t="str">
        <f t="shared" si="24"/>
        <v>2009 Formula Drift #99 Mazda RX-8</v>
      </c>
      <c r="N236" s="3">
        <f t="shared" si="26"/>
        <v>4.7</v>
      </c>
      <c r="O236" s="4">
        <f t="shared" si="27"/>
        <v>1000</v>
      </c>
      <c r="Q236" t="str">
        <f t="shared" si="28"/>
        <v>2009 Formula Drift #99 Mazda RX-8</v>
      </c>
      <c r="R236" s="3">
        <f t="shared" si="28"/>
        <v>4.7</v>
      </c>
      <c r="S236">
        <f t="shared" si="29"/>
        <v>7.4662892126544218</v>
      </c>
      <c r="T236" s="3">
        <f t="shared" si="30"/>
        <v>-2.7662892126544216</v>
      </c>
      <c r="U236">
        <f t="shared" si="31"/>
        <v>7.65235600804822</v>
      </c>
    </row>
    <row r="237" spans="1:21" x14ac:dyDescent="0.3">
      <c r="A237" t="s">
        <v>272</v>
      </c>
      <c r="B237" t="s">
        <v>25</v>
      </c>
      <c r="C237">
        <v>848</v>
      </c>
      <c r="D237" s="3">
        <v>6.4</v>
      </c>
      <c r="E237" s="3">
        <v>5.0999999999999996</v>
      </c>
      <c r="F237" s="3">
        <v>3.6</v>
      </c>
      <c r="G237" s="4">
        <v>1050</v>
      </c>
      <c r="H237" s="4">
        <v>3000</v>
      </c>
      <c r="I237" t="str">
        <f t="shared" si="25"/>
        <v>2013</v>
      </c>
      <c r="J237" t="s">
        <v>266</v>
      </c>
      <c r="M237" t="str">
        <f t="shared" si="24"/>
        <v>2013 Formula Drift #777 Chevrolet Corvette</v>
      </c>
      <c r="N237" s="3">
        <f t="shared" si="26"/>
        <v>5.0999999999999996</v>
      </c>
      <c r="O237" s="4">
        <f t="shared" si="27"/>
        <v>1050</v>
      </c>
      <c r="Q237" t="str">
        <f t="shared" si="28"/>
        <v>2013 Formula Drift #777 Chevrolet Corvette</v>
      </c>
      <c r="R237" s="3">
        <f t="shared" si="28"/>
        <v>5.0999999999999996</v>
      </c>
      <c r="S237">
        <f t="shared" si="29"/>
        <v>7.6636343370046314</v>
      </c>
      <c r="T237" s="3">
        <f t="shared" si="30"/>
        <v>-2.5636343370046317</v>
      </c>
      <c r="U237">
        <f t="shared" si="31"/>
        <v>6.5722210138691777</v>
      </c>
    </row>
    <row r="238" spans="1:21" x14ac:dyDescent="0.3">
      <c r="A238" t="s">
        <v>273</v>
      </c>
      <c r="B238" t="s">
        <v>25</v>
      </c>
      <c r="C238">
        <v>825</v>
      </c>
      <c r="D238" s="3">
        <v>5.8</v>
      </c>
      <c r="E238" s="3">
        <v>5.0999999999999996</v>
      </c>
      <c r="F238" s="3">
        <v>4.0999999999999996</v>
      </c>
      <c r="G238" s="4">
        <v>986</v>
      </c>
      <c r="H238" s="4">
        <v>3100</v>
      </c>
      <c r="I238" t="str">
        <f t="shared" si="25"/>
        <v>2015</v>
      </c>
      <c r="J238" t="s">
        <v>266</v>
      </c>
      <c r="M238" t="str">
        <f t="shared" si="24"/>
        <v>2015 Formula Drift #13 Ford Mustang</v>
      </c>
      <c r="N238" s="3">
        <f t="shared" si="26"/>
        <v>5.0999999999999996</v>
      </c>
      <c r="O238" s="4">
        <f t="shared" si="27"/>
        <v>986</v>
      </c>
      <c r="Q238" t="str">
        <f t="shared" si="28"/>
        <v>2015 Formula Drift #13 Ford Mustang</v>
      </c>
      <c r="R238" s="3">
        <f t="shared" si="28"/>
        <v>5.0999999999999996</v>
      </c>
      <c r="S238">
        <f t="shared" si="29"/>
        <v>7.4110325778363624</v>
      </c>
      <c r="T238" s="3">
        <f t="shared" si="30"/>
        <v>-2.3110325778363627</v>
      </c>
      <c r="U238">
        <f t="shared" si="31"/>
        <v>5.3408715758209837</v>
      </c>
    </row>
    <row r="239" spans="1:21" x14ac:dyDescent="0.3">
      <c r="A239" t="s">
        <v>274</v>
      </c>
      <c r="B239" t="s">
        <v>25</v>
      </c>
      <c r="C239">
        <v>808</v>
      </c>
      <c r="D239" s="3">
        <v>7.6</v>
      </c>
      <c r="E239" s="3">
        <v>4.5999999999999996</v>
      </c>
      <c r="F239" s="3">
        <v>4.0999999999999996</v>
      </c>
      <c r="G239" s="4">
        <v>1000</v>
      </c>
      <c r="H239" s="4">
        <v>2899</v>
      </c>
      <c r="I239" t="str">
        <f t="shared" si="25"/>
        <v>2016</v>
      </c>
      <c r="J239" t="s">
        <v>266</v>
      </c>
      <c r="M239" t="str">
        <f t="shared" si="24"/>
        <v>2016 Formula Drift #530 HSV Maloo GEN-F</v>
      </c>
      <c r="N239" s="3">
        <f t="shared" si="26"/>
        <v>4.5999999999999996</v>
      </c>
      <c r="O239" s="4">
        <f t="shared" si="27"/>
        <v>1000</v>
      </c>
      <c r="Q239" t="str">
        <f t="shared" si="28"/>
        <v>2016 Formula Drift #530 HSV Maloo GEN-F</v>
      </c>
      <c r="R239" s="3">
        <f t="shared" si="28"/>
        <v>4.5999999999999996</v>
      </c>
      <c r="S239">
        <f t="shared" si="29"/>
        <v>7.4662892126544218</v>
      </c>
      <c r="T239" s="3">
        <f t="shared" si="30"/>
        <v>-2.8662892126544222</v>
      </c>
      <c r="U239">
        <f t="shared" si="31"/>
        <v>8.215613850579107</v>
      </c>
    </row>
    <row r="240" spans="1:21" x14ac:dyDescent="0.3">
      <c r="A240" t="s">
        <v>275</v>
      </c>
      <c r="B240" t="s">
        <v>25</v>
      </c>
      <c r="C240">
        <v>835</v>
      </c>
      <c r="D240" s="3">
        <v>8.9</v>
      </c>
      <c r="E240" s="3">
        <v>5.0999999999999996</v>
      </c>
      <c r="F240" s="3">
        <v>4.4000000000000004</v>
      </c>
      <c r="G240" s="4">
        <v>825</v>
      </c>
      <c r="H240" s="4">
        <v>2939</v>
      </c>
      <c r="I240" t="str">
        <f t="shared" si="25"/>
        <v>2017</v>
      </c>
      <c r="J240" t="s">
        <v>266</v>
      </c>
      <c r="M240" t="str">
        <f t="shared" si="24"/>
        <v>2017 Formula Drift #357 Chevrolet Corvette</v>
      </c>
      <c r="N240" s="3">
        <f t="shared" si="26"/>
        <v>5.0999999999999996</v>
      </c>
      <c r="O240" s="4">
        <f t="shared" si="27"/>
        <v>825</v>
      </c>
      <c r="Q240" t="str">
        <f t="shared" si="28"/>
        <v>2017 Formula Drift #357 Chevrolet Corvette</v>
      </c>
      <c r="R240" s="3">
        <f t="shared" si="28"/>
        <v>5.0999999999999996</v>
      </c>
      <c r="S240">
        <f t="shared" si="29"/>
        <v>6.775581277428687</v>
      </c>
      <c r="T240" s="3">
        <f t="shared" si="30"/>
        <v>-1.6755812774286873</v>
      </c>
      <c r="U240">
        <f t="shared" si="31"/>
        <v>2.8075726172695519</v>
      </c>
    </row>
    <row r="241" spans="1:21" x14ac:dyDescent="0.3">
      <c r="A241" t="s">
        <v>276</v>
      </c>
      <c r="B241" t="s">
        <v>25</v>
      </c>
      <c r="C241">
        <v>843</v>
      </c>
      <c r="D241" s="3">
        <v>7.3</v>
      </c>
      <c r="E241" s="3">
        <v>5.2</v>
      </c>
      <c r="F241" s="3">
        <v>4</v>
      </c>
      <c r="G241" s="4">
        <v>1015</v>
      </c>
      <c r="H241" s="4">
        <v>2866</v>
      </c>
      <c r="I241" t="str">
        <f t="shared" si="25"/>
        <v>2018</v>
      </c>
      <c r="J241" t="s">
        <v>266</v>
      </c>
      <c r="M241" t="str">
        <f t="shared" si="24"/>
        <v>2018 Formula Drift #64 Nissan 370Z</v>
      </c>
      <c r="N241" s="3">
        <f t="shared" si="26"/>
        <v>5.2</v>
      </c>
      <c r="O241" s="4">
        <f t="shared" si="27"/>
        <v>1015</v>
      </c>
      <c r="Q241" t="str">
        <f t="shared" si="28"/>
        <v>2018 Formula Drift #64 Nissan 370Z</v>
      </c>
      <c r="R241" s="3">
        <f t="shared" si="28"/>
        <v>5.2</v>
      </c>
      <c r="S241">
        <f t="shared" si="29"/>
        <v>7.5254927499594846</v>
      </c>
      <c r="T241" s="3">
        <f t="shared" si="30"/>
        <v>-2.3254927499594844</v>
      </c>
      <c r="U241">
        <f t="shared" si="31"/>
        <v>5.4079165301141252</v>
      </c>
    </row>
    <row r="242" spans="1:21" x14ac:dyDescent="0.3">
      <c r="A242" t="s">
        <v>277</v>
      </c>
      <c r="B242" t="s">
        <v>25</v>
      </c>
      <c r="C242">
        <v>840</v>
      </c>
      <c r="D242" s="3">
        <v>7</v>
      </c>
      <c r="E242" s="3">
        <v>5</v>
      </c>
      <c r="F242" s="3">
        <v>4.2</v>
      </c>
      <c r="G242" s="4">
        <v>1185</v>
      </c>
      <c r="H242" s="4">
        <v>3156</v>
      </c>
      <c r="I242" t="str">
        <f t="shared" si="25"/>
        <v>2019</v>
      </c>
      <c r="J242" t="s">
        <v>266</v>
      </c>
      <c r="M242" t="str">
        <f t="shared" si="24"/>
        <v>2019 Formula Drift #411 Toyota Corolla Hatchback</v>
      </c>
      <c r="N242" s="3">
        <f t="shared" si="26"/>
        <v>5</v>
      </c>
      <c r="O242" s="4">
        <f t="shared" si="27"/>
        <v>1185</v>
      </c>
      <c r="Q242" t="str">
        <f t="shared" si="28"/>
        <v>2019 Formula Drift #411 Toyota Corolla Hatchback</v>
      </c>
      <c r="R242" s="3">
        <f t="shared" si="28"/>
        <v>5</v>
      </c>
      <c r="S242">
        <f t="shared" si="29"/>
        <v>8.1964661727501973</v>
      </c>
      <c r="T242" s="3">
        <f t="shared" si="30"/>
        <v>-3.1964661727501973</v>
      </c>
      <c r="U242">
        <f t="shared" si="31"/>
        <v>10.217395993536295</v>
      </c>
    </row>
    <row r="243" spans="1:21" x14ac:dyDescent="0.3">
      <c r="A243" t="s">
        <v>278</v>
      </c>
      <c r="B243" t="s">
        <v>25</v>
      </c>
      <c r="C243">
        <v>863</v>
      </c>
      <c r="D243" s="3">
        <v>6.2</v>
      </c>
      <c r="E243" s="3">
        <v>5.5</v>
      </c>
      <c r="F243" s="3">
        <v>4.0999999999999996</v>
      </c>
      <c r="G243" s="4">
        <v>1033</v>
      </c>
      <c r="H243" s="4">
        <v>3156</v>
      </c>
      <c r="I243" t="str">
        <f t="shared" si="25"/>
        <v>2020</v>
      </c>
      <c r="J243" t="s">
        <v>266</v>
      </c>
      <c r="M243" t="str">
        <f t="shared" si="24"/>
        <v>2020 Formula Drift #151 Toyota GR Supra</v>
      </c>
      <c r="N243" s="3">
        <f t="shared" si="26"/>
        <v>5.5</v>
      </c>
      <c r="O243" s="4">
        <f t="shared" si="27"/>
        <v>1033</v>
      </c>
      <c r="Q243" t="str">
        <f t="shared" si="28"/>
        <v>2020 Formula Drift #151 Toyota GR Supra</v>
      </c>
      <c r="R243" s="3">
        <f t="shared" si="28"/>
        <v>5.5</v>
      </c>
      <c r="S243">
        <f t="shared" si="29"/>
        <v>7.5965369947255592</v>
      </c>
      <c r="T243" s="3">
        <f t="shared" si="30"/>
        <v>-2.0965369947255592</v>
      </c>
      <c r="U243">
        <f t="shared" si="31"/>
        <v>4.3954673702528799</v>
      </c>
    </row>
    <row r="244" spans="1:21" x14ac:dyDescent="0.3">
      <c r="A244" t="s">
        <v>279</v>
      </c>
      <c r="B244" t="s">
        <v>25</v>
      </c>
      <c r="C244">
        <v>839</v>
      </c>
      <c r="D244" s="3">
        <v>6.7</v>
      </c>
      <c r="E244" s="3">
        <v>5.2</v>
      </c>
      <c r="F244" s="3">
        <v>3.9</v>
      </c>
      <c r="G244" s="4">
        <v>822</v>
      </c>
      <c r="H244" s="4">
        <v>2849</v>
      </c>
      <c r="I244" t="str">
        <f t="shared" si="25"/>
        <v>2020</v>
      </c>
      <c r="J244" t="s">
        <v>266</v>
      </c>
      <c r="M244" t="str">
        <f t="shared" si="24"/>
        <v>2020 Formula Drift #91 BMW M2</v>
      </c>
      <c r="N244" s="3">
        <f t="shared" si="26"/>
        <v>5.2</v>
      </c>
      <c r="O244" s="4">
        <f t="shared" si="27"/>
        <v>822</v>
      </c>
      <c r="Q244" t="str">
        <f t="shared" si="28"/>
        <v>2020 Formula Drift #91 BMW M2</v>
      </c>
      <c r="R244" s="3">
        <f t="shared" si="28"/>
        <v>5.2</v>
      </c>
      <c r="S244">
        <f t="shared" si="29"/>
        <v>6.7637405699676751</v>
      </c>
      <c r="T244" s="3">
        <f t="shared" si="30"/>
        <v>-1.563740569967675</v>
      </c>
      <c r="U244">
        <f t="shared" si="31"/>
        <v>2.445284570162829</v>
      </c>
    </row>
    <row r="245" spans="1:21" x14ac:dyDescent="0.3">
      <c r="A245" t="s">
        <v>280</v>
      </c>
      <c r="B245" t="s">
        <v>25</v>
      </c>
      <c r="C245">
        <v>821</v>
      </c>
      <c r="D245" s="3">
        <v>5.2</v>
      </c>
      <c r="E245" s="3">
        <v>7.6</v>
      </c>
      <c r="F245" s="3">
        <v>8.8000000000000007</v>
      </c>
      <c r="G245" s="4">
        <v>1750</v>
      </c>
      <c r="H245" s="4">
        <v>2800</v>
      </c>
      <c r="I245" t="str">
        <f t="shared" si="25"/>
        <v>2018</v>
      </c>
      <c r="J245" t="s">
        <v>281</v>
      </c>
      <c r="M245" t="str">
        <f t="shared" si="24"/>
        <v>2018 Funco Motorsports F9</v>
      </c>
      <c r="N245" s="3">
        <f t="shared" si="26"/>
        <v>7.6</v>
      </c>
      <c r="O245" s="4">
        <f t="shared" si="27"/>
        <v>1750</v>
      </c>
      <c r="Q245" t="str">
        <f t="shared" si="28"/>
        <v>2018 Funco Motorsports F9</v>
      </c>
      <c r="R245" s="3">
        <f t="shared" si="28"/>
        <v>7.6</v>
      </c>
      <c r="S245">
        <f t="shared" si="29"/>
        <v>10.426466077907566</v>
      </c>
      <c r="T245" s="3">
        <f t="shared" si="30"/>
        <v>-2.8264660779075665</v>
      </c>
      <c r="U245">
        <f t="shared" si="31"/>
        <v>7.9889104895621816</v>
      </c>
    </row>
    <row r="246" spans="1:21" x14ac:dyDescent="0.3">
      <c r="A246" t="s">
        <v>282</v>
      </c>
      <c r="B246" t="s">
        <v>34</v>
      </c>
      <c r="C246">
        <v>499</v>
      </c>
      <c r="D246" s="3">
        <v>4.8</v>
      </c>
      <c r="E246" s="3">
        <v>3</v>
      </c>
      <c r="F246" s="3">
        <v>4.5999999999999996</v>
      </c>
      <c r="G246" s="4">
        <v>120</v>
      </c>
      <c r="H246" s="4">
        <v>1819</v>
      </c>
      <c r="I246" t="str">
        <f t="shared" si="25"/>
        <v>1984</v>
      </c>
      <c r="J246" t="s">
        <v>283</v>
      </c>
      <c r="M246" t="str">
        <f t="shared" si="24"/>
        <v>1984 Honda Civic CRX Mugen</v>
      </c>
      <c r="N246" s="3">
        <f t="shared" si="26"/>
        <v>3</v>
      </c>
      <c r="O246" s="4">
        <f t="shared" si="27"/>
        <v>120</v>
      </c>
      <c r="Q246" t="str">
        <f t="shared" si="28"/>
        <v>1984 Honda Civic CRX Mugen</v>
      </c>
      <c r="R246" s="3">
        <f t="shared" si="28"/>
        <v>3</v>
      </c>
      <c r="S246">
        <f t="shared" si="29"/>
        <v>3.9930150240907309</v>
      </c>
      <c r="T246" s="3">
        <f t="shared" si="30"/>
        <v>-0.99301502409073095</v>
      </c>
      <c r="U246">
        <f t="shared" si="31"/>
        <v>0.98607883806991492</v>
      </c>
    </row>
    <row r="247" spans="1:21" x14ac:dyDescent="0.3">
      <c r="A247" t="s">
        <v>284</v>
      </c>
      <c r="B247" t="s">
        <v>30</v>
      </c>
      <c r="C247">
        <v>691</v>
      </c>
      <c r="D247" s="3">
        <v>6.2</v>
      </c>
      <c r="E247" s="3">
        <v>4.9000000000000004</v>
      </c>
      <c r="F247" s="3">
        <v>4.5999999999999996</v>
      </c>
      <c r="G247" s="4">
        <v>276</v>
      </c>
      <c r="H247" s="4">
        <v>2712</v>
      </c>
      <c r="I247" t="str">
        <f t="shared" si="25"/>
        <v>1992</v>
      </c>
      <c r="J247" t="s">
        <v>283</v>
      </c>
      <c r="M247" t="str">
        <f t="shared" si="24"/>
        <v>1992 Honda NSX-R</v>
      </c>
      <c r="N247" s="3">
        <f t="shared" si="26"/>
        <v>4.9000000000000004</v>
      </c>
      <c r="O247" s="4">
        <f t="shared" si="27"/>
        <v>276</v>
      </c>
      <c r="Q247" t="str">
        <f t="shared" si="28"/>
        <v>1992 Honda NSX-R</v>
      </c>
      <c r="R247" s="3">
        <f t="shared" si="28"/>
        <v>4.9000000000000004</v>
      </c>
      <c r="S247">
        <f t="shared" si="29"/>
        <v>4.6087318120633851</v>
      </c>
      <c r="T247" s="3">
        <f t="shared" si="30"/>
        <v>0.29126818793661524</v>
      </c>
      <c r="U247">
        <f t="shared" si="31"/>
        <v>8.4837157303879418E-2</v>
      </c>
    </row>
    <row r="248" spans="1:21" x14ac:dyDescent="0.3">
      <c r="A248" t="s">
        <v>285</v>
      </c>
      <c r="B248" t="s">
        <v>19</v>
      </c>
      <c r="C248">
        <v>553</v>
      </c>
      <c r="D248" s="3">
        <v>5.5</v>
      </c>
      <c r="E248" s="3">
        <v>3.7</v>
      </c>
      <c r="F248" s="3">
        <v>4.7</v>
      </c>
      <c r="G248" s="4">
        <v>182</v>
      </c>
      <c r="H248" s="4">
        <v>2403</v>
      </c>
      <c r="I248" t="str">
        <f t="shared" si="25"/>
        <v>1997</v>
      </c>
      <c r="J248" t="s">
        <v>283</v>
      </c>
      <c r="M248" t="str">
        <f t="shared" si="24"/>
        <v>1997 Honda Civic Type R</v>
      </c>
      <c r="N248" s="3">
        <f t="shared" si="26"/>
        <v>3.7</v>
      </c>
      <c r="O248" s="4">
        <f t="shared" si="27"/>
        <v>182</v>
      </c>
      <c r="Q248" t="str">
        <f t="shared" si="28"/>
        <v>1997 Honda Civic Type R</v>
      </c>
      <c r="R248" s="3">
        <f t="shared" si="28"/>
        <v>3.7</v>
      </c>
      <c r="S248">
        <f t="shared" si="29"/>
        <v>4.2377229782849906</v>
      </c>
      <c r="T248" s="3">
        <f t="shared" si="30"/>
        <v>-0.53772297828499038</v>
      </c>
      <c r="U248">
        <f t="shared" si="31"/>
        <v>0.28914600137568025</v>
      </c>
    </row>
    <row r="249" spans="1:21" x14ac:dyDescent="0.3">
      <c r="A249" t="s">
        <v>286</v>
      </c>
      <c r="B249" t="s">
        <v>30</v>
      </c>
      <c r="C249">
        <v>630</v>
      </c>
      <c r="D249" s="3">
        <v>6</v>
      </c>
      <c r="E249" s="3">
        <v>4.2</v>
      </c>
      <c r="F249" s="3">
        <v>5</v>
      </c>
      <c r="G249" s="4">
        <v>247</v>
      </c>
      <c r="H249" s="4">
        <v>2756</v>
      </c>
      <c r="I249" t="str">
        <f t="shared" si="25"/>
        <v>2003</v>
      </c>
      <c r="J249" t="s">
        <v>283</v>
      </c>
      <c r="M249" t="str">
        <f t="shared" si="24"/>
        <v>2003 Honda S2000</v>
      </c>
      <c r="N249" s="3">
        <f t="shared" si="26"/>
        <v>4.2</v>
      </c>
      <c r="O249" s="4">
        <f t="shared" si="27"/>
        <v>247</v>
      </c>
      <c r="Q249" t="str">
        <f t="shared" si="28"/>
        <v>2003 Honda S2000</v>
      </c>
      <c r="R249" s="3">
        <f t="shared" si="28"/>
        <v>4.2</v>
      </c>
      <c r="S249">
        <f t="shared" si="29"/>
        <v>4.4942716399402638</v>
      </c>
      <c r="T249" s="3">
        <f t="shared" si="30"/>
        <v>-0.29427163994026362</v>
      </c>
      <c r="U249">
        <f t="shared" si="31"/>
        <v>8.6595798073132155E-2</v>
      </c>
    </row>
    <row r="250" spans="1:21" x14ac:dyDescent="0.3">
      <c r="A250" t="s">
        <v>287</v>
      </c>
      <c r="B250" t="s">
        <v>19</v>
      </c>
      <c r="C250">
        <v>600</v>
      </c>
      <c r="D250" s="3">
        <v>5.4</v>
      </c>
      <c r="E250" s="3">
        <v>4.0999999999999996</v>
      </c>
      <c r="F250" s="3">
        <v>5.0999999999999996</v>
      </c>
      <c r="G250" s="4">
        <v>212</v>
      </c>
      <c r="H250" s="4">
        <v>2624</v>
      </c>
      <c r="I250" t="str">
        <f t="shared" si="25"/>
        <v>2004</v>
      </c>
      <c r="J250" t="s">
        <v>283</v>
      </c>
      <c r="M250" t="str">
        <f t="shared" si="24"/>
        <v>2004 Honda Civic Type R</v>
      </c>
      <c r="N250" s="3">
        <f t="shared" si="26"/>
        <v>4.0999999999999996</v>
      </c>
      <c r="O250" s="4">
        <f t="shared" si="27"/>
        <v>212</v>
      </c>
      <c r="Q250" t="str">
        <f t="shared" si="28"/>
        <v>2004 Honda Civic Type R</v>
      </c>
      <c r="R250" s="3">
        <f t="shared" si="28"/>
        <v>4.0999999999999996</v>
      </c>
      <c r="S250">
        <f t="shared" si="29"/>
        <v>4.356130052895117</v>
      </c>
      <c r="T250" s="3">
        <f t="shared" si="30"/>
        <v>-0.25613005289511737</v>
      </c>
      <c r="U250">
        <f t="shared" si="31"/>
        <v>6.5602603996055622E-2</v>
      </c>
    </row>
    <row r="251" spans="1:21" x14ac:dyDescent="0.3">
      <c r="A251" t="s">
        <v>288</v>
      </c>
      <c r="B251" t="s">
        <v>30</v>
      </c>
      <c r="C251">
        <v>691</v>
      </c>
      <c r="D251" s="3">
        <v>6.4</v>
      </c>
      <c r="E251" s="3">
        <v>5</v>
      </c>
      <c r="F251" s="3">
        <v>4.9000000000000004</v>
      </c>
      <c r="G251" s="4">
        <v>290</v>
      </c>
      <c r="H251" s="4">
        <v>2800</v>
      </c>
      <c r="I251" t="str">
        <f t="shared" si="25"/>
        <v>2005</v>
      </c>
      <c r="J251" t="s">
        <v>283</v>
      </c>
      <c r="M251" t="str">
        <f t="shared" si="24"/>
        <v>2005 Honda NSX-R</v>
      </c>
      <c r="N251" s="3">
        <f t="shared" si="26"/>
        <v>5</v>
      </c>
      <c r="O251" s="4">
        <f t="shared" si="27"/>
        <v>290</v>
      </c>
      <c r="Q251" t="str">
        <f t="shared" si="28"/>
        <v>2005 Honda NSX-R</v>
      </c>
      <c r="R251" s="3">
        <f t="shared" si="28"/>
        <v>5</v>
      </c>
      <c r="S251">
        <f t="shared" si="29"/>
        <v>4.6639884468814437</v>
      </c>
      <c r="T251" s="3">
        <f t="shared" si="30"/>
        <v>0.33601155311855635</v>
      </c>
      <c r="U251">
        <f t="shared" si="31"/>
        <v>0.11290376382914441</v>
      </c>
    </row>
    <row r="252" spans="1:21" x14ac:dyDescent="0.3">
      <c r="A252" t="s">
        <v>289</v>
      </c>
      <c r="B252" t="s">
        <v>37</v>
      </c>
      <c r="C252">
        <v>725</v>
      </c>
      <c r="D252" s="3">
        <v>6.4</v>
      </c>
      <c r="E252" s="3">
        <v>5.6</v>
      </c>
      <c r="F252" s="3">
        <v>4.5</v>
      </c>
      <c r="G252" s="4">
        <v>276</v>
      </c>
      <c r="H252" s="4">
        <v>2800</v>
      </c>
      <c r="I252" t="str">
        <f t="shared" si="25"/>
        <v>2005</v>
      </c>
      <c r="J252" t="s">
        <v>283</v>
      </c>
      <c r="M252" t="str">
        <f t="shared" si="24"/>
        <v>2005 Honda NSX-R GT</v>
      </c>
      <c r="N252" s="3">
        <f t="shared" si="26"/>
        <v>5.6</v>
      </c>
      <c r="O252" s="4">
        <f t="shared" si="27"/>
        <v>276</v>
      </c>
      <c r="Q252" t="str">
        <f t="shared" si="28"/>
        <v>2005 Honda NSX-R GT</v>
      </c>
      <c r="R252" s="3">
        <f t="shared" si="28"/>
        <v>5.6</v>
      </c>
      <c r="S252">
        <f t="shared" si="29"/>
        <v>4.6087318120633851</v>
      </c>
      <c r="T252" s="3">
        <f t="shared" si="30"/>
        <v>0.99126818793661453</v>
      </c>
      <c r="U252">
        <f t="shared" si="31"/>
        <v>0.9826126204151393</v>
      </c>
    </row>
    <row r="253" spans="1:21" x14ac:dyDescent="0.3">
      <c r="A253" t="s">
        <v>290</v>
      </c>
      <c r="B253" t="s">
        <v>19</v>
      </c>
      <c r="C253">
        <v>574</v>
      </c>
      <c r="D253" s="3">
        <v>5.3</v>
      </c>
      <c r="E253" s="3">
        <v>4</v>
      </c>
      <c r="F253" s="3">
        <v>5.2</v>
      </c>
      <c r="G253" s="4">
        <v>198</v>
      </c>
      <c r="H253" s="4">
        <v>2965</v>
      </c>
      <c r="I253" t="str">
        <f t="shared" si="25"/>
        <v>2007</v>
      </c>
      <c r="J253" t="s">
        <v>283</v>
      </c>
      <c r="M253" t="str">
        <f t="shared" si="24"/>
        <v>2007 Honda Civic Type R</v>
      </c>
      <c r="N253" s="3">
        <f t="shared" si="26"/>
        <v>4</v>
      </c>
      <c r="O253" s="4">
        <f t="shared" si="27"/>
        <v>198</v>
      </c>
      <c r="Q253" t="str">
        <f t="shared" si="28"/>
        <v>2007 Honda Civic Type R</v>
      </c>
      <c r="R253" s="3">
        <f t="shared" si="28"/>
        <v>4</v>
      </c>
      <c r="S253">
        <f t="shared" si="29"/>
        <v>4.3008734180770585</v>
      </c>
      <c r="T253" s="3">
        <f t="shared" si="30"/>
        <v>-0.30087341807705847</v>
      </c>
      <c r="U253">
        <f t="shared" si="31"/>
        <v>9.0524813705372423E-2</v>
      </c>
    </row>
    <row r="254" spans="1:21" x14ac:dyDescent="0.3">
      <c r="A254" t="s">
        <v>291</v>
      </c>
      <c r="B254" t="s">
        <v>30</v>
      </c>
      <c r="C254">
        <v>635</v>
      </c>
      <c r="D254" s="3">
        <v>5.7</v>
      </c>
      <c r="E254" s="3">
        <v>4.5999999999999996</v>
      </c>
      <c r="F254" s="3">
        <v>5</v>
      </c>
      <c r="G254" s="4">
        <v>237</v>
      </c>
      <c r="H254" s="4">
        <v>2813</v>
      </c>
      <c r="I254" t="str">
        <f t="shared" si="25"/>
        <v>2009</v>
      </c>
      <c r="J254" t="s">
        <v>283</v>
      </c>
      <c r="M254" t="str">
        <f t="shared" si="24"/>
        <v>2009 Honda S2000 CR</v>
      </c>
      <c r="N254" s="3">
        <f t="shared" si="26"/>
        <v>4.5999999999999996</v>
      </c>
      <c r="O254" s="4">
        <f t="shared" si="27"/>
        <v>237</v>
      </c>
      <c r="Q254" t="str">
        <f t="shared" si="28"/>
        <v>2009 Honda S2000 CR</v>
      </c>
      <c r="R254" s="3">
        <f t="shared" si="28"/>
        <v>4.5999999999999996</v>
      </c>
      <c r="S254">
        <f t="shared" si="29"/>
        <v>4.4548026150702213</v>
      </c>
      <c r="T254" s="3">
        <f t="shared" si="30"/>
        <v>0.14519738492977829</v>
      </c>
      <c r="U254">
        <f t="shared" si="31"/>
        <v>2.1082280590446208E-2</v>
      </c>
    </row>
    <row r="255" spans="1:21" x14ac:dyDescent="0.3">
      <c r="A255" t="s">
        <v>292</v>
      </c>
      <c r="B255" t="s">
        <v>25</v>
      </c>
      <c r="C255">
        <v>861</v>
      </c>
      <c r="D255" s="3">
        <v>5</v>
      </c>
      <c r="E255" s="3">
        <v>9.1999999999999993</v>
      </c>
      <c r="F255" s="3">
        <v>7.3</v>
      </c>
      <c r="G255" s="4">
        <v>600</v>
      </c>
      <c r="H255" s="4">
        <v>2746</v>
      </c>
      <c r="I255" t="str">
        <f t="shared" si="25"/>
        <v>2016</v>
      </c>
      <c r="J255" t="s">
        <v>283</v>
      </c>
      <c r="M255" t="str">
        <f t="shared" si="24"/>
        <v>2016 Honda Civic Coupe</v>
      </c>
      <c r="N255" s="3">
        <f t="shared" si="26"/>
        <v>9.1999999999999993</v>
      </c>
      <c r="O255" s="4">
        <f t="shared" si="27"/>
        <v>600</v>
      </c>
      <c r="Q255" t="str">
        <f t="shared" si="28"/>
        <v>2016 Honda Civic Coupe</v>
      </c>
      <c r="R255" s="3">
        <f t="shared" si="28"/>
        <v>9.1999999999999993</v>
      </c>
      <c r="S255">
        <f t="shared" si="29"/>
        <v>5.8875282178527435</v>
      </c>
      <c r="T255" s="3">
        <f t="shared" si="30"/>
        <v>3.3124717821472558</v>
      </c>
      <c r="U255">
        <f t="shared" si="31"/>
        <v>10.972469307521816</v>
      </c>
    </row>
    <row r="256" spans="1:21" x14ac:dyDescent="0.3">
      <c r="A256" t="s">
        <v>293</v>
      </c>
      <c r="B256" t="s">
        <v>30</v>
      </c>
      <c r="C256">
        <v>699</v>
      </c>
      <c r="D256" s="3">
        <v>6.5</v>
      </c>
      <c r="E256" s="3">
        <v>4.7</v>
      </c>
      <c r="F256" s="3">
        <v>4.5999999999999996</v>
      </c>
      <c r="G256" s="4">
        <v>306</v>
      </c>
      <c r="H256" s="4">
        <v>3047</v>
      </c>
      <c r="I256" t="str">
        <f t="shared" si="25"/>
        <v>2016</v>
      </c>
      <c r="J256" t="s">
        <v>283</v>
      </c>
      <c r="M256" t="str">
        <f t="shared" si="24"/>
        <v>2016 Honda Civic Type R</v>
      </c>
      <c r="N256" s="3">
        <f t="shared" si="26"/>
        <v>4.7</v>
      </c>
      <c r="O256" s="4">
        <f t="shared" si="27"/>
        <v>306</v>
      </c>
      <c r="Q256" t="str">
        <f t="shared" si="28"/>
        <v>2016 Honda Civic Type R</v>
      </c>
      <c r="R256" s="3">
        <f t="shared" si="28"/>
        <v>4.7</v>
      </c>
      <c r="S256">
        <f t="shared" si="29"/>
        <v>4.7271388866735107</v>
      </c>
      <c r="T256" s="3">
        <f t="shared" si="30"/>
        <v>-2.7138886673510498E-2</v>
      </c>
      <c r="U256">
        <f t="shared" si="31"/>
        <v>7.3651916987764574E-4</v>
      </c>
    </row>
    <row r="257" spans="1:21" x14ac:dyDescent="0.3">
      <c r="A257" t="s">
        <v>294</v>
      </c>
      <c r="B257" t="s">
        <v>37</v>
      </c>
      <c r="C257">
        <v>727</v>
      </c>
      <c r="D257" s="3">
        <v>6.8</v>
      </c>
      <c r="E257" s="3">
        <v>4.5999999999999996</v>
      </c>
      <c r="F257" s="3">
        <v>4.5999999999999996</v>
      </c>
      <c r="G257" s="4">
        <v>306</v>
      </c>
      <c r="H257" s="4">
        <v>3117</v>
      </c>
      <c r="I257" t="str">
        <f t="shared" si="25"/>
        <v>2018</v>
      </c>
      <c r="J257" t="s">
        <v>283</v>
      </c>
      <c r="M257" t="str">
        <f t="shared" si="24"/>
        <v>2018 Honda Civic Type R</v>
      </c>
      <c r="N257" s="3">
        <f t="shared" si="26"/>
        <v>4.5999999999999996</v>
      </c>
      <c r="O257" s="4">
        <f t="shared" si="27"/>
        <v>306</v>
      </c>
      <c r="Q257" t="str">
        <f t="shared" si="28"/>
        <v>2018 Honda Civic Type R</v>
      </c>
      <c r="R257" s="3">
        <f t="shared" si="28"/>
        <v>4.5999999999999996</v>
      </c>
      <c r="S257">
        <f t="shared" si="29"/>
        <v>4.7271388866735107</v>
      </c>
      <c r="T257" s="3">
        <f t="shared" si="30"/>
        <v>-0.12713888667351103</v>
      </c>
      <c r="U257">
        <f t="shared" si="31"/>
        <v>1.6164296504579879E-2</v>
      </c>
    </row>
    <row r="258" spans="1:21" x14ac:dyDescent="0.3">
      <c r="A258" t="s">
        <v>295</v>
      </c>
      <c r="B258" t="s">
        <v>30</v>
      </c>
      <c r="C258">
        <v>621</v>
      </c>
      <c r="D258" s="3">
        <v>5.7</v>
      </c>
      <c r="E258" s="3">
        <v>4.0999999999999996</v>
      </c>
      <c r="F258" s="3">
        <v>6.4</v>
      </c>
      <c r="G258" s="4">
        <v>410</v>
      </c>
      <c r="H258" s="4">
        <v>3244</v>
      </c>
      <c r="I258" t="str">
        <f t="shared" si="25"/>
        <v>1955</v>
      </c>
      <c r="J258" t="s">
        <v>296</v>
      </c>
      <c r="M258" t="str">
        <f t="shared" si="24"/>
        <v>1955 Hoonigan Chevrolet Bel Air</v>
      </c>
      <c r="N258" s="3">
        <f t="shared" si="26"/>
        <v>4.0999999999999996</v>
      </c>
      <c r="O258" s="4">
        <f t="shared" si="27"/>
        <v>410</v>
      </c>
      <c r="Q258" t="str">
        <f t="shared" si="28"/>
        <v>1955 Hoonigan Chevrolet Bel Air</v>
      </c>
      <c r="R258" s="3">
        <f t="shared" si="28"/>
        <v>4.0999999999999996</v>
      </c>
      <c r="S258">
        <f t="shared" si="29"/>
        <v>5.1376167453219477</v>
      </c>
      <c r="T258" s="3">
        <f t="shared" si="30"/>
        <v>-1.037616745321948</v>
      </c>
      <c r="U258">
        <f t="shared" si="31"/>
        <v>1.0766485101725123</v>
      </c>
    </row>
    <row r="259" spans="1:21" x14ac:dyDescent="0.3">
      <c r="A259" t="s">
        <v>297</v>
      </c>
      <c r="B259" t="s">
        <v>40</v>
      </c>
      <c r="C259">
        <v>951</v>
      </c>
      <c r="D259" s="3">
        <v>9.1999999999999993</v>
      </c>
      <c r="E259" s="3">
        <v>10</v>
      </c>
      <c r="F259" s="3">
        <v>5.5</v>
      </c>
      <c r="G259" s="4">
        <v>1400</v>
      </c>
      <c r="H259" s="4">
        <v>2998</v>
      </c>
      <c r="I259" t="str">
        <f t="shared" si="25"/>
        <v>1965</v>
      </c>
      <c r="J259" t="s">
        <v>296</v>
      </c>
      <c r="M259" t="str">
        <f t="shared" si="24"/>
        <v>1965 Hoonigan Ford "Hoonicorn" Mustang</v>
      </c>
      <c r="N259" s="3">
        <f t="shared" si="26"/>
        <v>10</v>
      </c>
      <c r="O259" s="4">
        <f t="shared" si="27"/>
        <v>1400</v>
      </c>
      <c r="Q259" t="str">
        <f t="shared" si="28"/>
        <v>1965 Hoonigan Ford "Hoonicorn" Mustang</v>
      </c>
      <c r="R259" s="3">
        <f t="shared" si="28"/>
        <v>10</v>
      </c>
      <c r="S259">
        <f t="shared" si="29"/>
        <v>9.0450502074560983</v>
      </c>
      <c r="T259" s="3">
        <f t="shared" si="30"/>
        <v>0.95494979254390167</v>
      </c>
      <c r="U259">
        <f t="shared" si="31"/>
        <v>0.91192910627964086</v>
      </c>
    </row>
    <row r="260" spans="1:21" x14ac:dyDescent="0.3">
      <c r="A260" t="s">
        <v>298</v>
      </c>
      <c r="B260" t="s">
        <v>40</v>
      </c>
      <c r="C260">
        <v>952</v>
      </c>
      <c r="D260" s="3">
        <v>8.8000000000000007</v>
      </c>
      <c r="E260" s="3">
        <v>10</v>
      </c>
      <c r="F260" s="3">
        <v>5.4</v>
      </c>
      <c r="G260" s="4">
        <v>1400</v>
      </c>
      <c r="H260" s="4">
        <v>2998</v>
      </c>
      <c r="I260" t="str">
        <f t="shared" si="25"/>
        <v>1965</v>
      </c>
      <c r="J260" t="s">
        <v>296</v>
      </c>
      <c r="M260" t="str">
        <f t="shared" si="24"/>
        <v>1965 Hoonigan GYMKHANA 10 Ford Hoonicorn Mustang</v>
      </c>
      <c r="N260" s="3">
        <f t="shared" si="26"/>
        <v>10</v>
      </c>
      <c r="O260" s="4">
        <f t="shared" si="27"/>
        <v>1400</v>
      </c>
      <c r="Q260" t="str">
        <f t="shared" si="28"/>
        <v>1965 Hoonigan GYMKHANA 10 Ford Hoonicorn Mustang</v>
      </c>
      <c r="R260" s="3">
        <f t="shared" si="28"/>
        <v>10</v>
      </c>
      <c r="S260">
        <f t="shared" si="29"/>
        <v>9.0450502074560983</v>
      </c>
      <c r="T260" s="3">
        <f t="shared" si="30"/>
        <v>0.95494979254390167</v>
      </c>
      <c r="U260">
        <f t="shared" si="31"/>
        <v>0.91192910627964086</v>
      </c>
    </row>
    <row r="261" spans="1:21" x14ac:dyDescent="0.3">
      <c r="A261" t="s">
        <v>299</v>
      </c>
      <c r="B261" t="s">
        <v>37</v>
      </c>
      <c r="C261">
        <v>731</v>
      </c>
      <c r="D261" s="3">
        <v>6.7</v>
      </c>
      <c r="E261" s="3">
        <v>5</v>
      </c>
      <c r="F261" s="3">
        <v>5</v>
      </c>
      <c r="G261" s="4">
        <v>475</v>
      </c>
      <c r="H261" s="4">
        <v>3566</v>
      </c>
      <c r="I261" t="str">
        <f t="shared" si="25"/>
        <v>1972</v>
      </c>
      <c r="J261" t="s">
        <v>296</v>
      </c>
      <c r="M261" t="str">
        <f t="shared" si="24"/>
        <v>1972 Hoonigan Chevrolet Napalm Nova</v>
      </c>
      <c r="N261" s="3">
        <f t="shared" si="26"/>
        <v>5</v>
      </c>
      <c r="O261" s="4">
        <f t="shared" si="27"/>
        <v>475</v>
      </c>
      <c r="Q261" t="str">
        <f t="shared" si="28"/>
        <v>1972 Hoonigan Chevrolet Napalm Nova</v>
      </c>
      <c r="R261" s="3">
        <f t="shared" si="28"/>
        <v>5</v>
      </c>
      <c r="S261">
        <f t="shared" si="29"/>
        <v>5.39416540697722</v>
      </c>
      <c r="T261" s="3">
        <f t="shared" si="30"/>
        <v>-0.39416540697722002</v>
      </c>
      <c r="U261">
        <f t="shared" si="31"/>
        <v>0.1553663680575175</v>
      </c>
    </row>
    <row r="262" spans="1:21" x14ac:dyDescent="0.3">
      <c r="A262" t="s">
        <v>300</v>
      </c>
      <c r="B262" t="s">
        <v>25</v>
      </c>
      <c r="C262">
        <v>896</v>
      </c>
      <c r="D262" s="3">
        <v>6.2</v>
      </c>
      <c r="E262" s="3">
        <v>7.9</v>
      </c>
      <c r="F262" s="3">
        <v>5.7</v>
      </c>
      <c r="G262" s="4">
        <v>914</v>
      </c>
      <c r="H262" s="4">
        <v>3210</v>
      </c>
      <c r="I262" t="str">
        <f t="shared" si="25"/>
        <v>1977</v>
      </c>
      <c r="J262" t="s">
        <v>296</v>
      </c>
      <c r="M262" t="str">
        <f t="shared" si="24"/>
        <v>1977 Hoonigan GYMKHANA 10 Ford F-150 "Hoonitruck"</v>
      </c>
      <c r="N262" s="3">
        <f t="shared" si="26"/>
        <v>7.9</v>
      </c>
      <c r="O262" s="4">
        <f t="shared" si="27"/>
        <v>914</v>
      </c>
      <c r="Q262" t="str">
        <f t="shared" si="28"/>
        <v>1977 Hoonigan GYMKHANA 10 Ford F-150 "Hoonitruck"</v>
      </c>
      <c r="R262" s="3">
        <f t="shared" si="28"/>
        <v>7.9</v>
      </c>
      <c r="S262">
        <f t="shared" si="29"/>
        <v>7.1268555987720603</v>
      </c>
      <c r="T262" s="3">
        <f t="shared" si="30"/>
        <v>0.77314440122794004</v>
      </c>
      <c r="U262">
        <f t="shared" si="31"/>
        <v>0.59775226515010993</v>
      </c>
    </row>
    <row r="263" spans="1:21" x14ac:dyDescent="0.3">
      <c r="A263" t="s">
        <v>301</v>
      </c>
      <c r="B263" t="s">
        <v>25</v>
      </c>
      <c r="C263">
        <v>820</v>
      </c>
      <c r="D263" s="3">
        <v>6.2</v>
      </c>
      <c r="E263" s="3">
        <v>5.7</v>
      </c>
      <c r="F263" s="3">
        <v>4.2</v>
      </c>
      <c r="G263" s="4">
        <v>333</v>
      </c>
      <c r="H263" s="4">
        <v>1846</v>
      </c>
      <c r="I263" t="str">
        <f t="shared" si="25"/>
        <v>1978</v>
      </c>
      <c r="J263" t="s">
        <v>296</v>
      </c>
      <c r="M263" t="str">
        <f t="shared" si="24"/>
        <v>1978 Hoonigan Ford Escort RS1800</v>
      </c>
      <c r="N263" s="3">
        <f t="shared" si="26"/>
        <v>5.7</v>
      </c>
      <c r="O263" s="4">
        <f t="shared" si="27"/>
        <v>333</v>
      </c>
      <c r="Q263" t="str">
        <f t="shared" si="28"/>
        <v>1978 Hoonigan Ford Escort RS1800</v>
      </c>
      <c r="R263" s="3">
        <f t="shared" si="28"/>
        <v>5.7</v>
      </c>
      <c r="S263">
        <f t="shared" si="29"/>
        <v>4.8337052538226244</v>
      </c>
      <c r="T263" s="3">
        <f t="shared" si="30"/>
        <v>0.86629474617737579</v>
      </c>
      <c r="U263">
        <f t="shared" si="31"/>
        <v>0.75046658725452398</v>
      </c>
    </row>
    <row r="264" spans="1:21" x14ac:dyDescent="0.3">
      <c r="A264" t="s">
        <v>302</v>
      </c>
      <c r="B264" t="s">
        <v>40</v>
      </c>
      <c r="C264">
        <v>904</v>
      </c>
      <c r="D264" s="3">
        <v>7.6</v>
      </c>
      <c r="E264" s="3">
        <v>9.5</v>
      </c>
      <c r="F264" s="3">
        <v>8.3000000000000007</v>
      </c>
      <c r="G264" s="4">
        <v>750</v>
      </c>
      <c r="H264" s="4">
        <v>2494</v>
      </c>
      <c r="I264" t="str">
        <f t="shared" si="25"/>
        <v>1986</v>
      </c>
      <c r="J264" t="s">
        <v>296</v>
      </c>
      <c r="M264" t="str">
        <f t="shared" si="24"/>
        <v>1986 Hoonigan Ford RS200 Evolution</v>
      </c>
      <c r="N264" s="3">
        <f t="shared" si="26"/>
        <v>9.5</v>
      </c>
      <c r="O264" s="4">
        <f t="shared" si="27"/>
        <v>750</v>
      </c>
      <c r="Q264" t="str">
        <f t="shared" si="28"/>
        <v>1986 Hoonigan Ford RS200 Evolution</v>
      </c>
      <c r="R264" s="3">
        <f t="shared" si="28"/>
        <v>9.5</v>
      </c>
      <c r="S264">
        <f t="shared" si="29"/>
        <v>6.4795635909033731</v>
      </c>
      <c r="T264" s="3">
        <f t="shared" si="30"/>
        <v>3.0204364090966269</v>
      </c>
      <c r="U264">
        <f t="shared" si="31"/>
        <v>9.1230361013965258</v>
      </c>
    </row>
    <row r="265" spans="1:21" x14ac:dyDescent="0.3">
      <c r="A265" t="s">
        <v>303</v>
      </c>
      <c r="B265" t="s">
        <v>25</v>
      </c>
      <c r="C265">
        <v>862</v>
      </c>
      <c r="D265" s="3">
        <v>7.8</v>
      </c>
      <c r="E265" s="3">
        <v>9.1</v>
      </c>
      <c r="F265" s="3">
        <v>7.6</v>
      </c>
      <c r="G265" s="4">
        <v>620</v>
      </c>
      <c r="H265" s="4">
        <v>2690</v>
      </c>
      <c r="I265" t="str">
        <f t="shared" si="25"/>
        <v>1991</v>
      </c>
      <c r="J265" t="s">
        <v>296</v>
      </c>
      <c r="M265" t="str">
        <f t="shared" si="24"/>
        <v>1991 Hoonigan GYMKHANA 10 Ford Escort Cosworth Group A</v>
      </c>
      <c r="N265" s="3">
        <f t="shared" si="26"/>
        <v>9.1</v>
      </c>
      <c r="O265" s="4">
        <f t="shared" si="27"/>
        <v>620</v>
      </c>
      <c r="Q265" t="str">
        <f t="shared" si="28"/>
        <v>1991 Hoonigan GYMKHANA 10 Ford Escort Cosworth Group A</v>
      </c>
      <c r="R265" s="3">
        <f t="shared" si="28"/>
        <v>9.1</v>
      </c>
      <c r="S265">
        <f t="shared" si="29"/>
        <v>5.9664662675928284</v>
      </c>
      <c r="T265" s="3">
        <f t="shared" si="30"/>
        <v>3.1335337324071713</v>
      </c>
      <c r="U265">
        <f t="shared" si="31"/>
        <v>9.8190336521336175</v>
      </c>
    </row>
    <row r="266" spans="1:21" x14ac:dyDescent="0.3">
      <c r="A266" t="s">
        <v>304</v>
      </c>
      <c r="B266" t="s">
        <v>25</v>
      </c>
      <c r="C266">
        <v>811</v>
      </c>
      <c r="D266" s="3">
        <v>6.7</v>
      </c>
      <c r="E266" s="3">
        <v>7.2</v>
      </c>
      <c r="F266" s="3">
        <v>4</v>
      </c>
      <c r="G266" s="4">
        <v>385</v>
      </c>
      <c r="H266" s="4">
        <v>2976</v>
      </c>
      <c r="I266" t="str">
        <f t="shared" si="25"/>
        <v>1991</v>
      </c>
      <c r="J266" t="s">
        <v>296</v>
      </c>
      <c r="M266" t="str">
        <f t="shared" si="24"/>
        <v>1991 Hoonigan Rauh-Welt Begriff Porsche 911 Turbo</v>
      </c>
      <c r="N266" s="3">
        <f t="shared" si="26"/>
        <v>7.2</v>
      </c>
      <c r="O266" s="4">
        <f t="shared" si="27"/>
        <v>385</v>
      </c>
      <c r="Q266" t="str">
        <f t="shared" si="28"/>
        <v>1991 Hoonigan Rauh-Welt Begriff Porsche 911 Turbo</v>
      </c>
      <c r="R266" s="3">
        <f t="shared" si="28"/>
        <v>7.2</v>
      </c>
      <c r="S266">
        <f t="shared" si="29"/>
        <v>5.0389441831468424</v>
      </c>
      <c r="T266" s="3">
        <f t="shared" si="30"/>
        <v>2.1610558168531577</v>
      </c>
      <c r="U266">
        <f t="shared" si="31"/>
        <v>4.6701622435548691</v>
      </c>
    </row>
    <row r="267" spans="1:21" x14ac:dyDescent="0.3">
      <c r="A267" t="s">
        <v>305</v>
      </c>
      <c r="B267" t="s">
        <v>37</v>
      </c>
      <c r="C267">
        <v>799</v>
      </c>
      <c r="D267" s="3">
        <v>8.3000000000000007</v>
      </c>
      <c r="E267" s="3">
        <v>4.5999999999999996</v>
      </c>
      <c r="F267" s="3">
        <v>3.8</v>
      </c>
      <c r="G267" s="4">
        <v>600</v>
      </c>
      <c r="H267" s="4">
        <v>2866</v>
      </c>
      <c r="I267" t="str">
        <f t="shared" si="25"/>
        <v>1992</v>
      </c>
      <c r="J267" t="s">
        <v>296</v>
      </c>
      <c r="M267" t="str">
        <f t="shared" si="24"/>
        <v>1992 Hoonigan Mazda RX-7 Twerkstallion</v>
      </c>
      <c r="N267" s="3">
        <f t="shared" si="26"/>
        <v>4.5999999999999996</v>
      </c>
      <c r="O267" s="4">
        <f t="shared" si="27"/>
        <v>600</v>
      </c>
      <c r="Q267" t="str">
        <f t="shared" si="28"/>
        <v>1992 Hoonigan Mazda RX-7 Twerkstallion</v>
      </c>
      <c r="R267" s="3">
        <f t="shared" si="28"/>
        <v>4.5999999999999996</v>
      </c>
      <c r="S267">
        <f t="shared" si="29"/>
        <v>5.8875282178527435</v>
      </c>
      <c r="T267" s="3">
        <f t="shared" si="30"/>
        <v>-1.2875282178527439</v>
      </c>
      <c r="U267">
        <f t="shared" si="31"/>
        <v>1.6577289117670626</v>
      </c>
    </row>
    <row r="268" spans="1:21" x14ac:dyDescent="0.3">
      <c r="A268" t="s">
        <v>306</v>
      </c>
      <c r="B268" t="s">
        <v>37</v>
      </c>
      <c r="C268">
        <v>783</v>
      </c>
      <c r="D268" s="3">
        <v>5.5</v>
      </c>
      <c r="E268" s="3">
        <v>7.7</v>
      </c>
      <c r="F268" s="3">
        <v>7.4</v>
      </c>
      <c r="G268" s="4">
        <v>371</v>
      </c>
      <c r="H268" s="4">
        <v>2822</v>
      </c>
      <c r="I268" t="str">
        <f t="shared" si="25"/>
        <v>1994</v>
      </c>
      <c r="J268" t="s">
        <v>296</v>
      </c>
      <c r="M268" t="str">
        <f t="shared" si="24"/>
        <v>1994 Hoonigan Ford Escort RS Cosworth WRC â€œCossie V2â€</v>
      </c>
      <c r="N268" s="3">
        <f t="shared" si="26"/>
        <v>7.7</v>
      </c>
      <c r="O268" s="4">
        <f t="shared" si="27"/>
        <v>371</v>
      </c>
      <c r="Q268" t="str">
        <f t="shared" si="28"/>
        <v>1994 Hoonigan Ford Escort RS Cosworth WRC â€œCossie V2â€</v>
      </c>
      <c r="R268" s="3">
        <f t="shared" si="28"/>
        <v>7.7</v>
      </c>
      <c r="S268">
        <f t="shared" si="29"/>
        <v>4.983687548328783</v>
      </c>
      <c r="T268" s="3">
        <f t="shared" si="30"/>
        <v>2.7163124516712172</v>
      </c>
      <c r="U268">
        <f t="shared" si="31"/>
        <v>7.3783533351040989</v>
      </c>
    </row>
    <row r="269" spans="1:21" x14ac:dyDescent="0.3">
      <c r="A269" t="s">
        <v>307</v>
      </c>
      <c r="B269" t="s">
        <v>25</v>
      </c>
      <c r="C269">
        <v>862</v>
      </c>
      <c r="D269" s="3">
        <v>5.0999999999999996</v>
      </c>
      <c r="E269" s="3">
        <v>9.1999999999999993</v>
      </c>
      <c r="F269" s="3">
        <v>7.2</v>
      </c>
      <c r="G269" s="4">
        <v>620</v>
      </c>
      <c r="H269" s="4">
        <v>2690</v>
      </c>
      <c r="I269" t="str">
        <f t="shared" si="25"/>
        <v>2016</v>
      </c>
      <c r="J269" t="s">
        <v>296</v>
      </c>
      <c r="M269" t="str">
        <f t="shared" si="24"/>
        <v>2016 Hoonigan GYMKHANA 10 Ford Focus RS RX</v>
      </c>
      <c r="N269" s="3">
        <f t="shared" si="26"/>
        <v>9.1999999999999993</v>
      </c>
      <c r="O269" s="4">
        <f t="shared" si="27"/>
        <v>620</v>
      </c>
      <c r="Q269" t="str">
        <f t="shared" si="28"/>
        <v>2016 Hoonigan GYMKHANA 10 Ford Focus RS RX</v>
      </c>
      <c r="R269" s="3">
        <f t="shared" si="28"/>
        <v>9.1999999999999993</v>
      </c>
      <c r="S269">
        <f t="shared" si="29"/>
        <v>5.9664662675928284</v>
      </c>
      <c r="T269" s="3">
        <f t="shared" si="30"/>
        <v>3.2335337324071709</v>
      </c>
      <c r="U269">
        <f t="shared" si="31"/>
        <v>10.455740398615049</v>
      </c>
    </row>
    <row r="270" spans="1:21" x14ac:dyDescent="0.3">
      <c r="A270" t="s">
        <v>308</v>
      </c>
      <c r="B270" t="s">
        <v>37</v>
      </c>
      <c r="C270">
        <v>798</v>
      </c>
      <c r="D270" s="3">
        <v>8.6</v>
      </c>
      <c r="E270" s="3">
        <v>4.9000000000000004</v>
      </c>
      <c r="F270" s="3">
        <v>3.8</v>
      </c>
      <c r="G270" s="4">
        <v>1401</v>
      </c>
      <c r="H270" s="4">
        <v>4696</v>
      </c>
      <c r="I270" t="str">
        <f t="shared" si="25"/>
        <v>1969</v>
      </c>
      <c r="J270" t="s">
        <v>309</v>
      </c>
      <c r="M270" t="str">
        <f t="shared" si="24"/>
        <v>1969 Hot Wheels Twin Mill</v>
      </c>
      <c r="N270" s="3">
        <f t="shared" si="26"/>
        <v>4.9000000000000004</v>
      </c>
      <c r="O270" s="4">
        <f t="shared" si="27"/>
        <v>1401</v>
      </c>
      <c r="Q270" t="str">
        <f t="shared" si="28"/>
        <v>1969 Hot Wheels Twin Mill</v>
      </c>
      <c r="R270" s="3">
        <f t="shared" si="28"/>
        <v>4.9000000000000004</v>
      </c>
      <c r="S270">
        <f t="shared" si="29"/>
        <v>9.0489971099431017</v>
      </c>
      <c r="T270" s="3">
        <f t="shared" si="30"/>
        <v>-4.1489971099431013</v>
      </c>
      <c r="U270">
        <f t="shared" si="31"/>
        <v>17.214177018316207</v>
      </c>
    </row>
    <row r="271" spans="1:21" x14ac:dyDescent="0.3">
      <c r="A271" t="s">
        <v>310</v>
      </c>
      <c r="B271" t="s">
        <v>37</v>
      </c>
      <c r="C271">
        <v>790</v>
      </c>
      <c r="D271" s="3">
        <v>6</v>
      </c>
      <c r="E271" s="3">
        <v>5.7</v>
      </c>
      <c r="F271" s="3">
        <v>4.2</v>
      </c>
      <c r="G271" s="4">
        <v>402</v>
      </c>
      <c r="H271" s="4">
        <v>2205</v>
      </c>
      <c r="I271" t="str">
        <f t="shared" si="25"/>
        <v>2011</v>
      </c>
      <c r="J271" t="s">
        <v>309</v>
      </c>
      <c r="M271" t="str">
        <f t="shared" si="24"/>
        <v>2011 Hot Wheels Bone Shaker</v>
      </c>
      <c r="N271" s="3">
        <f t="shared" si="26"/>
        <v>5.7</v>
      </c>
      <c r="O271" s="4">
        <f t="shared" si="27"/>
        <v>402</v>
      </c>
      <c r="Q271" t="str">
        <f t="shared" si="28"/>
        <v>2011 Hot Wheels Bone Shaker</v>
      </c>
      <c r="R271" s="3">
        <f t="shared" si="28"/>
        <v>5.7</v>
      </c>
      <c r="S271">
        <f t="shared" si="29"/>
        <v>5.1060415254259137</v>
      </c>
      <c r="T271" s="3">
        <f t="shared" si="30"/>
        <v>0.59395847457408646</v>
      </c>
      <c r="U271">
        <f t="shared" si="31"/>
        <v>0.35278666951837573</v>
      </c>
    </row>
    <row r="272" spans="1:21" x14ac:dyDescent="0.3">
      <c r="A272" t="s">
        <v>311</v>
      </c>
      <c r="B272" t="s">
        <v>37</v>
      </c>
      <c r="C272">
        <v>721</v>
      </c>
      <c r="D272" s="3">
        <v>7</v>
      </c>
      <c r="E272" s="3">
        <v>4.8</v>
      </c>
      <c r="F272" s="3">
        <v>4.8</v>
      </c>
      <c r="G272" s="4">
        <v>577</v>
      </c>
      <c r="H272" s="4">
        <v>4147</v>
      </c>
      <c r="I272" t="str">
        <f t="shared" si="25"/>
        <v>2014</v>
      </c>
      <c r="J272" t="s">
        <v>312</v>
      </c>
      <c r="M272" t="str">
        <f t="shared" si="24"/>
        <v>2014 HSV GEN-F GTS</v>
      </c>
      <c r="N272" s="3">
        <f t="shared" si="26"/>
        <v>4.8</v>
      </c>
      <c r="O272" s="4">
        <f t="shared" si="27"/>
        <v>577</v>
      </c>
      <c r="Q272" t="str">
        <f t="shared" si="28"/>
        <v>2014 HSV GEN-F GTS</v>
      </c>
      <c r="R272" s="3">
        <f t="shared" si="28"/>
        <v>4.8</v>
      </c>
      <c r="S272">
        <f t="shared" si="29"/>
        <v>5.7967494606516476</v>
      </c>
      <c r="T272" s="3">
        <f t="shared" si="30"/>
        <v>-0.99674946065164782</v>
      </c>
      <c r="U272">
        <f t="shared" si="31"/>
        <v>0.99350948730935085</v>
      </c>
    </row>
    <row r="273" spans="1:21" x14ac:dyDescent="0.3">
      <c r="A273" t="s">
        <v>313</v>
      </c>
      <c r="B273" t="s">
        <v>37</v>
      </c>
      <c r="C273">
        <v>742</v>
      </c>
      <c r="D273" s="3">
        <v>6.5</v>
      </c>
      <c r="E273" s="3">
        <v>4.8</v>
      </c>
      <c r="F273" s="3">
        <v>4.4000000000000004</v>
      </c>
      <c r="G273" s="4">
        <v>577</v>
      </c>
      <c r="H273" s="4">
        <v>4034</v>
      </c>
      <c r="I273" t="str">
        <f t="shared" si="25"/>
        <v>2014</v>
      </c>
      <c r="J273" t="s">
        <v>312</v>
      </c>
      <c r="M273" t="str">
        <f t="shared" si="24"/>
        <v>2014 HSV Limited Edition GEN-F GTS Maloo</v>
      </c>
      <c r="N273" s="3">
        <f t="shared" si="26"/>
        <v>4.8</v>
      </c>
      <c r="O273" s="4">
        <f t="shared" si="27"/>
        <v>577</v>
      </c>
      <c r="Q273" t="str">
        <f t="shared" si="28"/>
        <v>2014 HSV Limited Edition GEN-F GTS Maloo</v>
      </c>
      <c r="R273" s="3">
        <f t="shared" si="28"/>
        <v>4.8</v>
      </c>
      <c r="S273">
        <f t="shared" si="29"/>
        <v>5.7967494606516476</v>
      </c>
      <c r="T273" s="3">
        <f t="shared" si="30"/>
        <v>-0.99674946065164782</v>
      </c>
      <c r="U273">
        <f t="shared" si="31"/>
        <v>0.99350948730935085</v>
      </c>
    </row>
    <row r="274" spans="1:21" x14ac:dyDescent="0.3">
      <c r="A274" t="s">
        <v>314</v>
      </c>
      <c r="B274" t="s">
        <v>34</v>
      </c>
      <c r="C274">
        <v>354</v>
      </c>
      <c r="D274" s="3">
        <v>4.2</v>
      </c>
      <c r="E274" s="3">
        <v>2</v>
      </c>
      <c r="F274" s="3">
        <v>8.6</v>
      </c>
      <c r="G274" s="4">
        <v>300</v>
      </c>
      <c r="H274" s="4">
        <v>8114</v>
      </c>
      <c r="I274" t="str">
        <f t="shared" si="25"/>
        <v>2006</v>
      </c>
      <c r="J274" t="s">
        <v>315</v>
      </c>
      <c r="M274" t="str">
        <f t="shared" si="24"/>
        <v>2006 HUMMER H1 Alpha</v>
      </c>
      <c r="N274" s="3">
        <f t="shared" si="26"/>
        <v>2</v>
      </c>
      <c r="O274" s="4">
        <f t="shared" si="27"/>
        <v>300</v>
      </c>
      <c r="Q274" t="str">
        <f t="shared" si="28"/>
        <v>2006 HUMMER H1 Alpha</v>
      </c>
      <c r="R274" s="3">
        <f t="shared" si="28"/>
        <v>2</v>
      </c>
      <c r="S274">
        <f t="shared" si="29"/>
        <v>4.7034574717514861</v>
      </c>
      <c r="T274" s="3">
        <f t="shared" si="30"/>
        <v>-2.7034574717514861</v>
      </c>
      <c r="U274">
        <f t="shared" si="31"/>
        <v>7.3086823015689371</v>
      </c>
    </row>
    <row r="275" spans="1:21" x14ac:dyDescent="0.3">
      <c r="A275" t="s">
        <v>316</v>
      </c>
      <c r="B275" t="s">
        <v>30</v>
      </c>
      <c r="C275">
        <v>645</v>
      </c>
      <c r="D275" s="3">
        <v>6</v>
      </c>
      <c r="E275" s="3">
        <v>4.5</v>
      </c>
      <c r="F275" s="3">
        <v>5</v>
      </c>
      <c r="G275" s="4">
        <v>275</v>
      </c>
      <c r="H275" s="4">
        <v>3106</v>
      </c>
      <c r="I275" t="str">
        <f t="shared" si="25"/>
        <v>2019</v>
      </c>
      <c r="J275" t="s">
        <v>317</v>
      </c>
      <c r="M275" t="str">
        <f t="shared" si="24"/>
        <v>2019 Hyundai Veloster N</v>
      </c>
      <c r="N275" s="3">
        <f t="shared" si="26"/>
        <v>4.5</v>
      </c>
      <c r="O275" s="4">
        <f t="shared" si="27"/>
        <v>275</v>
      </c>
      <c r="Q275" t="str">
        <f t="shared" si="28"/>
        <v>2019 Hyundai Veloster N</v>
      </c>
      <c r="R275" s="3">
        <f t="shared" si="28"/>
        <v>4.5</v>
      </c>
      <c r="S275">
        <f t="shared" si="29"/>
        <v>4.6047849095763809</v>
      </c>
      <c r="T275" s="3">
        <f t="shared" si="30"/>
        <v>-0.10478490957638087</v>
      </c>
      <c r="U275">
        <f t="shared" si="31"/>
        <v>1.0979877274930315E-2</v>
      </c>
    </row>
    <row r="276" spans="1:21" x14ac:dyDescent="0.3">
      <c r="A276" t="s">
        <v>318</v>
      </c>
      <c r="B276" t="s">
        <v>37</v>
      </c>
      <c r="C276">
        <v>735</v>
      </c>
      <c r="D276" s="3">
        <v>6.8</v>
      </c>
      <c r="E276" s="3">
        <v>4.8</v>
      </c>
      <c r="F276" s="3">
        <v>4.5999999999999996</v>
      </c>
      <c r="G276" s="4">
        <v>400</v>
      </c>
      <c r="H276" s="4">
        <v>3650</v>
      </c>
      <c r="I276" t="str">
        <f t="shared" si="25"/>
        <v>2015</v>
      </c>
      <c r="J276" t="s">
        <v>319</v>
      </c>
      <c r="M276" t="str">
        <f t="shared" si="24"/>
        <v>2015 Infiniti Q60 Concept</v>
      </c>
      <c r="N276" s="3">
        <f t="shared" si="26"/>
        <v>4.8</v>
      </c>
      <c r="O276" s="4">
        <f t="shared" si="27"/>
        <v>400</v>
      </c>
      <c r="Q276" t="str">
        <f t="shared" si="28"/>
        <v>2015 Infiniti Q60 Concept</v>
      </c>
      <c r="R276" s="3">
        <f t="shared" si="28"/>
        <v>4.8</v>
      </c>
      <c r="S276">
        <f t="shared" si="29"/>
        <v>5.0981477204519052</v>
      </c>
      <c r="T276" s="3">
        <f t="shared" si="30"/>
        <v>-0.29814772045190541</v>
      </c>
      <c r="U276">
        <f t="shared" si="31"/>
        <v>8.8892063210667532E-2</v>
      </c>
    </row>
    <row r="277" spans="1:21" x14ac:dyDescent="0.3">
      <c r="A277" t="s">
        <v>320</v>
      </c>
      <c r="B277" t="s">
        <v>34</v>
      </c>
      <c r="C277">
        <v>384</v>
      </c>
      <c r="D277" s="3">
        <v>4.0999999999999996</v>
      </c>
      <c r="E277" s="3">
        <v>2.7</v>
      </c>
      <c r="F277" s="3">
        <v>7.8</v>
      </c>
      <c r="G277" s="4">
        <v>193</v>
      </c>
      <c r="H277" s="4">
        <v>3615</v>
      </c>
      <c r="I277" t="str">
        <f t="shared" si="25"/>
        <v>1970</v>
      </c>
      <c r="J277" t="s">
        <v>321</v>
      </c>
      <c r="M277" t="str">
        <f t="shared" ref="M277:M340" si="32">A277</f>
        <v>1970 International Scout 800A</v>
      </c>
      <c r="N277" s="3">
        <f t="shared" si="26"/>
        <v>2.7</v>
      </c>
      <c r="O277" s="4">
        <f t="shared" si="27"/>
        <v>193</v>
      </c>
      <c r="Q277" t="str">
        <f t="shared" si="28"/>
        <v>1970 International Scout 800A</v>
      </c>
      <c r="R277" s="3">
        <f t="shared" si="28"/>
        <v>2.7</v>
      </c>
      <c r="S277">
        <f t="shared" si="29"/>
        <v>4.2811389056420373</v>
      </c>
      <c r="T277" s="3">
        <f t="shared" si="30"/>
        <v>-1.5811389056420371</v>
      </c>
      <c r="U277">
        <f t="shared" si="31"/>
        <v>2.5000002389348985</v>
      </c>
    </row>
    <row r="278" spans="1:21" x14ac:dyDescent="0.3">
      <c r="A278" t="s">
        <v>322</v>
      </c>
      <c r="B278" t="s">
        <v>25</v>
      </c>
      <c r="C278">
        <v>869</v>
      </c>
      <c r="D278" s="3">
        <v>7.6</v>
      </c>
      <c r="E278" s="3">
        <v>9.1999999999999993</v>
      </c>
      <c r="F278" s="3">
        <v>4.9000000000000004</v>
      </c>
      <c r="G278" s="4">
        <v>602</v>
      </c>
      <c r="H278" s="4">
        <v>3362</v>
      </c>
      <c r="I278" t="str">
        <f t="shared" ref="I278:I341" si="33">LEFT(A278,4)</f>
        <v>2018</v>
      </c>
      <c r="J278" t="s">
        <v>323</v>
      </c>
      <c r="M278" t="str">
        <f t="shared" si="32"/>
        <v>2018 ItalDesign ZeroUno</v>
      </c>
      <c r="N278" s="3">
        <f t="shared" ref="N278:N341" si="34">E278</f>
        <v>9.1999999999999993</v>
      </c>
      <c r="O278" s="4">
        <f t="shared" ref="O278:O341" si="35">G278</f>
        <v>602</v>
      </c>
      <c r="Q278" t="str">
        <f t="shared" ref="Q278:R341" si="36">M278</f>
        <v>2018 ItalDesign ZeroUno</v>
      </c>
      <c r="R278" s="3">
        <f t="shared" si="36"/>
        <v>9.1999999999999993</v>
      </c>
      <c r="S278">
        <f t="shared" ref="S278:S341" si="37">$X$21+$X$22*O278</f>
        <v>5.895422022826752</v>
      </c>
      <c r="T278" s="3">
        <f t="shared" ref="T278:T341" si="38">N278-S278</f>
        <v>3.3045779771732473</v>
      </c>
      <c r="U278">
        <f t="shared" ref="U278:U341" si="39">POWER(T278,2)</f>
        <v>10.92023560721843</v>
      </c>
    </row>
    <row r="279" spans="1:21" x14ac:dyDescent="0.3">
      <c r="A279" t="s">
        <v>324</v>
      </c>
      <c r="B279" t="s">
        <v>30</v>
      </c>
      <c r="C279">
        <v>630</v>
      </c>
      <c r="D279" s="3">
        <v>5.6</v>
      </c>
      <c r="E279" s="3">
        <v>3.8</v>
      </c>
      <c r="F279" s="3">
        <v>4.4000000000000004</v>
      </c>
      <c r="G279" s="4">
        <v>245</v>
      </c>
      <c r="H279" s="4">
        <v>2100</v>
      </c>
      <c r="I279" t="str">
        <f t="shared" si="33"/>
        <v>1956</v>
      </c>
      <c r="J279" t="s">
        <v>325</v>
      </c>
      <c r="M279" t="str">
        <f t="shared" si="32"/>
        <v>1956 Jaguar D-Type</v>
      </c>
      <c r="N279" s="3">
        <f t="shared" si="34"/>
        <v>3.8</v>
      </c>
      <c r="O279" s="4">
        <f t="shared" si="35"/>
        <v>245</v>
      </c>
      <c r="Q279" t="str">
        <f t="shared" si="36"/>
        <v>1956 Jaguar D-Type</v>
      </c>
      <c r="R279" s="3">
        <f t="shared" si="36"/>
        <v>3.8</v>
      </c>
      <c r="S279">
        <f t="shared" si="37"/>
        <v>4.4863778349662553</v>
      </c>
      <c r="T279" s="3">
        <f t="shared" si="38"/>
        <v>-0.68637783496625548</v>
      </c>
      <c r="U279">
        <f t="shared" si="39"/>
        <v>0.47111453233296424</v>
      </c>
    </row>
    <row r="280" spans="1:21" x14ac:dyDescent="0.3">
      <c r="A280" t="s">
        <v>326</v>
      </c>
      <c r="B280" t="s">
        <v>34</v>
      </c>
      <c r="C280">
        <v>448</v>
      </c>
      <c r="D280" s="3">
        <v>4.5999999999999996</v>
      </c>
      <c r="E280" s="3">
        <v>3.5</v>
      </c>
      <c r="F280" s="3">
        <v>5.5</v>
      </c>
      <c r="G280" s="4">
        <v>220</v>
      </c>
      <c r="H280" s="4">
        <v>3360</v>
      </c>
      <c r="I280" t="str">
        <f t="shared" si="33"/>
        <v>1959</v>
      </c>
      <c r="J280" t="s">
        <v>325</v>
      </c>
      <c r="M280" t="str">
        <f t="shared" si="32"/>
        <v>1959 Jaguar Mk II 3.8</v>
      </c>
      <c r="N280" s="3">
        <f t="shared" si="34"/>
        <v>3.5</v>
      </c>
      <c r="O280" s="4">
        <f t="shared" si="35"/>
        <v>220</v>
      </c>
      <c r="Q280" t="str">
        <f t="shared" si="36"/>
        <v>1959 Jaguar Mk II 3.8</v>
      </c>
      <c r="R280" s="3">
        <f t="shared" si="36"/>
        <v>3.5</v>
      </c>
      <c r="S280">
        <f t="shared" si="37"/>
        <v>4.3877052727911501</v>
      </c>
      <c r="T280" s="3">
        <f t="shared" si="38"/>
        <v>-0.88770527279115008</v>
      </c>
      <c r="U280">
        <f t="shared" si="39"/>
        <v>0.78802065134121013</v>
      </c>
    </row>
    <row r="281" spans="1:21" x14ac:dyDescent="0.3">
      <c r="A281" t="s">
        <v>327</v>
      </c>
      <c r="B281" t="s">
        <v>19</v>
      </c>
      <c r="C281">
        <v>525</v>
      </c>
      <c r="D281" s="3">
        <v>5.2</v>
      </c>
      <c r="E281" s="3">
        <v>4</v>
      </c>
      <c r="F281" s="3">
        <v>5.2</v>
      </c>
      <c r="G281" s="4">
        <v>265</v>
      </c>
      <c r="H281" s="4">
        <v>2900</v>
      </c>
      <c r="I281" t="str">
        <f t="shared" si="33"/>
        <v>1961</v>
      </c>
      <c r="J281" t="s">
        <v>325</v>
      </c>
      <c r="M281" t="str">
        <f t="shared" si="32"/>
        <v>1961 Jaguar E-type</v>
      </c>
      <c r="N281" s="3">
        <f t="shared" si="34"/>
        <v>4</v>
      </c>
      <c r="O281" s="4">
        <f t="shared" si="35"/>
        <v>265</v>
      </c>
      <c r="Q281" t="str">
        <f t="shared" si="36"/>
        <v>1961 Jaguar E-type</v>
      </c>
      <c r="R281" s="3">
        <f t="shared" si="36"/>
        <v>4</v>
      </c>
      <c r="S281">
        <f t="shared" si="37"/>
        <v>4.5653158847063393</v>
      </c>
      <c r="T281" s="3">
        <f t="shared" si="38"/>
        <v>-0.56531588470633931</v>
      </c>
      <c r="U281">
        <f t="shared" si="39"/>
        <v>0.31958204950131114</v>
      </c>
    </row>
    <row r="282" spans="1:21" x14ac:dyDescent="0.3">
      <c r="A282" t="s">
        <v>328</v>
      </c>
      <c r="B282" t="s">
        <v>30</v>
      </c>
      <c r="C282">
        <v>688</v>
      </c>
      <c r="D282" s="3">
        <v>6.3</v>
      </c>
      <c r="E282" s="3">
        <v>4.7</v>
      </c>
      <c r="F282" s="3">
        <v>4.5999999999999996</v>
      </c>
      <c r="G282" s="4">
        <v>340</v>
      </c>
      <c r="H282" s="4">
        <v>2292</v>
      </c>
      <c r="I282" t="str">
        <f t="shared" si="33"/>
        <v>1964</v>
      </c>
      <c r="J282" t="s">
        <v>325</v>
      </c>
      <c r="M282" t="str">
        <f t="shared" si="32"/>
        <v>1964 Jaguar Lightweight E-Type</v>
      </c>
      <c r="N282" s="3">
        <f t="shared" si="34"/>
        <v>4.7</v>
      </c>
      <c r="O282" s="4">
        <f t="shared" si="35"/>
        <v>340</v>
      </c>
      <c r="Q282" t="str">
        <f t="shared" si="36"/>
        <v>1964 Jaguar Lightweight E-Type</v>
      </c>
      <c r="R282" s="3">
        <f t="shared" si="36"/>
        <v>4.7</v>
      </c>
      <c r="S282">
        <f t="shared" si="37"/>
        <v>4.8613335712316541</v>
      </c>
      <c r="T282" s="3">
        <f t="shared" si="38"/>
        <v>-0.16133357123165393</v>
      </c>
      <c r="U282">
        <f t="shared" si="39"/>
        <v>2.6028521206359151E-2</v>
      </c>
    </row>
    <row r="283" spans="1:21" x14ac:dyDescent="0.3">
      <c r="A283" t="s">
        <v>329</v>
      </c>
      <c r="B283" t="s">
        <v>37</v>
      </c>
      <c r="C283">
        <v>779</v>
      </c>
      <c r="D283" s="3">
        <v>7.6</v>
      </c>
      <c r="E283" s="3">
        <v>5.0999999999999996</v>
      </c>
      <c r="F283" s="3">
        <v>4.2</v>
      </c>
      <c r="G283" s="4">
        <v>502</v>
      </c>
      <c r="H283" s="4">
        <v>2557</v>
      </c>
      <c r="I283" t="str">
        <f t="shared" si="33"/>
        <v>1966</v>
      </c>
      <c r="J283" t="s">
        <v>325</v>
      </c>
      <c r="M283" t="str">
        <f t="shared" si="32"/>
        <v>1966 Jaguar XJ13</v>
      </c>
      <c r="N283" s="3">
        <f t="shared" si="34"/>
        <v>5.0999999999999996</v>
      </c>
      <c r="O283" s="4">
        <f t="shared" si="35"/>
        <v>502</v>
      </c>
      <c r="Q283" t="str">
        <f t="shared" si="36"/>
        <v>1966 Jaguar XJ13</v>
      </c>
      <c r="R283" s="3">
        <f t="shared" si="36"/>
        <v>5.0999999999999996</v>
      </c>
      <c r="S283">
        <f t="shared" si="37"/>
        <v>5.5007317741263329</v>
      </c>
      <c r="T283" s="3">
        <f t="shared" si="38"/>
        <v>-0.40073177412633321</v>
      </c>
      <c r="U283">
        <f t="shared" si="39"/>
        <v>0.16058595479443855</v>
      </c>
    </row>
    <row r="284" spans="1:21" x14ac:dyDescent="0.3">
      <c r="A284" t="s">
        <v>330</v>
      </c>
      <c r="B284" t="s">
        <v>25</v>
      </c>
      <c r="C284">
        <v>828</v>
      </c>
      <c r="D284" s="3">
        <v>7.5</v>
      </c>
      <c r="E284" s="3">
        <v>6</v>
      </c>
      <c r="F284" s="3">
        <v>4.7</v>
      </c>
      <c r="G284" s="4">
        <v>450</v>
      </c>
      <c r="H284" s="4">
        <v>2315</v>
      </c>
      <c r="I284" t="str">
        <f t="shared" si="33"/>
        <v>1991</v>
      </c>
      <c r="J284" t="s">
        <v>325</v>
      </c>
      <c r="M284" t="str">
        <f t="shared" si="32"/>
        <v>1991 Jaguar Sport XJR-15</v>
      </c>
      <c r="N284" s="3">
        <f t="shared" si="34"/>
        <v>6</v>
      </c>
      <c r="O284" s="4">
        <f t="shared" si="35"/>
        <v>450</v>
      </c>
      <c r="Q284" t="str">
        <f t="shared" si="36"/>
        <v>1991 Jaguar Sport XJR-15</v>
      </c>
      <c r="R284" s="3">
        <f t="shared" si="36"/>
        <v>6</v>
      </c>
      <c r="S284">
        <f t="shared" si="37"/>
        <v>5.2954928448021148</v>
      </c>
      <c r="T284" s="3">
        <f t="shared" si="38"/>
        <v>0.7045071551978852</v>
      </c>
      <c r="U284">
        <f t="shared" si="39"/>
        <v>0.49633033172501712</v>
      </c>
    </row>
    <row r="285" spans="1:21" x14ac:dyDescent="0.3">
      <c r="A285" t="s">
        <v>331</v>
      </c>
      <c r="B285" t="s">
        <v>37</v>
      </c>
      <c r="C285">
        <v>786</v>
      </c>
      <c r="D285" s="3">
        <v>7.7</v>
      </c>
      <c r="E285" s="3">
        <v>5.2</v>
      </c>
      <c r="F285" s="3">
        <v>4.8</v>
      </c>
      <c r="G285" s="4">
        <v>542</v>
      </c>
      <c r="H285" s="4">
        <v>3241</v>
      </c>
      <c r="I285" t="str">
        <f t="shared" si="33"/>
        <v>1993</v>
      </c>
      <c r="J285" t="s">
        <v>325</v>
      </c>
      <c r="M285" t="str">
        <f t="shared" si="32"/>
        <v>1993 Jaguar XJ220</v>
      </c>
      <c r="N285" s="3">
        <f t="shared" si="34"/>
        <v>5.2</v>
      </c>
      <c r="O285" s="4">
        <f t="shared" si="35"/>
        <v>542</v>
      </c>
      <c r="Q285" t="str">
        <f t="shared" si="36"/>
        <v>1993 Jaguar XJ220</v>
      </c>
      <c r="R285" s="3">
        <f t="shared" si="36"/>
        <v>5.2</v>
      </c>
      <c r="S285">
        <f t="shared" si="37"/>
        <v>5.6586078736065009</v>
      </c>
      <c r="T285" s="3">
        <f t="shared" si="38"/>
        <v>-0.45860787360650068</v>
      </c>
      <c r="U285">
        <f t="shared" si="39"/>
        <v>0.21032118173387609</v>
      </c>
    </row>
    <row r="286" spans="1:21" x14ac:dyDescent="0.3">
      <c r="A286" t="s">
        <v>332</v>
      </c>
      <c r="B286" t="s">
        <v>25</v>
      </c>
      <c r="C286">
        <v>848</v>
      </c>
      <c r="D286" s="3">
        <v>8.1999999999999993</v>
      </c>
      <c r="E286" s="3">
        <v>6.4</v>
      </c>
      <c r="F286" s="3">
        <v>4.5999999999999996</v>
      </c>
      <c r="G286" s="4">
        <v>680</v>
      </c>
      <c r="H286" s="4">
        <v>2379</v>
      </c>
      <c r="I286" t="str">
        <f t="shared" si="33"/>
        <v>1993</v>
      </c>
      <c r="J286" t="s">
        <v>325</v>
      </c>
      <c r="M286" t="str">
        <f t="shared" si="32"/>
        <v>1993 Jaguar XJ220S TWR</v>
      </c>
      <c r="N286" s="3">
        <f t="shared" si="34"/>
        <v>6.4</v>
      </c>
      <c r="O286" s="4">
        <f t="shared" si="35"/>
        <v>680</v>
      </c>
      <c r="Q286" t="str">
        <f t="shared" si="36"/>
        <v>1993 Jaguar XJ220S TWR</v>
      </c>
      <c r="R286" s="3">
        <f t="shared" si="36"/>
        <v>6.4</v>
      </c>
      <c r="S286">
        <f t="shared" si="37"/>
        <v>6.2032804168130795</v>
      </c>
      <c r="T286" s="3">
        <f t="shared" si="38"/>
        <v>0.19671958318692084</v>
      </c>
      <c r="U286">
        <f t="shared" si="39"/>
        <v>3.869859440923587E-2</v>
      </c>
    </row>
    <row r="287" spans="1:21" x14ac:dyDescent="0.3">
      <c r="A287" t="s">
        <v>333</v>
      </c>
      <c r="B287" t="s">
        <v>25</v>
      </c>
      <c r="C287">
        <v>880</v>
      </c>
      <c r="D287" s="3">
        <v>8.1</v>
      </c>
      <c r="E287" s="3">
        <v>9.4</v>
      </c>
      <c r="F287" s="3">
        <v>4.0999999999999996</v>
      </c>
      <c r="G287" s="4">
        <v>890</v>
      </c>
      <c r="H287" s="4">
        <v>3750</v>
      </c>
      <c r="I287" t="str">
        <f t="shared" si="33"/>
        <v>2010</v>
      </c>
      <c r="J287" t="s">
        <v>325</v>
      </c>
      <c r="M287" t="str">
        <f t="shared" si="32"/>
        <v>2010 Jaguar C-X75</v>
      </c>
      <c r="N287" s="3">
        <f t="shared" si="34"/>
        <v>9.4</v>
      </c>
      <c r="O287" s="4">
        <f t="shared" si="35"/>
        <v>890</v>
      </c>
      <c r="Q287" t="str">
        <f t="shared" si="36"/>
        <v>2010 Jaguar C-X75</v>
      </c>
      <c r="R287" s="3">
        <f t="shared" si="36"/>
        <v>9.4</v>
      </c>
      <c r="S287">
        <f t="shared" si="37"/>
        <v>7.0321299390839602</v>
      </c>
      <c r="T287" s="3">
        <f t="shared" si="38"/>
        <v>2.3678700609160401</v>
      </c>
      <c r="U287">
        <f t="shared" si="39"/>
        <v>5.6068086253825316</v>
      </c>
    </row>
    <row r="288" spans="1:21" x14ac:dyDescent="0.3">
      <c r="A288" t="s">
        <v>334</v>
      </c>
      <c r="B288" t="s">
        <v>37</v>
      </c>
      <c r="C288">
        <v>756</v>
      </c>
      <c r="D288" s="3">
        <v>7.5</v>
      </c>
      <c r="E288" s="3">
        <v>4.9000000000000004</v>
      </c>
      <c r="F288" s="3">
        <v>4.4000000000000004</v>
      </c>
      <c r="G288" s="4">
        <v>542</v>
      </c>
      <c r="H288" s="4">
        <v>3865</v>
      </c>
      <c r="I288" t="str">
        <f t="shared" si="33"/>
        <v>2012</v>
      </c>
      <c r="J288" t="s">
        <v>325</v>
      </c>
      <c r="M288" t="str">
        <f t="shared" si="32"/>
        <v>2012 Jaguar XKR-S</v>
      </c>
      <c r="N288" s="3">
        <f t="shared" si="34"/>
        <v>4.9000000000000004</v>
      </c>
      <c r="O288" s="4">
        <f t="shared" si="35"/>
        <v>542</v>
      </c>
      <c r="Q288" t="str">
        <f t="shared" si="36"/>
        <v>2012 Jaguar XKR-S</v>
      </c>
      <c r="R288" s="3">
        <f t="shared" si="36"/>
        <v>4.9000000000000004</v>
      </c>
      <c r="S288">
        <f t="shared" si="37"/>
        <v>5.6586078736065009</v>
      </c>
      <c r="T288" s="3">
        <f t="shared" si="38"/>
        <v>-0.7586078736065005</v>
      </c>
      <c r="U288">
        <f t="shared" si="39"/>
        <v>0.57548590589777626</v>
      </c>
    </row>
    <row r="289" spans="1:21" x14ac:dyDescent="0.3">
      <c r="A289" t="s">
        <v>335</v>
      </c>
      <c r="B289" t="s">
        <v>37</v>
      </c>
      <c r="C289">
        <v>777</v>
      </c>
      <c r="D289" s="3">
        <v>7.5</v>
      </c>
      <c r="E289" s="3">
        <v>5.2</v>
      </c>
      <c r="F289" s="3">
        <v>4.2</v>
      </c>
      <c r="G289" s="4">
        <v>550</v>
      </c>
      <c r="H289" s="4">
        <v>3638</v>
      </c>
      <c r="I289" t="str">
        <f t="shared" si="33"/>
        <v>2015</v>
      </c>
      <c r="J289" t="s">
        <v>325</v>
      </c>
      <c r="M289" t="str">
        <f t="shared" si="32"/>
        <v>2015 Jaguar F-Type R CoupÃ©</v>
      </c>
      <c r="N289" s="3">
        <f t="shared" si="34"/>
        <v>5.2</v>
      </c>
      <c r="O289" s="4">
        <f t="shared" si="35"/>
        <v>550</v>
      </c>
      <c r="Q289" t="str">
        <f t="shared" si="36"/>
        <v>2015 Jaguar F-Type R CoupÃ©</v>
      </c>
      <c r="R289" s="3">
        <f t="shared" si="36"/>
        <v>5.2</v>
      </c>
      <c r="S289">
        <f t="shared" si="37"/>
        <v>5.6901830935025348</v>
      </c>
      <c r="T289" s="3">
        <f t="shared" si="38"/>
        <v>-0.49018309350253464</v>
      </c>
      <c r="U289">
        <f t="shared" si="39"/>
        <v>0.24027946515571461</v>
      </c>
    </row>
    <row r="290" spans="1:21" x14ac:dyDescent="0.3">
      <c r="A290" t="s">
        <v>336</v>
      </c>
      <c r="B290" t="s">
        <v>30</v>
      </c>
      <c r="C290">
        <v>671</v>
      </c>
      <c r="D290" s="3">
        <v>6.8</v>
      </c>
      <c r="E290" s="3">
        <v>4.7</v>
      </c>
      <c r="F290" s="3">
        <v>4.9000000000000004</v>
      </c>
      <c r="G290" s="4">
        <v>340</v>
      </c>
      <c r="H290" s="4">
        <v>3787</v>
      </c>
      <c r="I290" t="str">
        <f t="shared" si="33"/>
        <v>2015</v>
      </c>
      <c r="J290" t="s">
        <v>325</v>
      </c>
      <c r="M290" t="str">
        <f t="shared" si="32"/>
        <v>2015 Jaguar XE-S</v>
      </c>
      <c r="N290" s="3">
        <f t="shared" si="34"/>
        <v>4.7</v>
      </c>
      <c r="O290" s="4">
        <f t="shared" si="35"/>
        <v>340</v>
      </c>
      <c r="Q290" t="str">
        <f t="shared" si="36"/>
        <v>2015 Jaguar XE-S</v>
      </c>
      <c r="R290" s="3">
        <f t="shared" si="36"/>
        <v>4.7</v>
      </c>
      <c r="S290">
        <f t="shared" si="37"/>
        <v>4.8613335712316541</v>
      </c>
      <c r="T290" s="3">
        <f t="shared" si="38"/>
        <v>-0.16133357123165393</v>
      </c>
      <c r="U290">
        <f t="shared" si="39"/>
        <v>2.6028521206359151E-2</v>
      </c>
    </row>
    <row r="291" spans="1:21" x14ac:dyDescent="0.3">
      <c r="A291" t="s">
        <v>337</v>
      </c>
      <c r="B291" t="s">
        <v>37</v>
      </c>
      <c r="C291">
        <v>728</v>
      </c>
      <c r="D291" s="3">
        <v>7.5</v>
      </c>
      <c r="E291" s="3">
        <v>5</v>
      </c>
      <c r="F291" s="3">
        <v>4.5999999999999996</v>
      </c>
      <c r="G291" s="4">
        <v>550</v>
      </c>
      <c r="H291" s="4">
        <v>4380</v>
      </c>
      <c r="I291" t="str">
        <f t="shared" si="33"/>
        <v>2015</v>
      </c>
      <c r="J291" t="s">
        <v>325</v>
      </c>
      <c r="M291" t="str">
        <f t="shared" si="32"/>
        <v>2015 Jaguar XFR-S</v>
      </c>
      <c r="N291" s="3">
        <f t="shared" si="34"/>
        <v>5</v>
      </c>
      <c r="O291" s="4">
        <f t="shared" si="35"/>
        <v>550</v>
      </c>
      <c r="Q291" t="str">
        <f t="shared" si="36"/>
        <v>2015 Jaguar XFR-S</v>
      </c>
      <c r="R291" s="3">
        <f t="shared" si="36"/>
        <v>5</v>
      </c>
      <c r="S291">
        <f t="shared" si="37"/>
        <v>5.6901830935025348</v>
      </c>
      <c r="T291" s="3">
        <f t="shared" si="38"/>
        <v>-0.69018309350253482</v>
      </c>
      <c r="U291">
        <f t="shared" si="39"/>
        <v>0.47635270255672874</v>
      </c>
    </row>
    <row r="292" spans="1:21" x14ac:dyDescent="0.3">
      <c r="A292" t="s">
        <v>338</v>
      </c>
      <c r="B292" t="s">
        <v>37</v>
      </c>
      <c r="C292">
        <v>778</v>
      </c>
      <c r="D292" s="3">
        <v>7.2</v>
      </c>
      <c r="E292" s="3">
        <v>5.2</v>
      </c>
      <c r="F292" s="3">
        <v>4.5</v>
      </c>
      <c r="G292" s="4">
        <v>542</v>
      </c>
      <c r="H292" s="4">
        <v>3977</v>
      </c>
      <c r="I292" t="str">
        <f t="shared" si="33"/>
        <v>2015</v>
      </c>
      <c r="J292" t="s">
        <v>325</v>
      </c>
      <c r="M292" t="str">
        <f t="shared" si="32"/>
        <v>2015 Jaguar XKR-S</v>
      </c>
      <c r="N292" s="3">
        <f t="shared" si="34"/>
        <v>5.2</v>
      </c>
      <c r="O292" s="4">
        <f t="shared" si="35"/>
        <v>542</v>
      </c>
      <c r="Q292" t="str">
        <f t="shared" si="36"/>
        <v>2015 Jaguar XKR-S</v>
      </c>
      <c r="R292" s="3">
        <f t="shared" si="36"/>
        <v>5.2</v>
      </c>
      <c r="S292">
        <f t="shared" si="37"/>
        <v>5.6586078736065009</v>
      </c>
      <c r="T292" s="3">
        <f t="shared" si="38"/>
        <v>-0.45860787360650068</v>
      </c>
      <c r="U292">
        <f t="shared" si="39"/>
        <v>0.21032118173387609</v>
      </c>
    </row>
    <row r="293" spans="1:21" x14ac:dyDescent="0.3">
      <c r="A293" t="s">
        <v>339</v>
      </c>
      <c r="B293" t="s">
        <v>37</v>
      </c>
      <c r="C293">
        <v>786</v>
      </c>
      <c r="D293" s="3">
        <v>7</v>
      </c>
      <c r="E293" s="3">
        <v>5.0999999999999996</v>
      </c>
      <c r="F293" s="3">
        <v>4.3</v>
      </c>
      <c r="G293" s="4">
        <v>567</v>
      </c>
      <c r="H293" s="4">
        <v>3571</v>
      </c>
      <c r="I293" t="str">
        <f t="shared" si="33"/>
        <v>2016</v>
      </c>
      <c r="J293" t="s">
        <v>325</v>
      </c>
      <c r="M293" t="str">
        <f t="shared" si="32"/>
        <v>2016 Jaguar F-TYPE Project 7</v>
      </c>
      <c r="N293" s="3">
        <f t="shared" si="34"/>
        <v>5.0999999999999996</v>
      </c>
      <c r="O293" s="4">
        <f t="shared" si="35"/>
        <v>567</v>
      </c>
      <c r="Q293" t="str">
        <f t="shared" si="36"/>
        <v>2016 Jaguar F-TYPE Project 7</v>
      </c>
      <c r="R293" s="3">
        <f t="shared" si="36"/>
        <v>5.0999999999999996</v>
      </c>
      <c r="S293">
        <f t="shared" si="37"/>
        <v>5.7572804357816061</v>
      </c>
      <c r="T293" s="3">
        <f t="shared" si="38"/>
        <v>-0.65728043578160644</v>
      </c>
      <c r="U293">
        <f t="shared" si="39"/>
        <v>0.43201757126125845</v>
      </c>
    </row>
    <row r="294" spans="1:21" x14ac:dyDescent="0.3">
      <c r="A294" t="s">
        <v>340</v>
      </c>
      <c r="B294" t="s">
        <v>30</v>
      </c>
      <c r="C294">
        <v>674</v>
      </c>
      <c r="D294" s="3">
        <v>6</v>
      </c>
      <c r="E294" s="3">
        <v>5.4</v>
      </c>
      <c r="F294" s="3">
        <v>6.5</v>
      </c>
      <c r="G294" s="4">
        <v>380</v>
      </c>
      <c r="H294" s="4">
        <v>4015</v>
      </c>
      <c r="I294" t="str">
        <f t="shared" si="33"/>
        <v>2017</v>
      </c>
      <c r="J294" t="s">
        <v>325</v>
      </c>
      <c r="M294" t="str">
        <f t="shared" si="32"/>
        <v>2017 Jaguar F-PACE S</v>
      </c>
      <c r="N294" s="3">
        <f t="shared" si="34"/>
        <v>5.4</v>
      </c>
      <c r="O294" s="4">
        <f t="shared" si="35"/>
        <v>380</v>
      </c>
      <c r="Q294" t="str">
        <f t="shared" si="36"/>
        <v>2017 Jaguar F-PACE S</v>
      </c>
      <c r="R294" s="3">
        <f t="shared" si="36"/>
        <v>5.4</v>
      </c>
      <c r="S294">
        <f t="shared" si="37"/>
        <v>5.0192096707118212</v>
      </c>
      <c r="T294" s="3">
        <f t="shared" si="38"/>
        <v>0.38079032928817913</v>
      </c>
      <c r="U294">
        <f t="shared" si="39"/>
        <v>0.1450012748793999</v>
      </c>
    </row>
    <row r="295" spans="1:21" x14ac:dyDescent="0.3">
      <c r="A295" t="s">
        <v>341</v>
      </c>
      <c r="B295" t="s">
        <v>37</v>
      </c>
      <c r="C295">
        <v>705</v>
      </c>
      <c r="D295" s="3">
        <v>4.5</v>
      </c>
      <c r="E295" s="3">
        <v>4.5</v>
      </c>
      <c r="F295" s="3">
        <v>5.8</v>
      </c>
      <c r="G295" s="4">
        <v>394</v>
      </c>
      <c r="H295" s="4">
        <v>4868</v>
      </c>
      <c r="I295" t="str">
        <f t="shared" si="33"/>
        <v>2018</v>
      </c>
      <c r="J295" t="s">
        <v>325</v>
      </c>
      <c r="M295" t="str">
        <f t="shared" si="32"/>
        <v>2018 Jaguar I-PACE</v>
      </c>
      <c r="N295" s="3">
        <f t="shared" si="34"/>
        <v>4.5</v>
      </c>
      <c r="O295" s="4">
        <f t="shared" si="35"/>
        <v>394</v>
      </c>
      <c r="Q295" t="str">
        <f t="shared" si="36"/>
        <v>2018 Jaguar I-PACE</v>
      </c>
      <c r="R295" s="3">
        <f t="shared" si="36"/>
        <v>4.5</v>
      </c>
      <c r="S295">
        <f t="shared" si="37"/>
        <v>5.0744663055298798</v>
      </c>
      <c r="T295" s="3">
        <f t="shared" si="38"/>
        <v>-0.57446630552987976</v>
      </c>
      <c r="U295">
        <f t="shared" si="39"/>
        <v>0.33001153618914914</v>
      </c>
    </row>
    <row r="296" spans="1:21" x14ac:dyDescent="0.3">
      <c r="A296" t="s">
        <v>342</v>
      </c>
      <c r="B296" t="s">
        <v>34</v>
      </c>
      <c r="C296">
        <v>431</v>
      </c>
      <c r="D296" s="3">
        <v>3.7</v>
      </c>
      <c r="E296" s="3">
        <v>4.3</v>
      </c>
      <c r="F296" s="3">
        <v>7.6</v>
      </c>
      <c r="G296" s="4">
        <v>151</v>
      </c>
      <c r="H296" s="4">
        <v>2271</v>
      </c>
      <c r="I296" t="str">
        <f t="shared" si="33"/>
        <v>1976</v>
      </c>
      <c r="J296" t="s">
        <v>343</v>
      </c>
      <c r="M296" t="str">
        <f t="shared" si="32"/>
        <v>1976 Jeep CJ5 Renegade</v>
      </c>
      <c r="N296" s="3">
        <f t="shared" si="34"/>
        <v>4.3</v>
      </c>
      <c r="O296" s="4">
        <f t="shared" si="35"/>
        <v>151</v>
      </c>
      <c r="Q296" t="str">
        <f t="shared" si="36"/>
        <v>1976 Jeep CJ5 Renegade</v>
      </c>
      <c r="R296" s="3">
        <f t="shared" si="36"/>
        <v>4.3</v>
      </c>
      <c r="S296">
        <f t="shared" si="37"/>
        <v>4.1153690011878608</v>
      </c>
      <c r="T296" s="3">
        <f t="shared" si="38"/>
        <v>0.18463099881213907</v>
      </c>
      <c r="U296">
        <f t="shared" si="39"/>
        <v>3.4088605722368097E-2</v>
      </c>
    </row>
    <row r="297" spans="1:21" x14ac:dyDescent="0.3">
      <c r="A297" t="s">
        <v>344</v>
      </c>
      <c r="B297" t="s">
        <v>34</v>
      </c>
      <c r="C297">
        <v>463</v>
      </c>
      <c r="D297" s="3">
        <v>4.5999999999999996</v>
      </c>
      <c r="E297" s="3">
        <v>4</v>
      </c>
      <c r="F297" s="3">
        <v>8</v>
      </c>
      <c r="G297" s="4">
        <v>285</v>
      </c>
      <c r="H297" s="4">
        <v>4132</v>
      </c>
      <c r="I297" t="str">
        <f t="shared" si="33"/>
        <v>2012</v>
      </c>
      <c r="J297" t="s">
        <v>343</v>
      </c>
      <c r="M297" t="str">
        <f t="shared" si="32"/>
        <v>2012 Jeep Wrangler Rubicon</v>
      </c>
      <c r="N297" s="3">
        <f t="shared" si="34"/>
        <v>4</v>
      </c>
      <c r="O297" s="4">
        <f t="shared" si="35"/>
        <v>285</v>
      </c>
      <c r="Q297" t="str">
        <f t="shared" si="36"/>
        <v>2012 Jeep Wrangler Rubicon</v>
      </c>
      <c r="R297" s="3">
        <f t="shared" si="36"/>
        <v>4</v>
      </c>
      <c r="S297">
        <f t="shared" si="37"/>
        <v>4.6442539344464233</v>
      </c>
      <c r="T297" s="3">
        <f t="shared" si="38"/>
        <v>-0.64425393444642332</v>
      </c>
      <c r="U297">
        <f t="shared" si="39"/>
        <v>0.4150631320496963</v>
      </c>
    </row>
    <row r="298" spans="1:21" x14ac:dyDescent="0.3">
      <c r="A298" t="s">
        <v>345</v>
      </c>
      <c r="B298" t="s">
        <v>30</v>
      </c>
      <c r="C298">
        <v>680</v>
      </c>
      <c r="D298" s="3">
        <v>6</v>
      </c>
      <c r="E298" s="3">
        <v>6</v>
      </c>
      <c r="F298" s="3">
        <v>6.7</v>
      </c>
      <c r="G298" s="4">
        <v>470</v>
      </c>
      <c r="H298" s="4">
        <v>5150</v>
      </c>
      <c r="I298" t="str">
        <f t="shared" si="33"/>
        <v>2014</v>
      </c>
      <c r="J298" t="s">
        <v>343</v>
      </c>
      <c r="M298" t="str">
        <f t="shared" si="32"/>
        <v>2014 Jeep Grand Cherokee SRT</v>
      </c>
      <c r="N298" s="3">
        <f t="shared" si="34"/>
        <v>6</v>
      </c>
      <c r="O298" s="4">
        <f t="shared" si="35"/>
        <v>470</v>
      </c>
      <c r="Q298" t="str">
        <f t="shared" si="36"/>
        <v>2014 Jeep Grand Cherokee SRT</v>
      </c>
      <c r="R298" s="3">
        <f t="shared" si="36"/>
        <v>6</v>
      </c>
      <c r="S298">
        <f t="shared" si="37"/>
        <v>5.3744308945421988</v>
      </c>
      <c r="T298" s="3">
        <f t="shared" si="38"/>
        <v>0.6255691054578012</v>
      </c>
      <c r="U298">
        <f t="shared" si="39"/>
        <v>0.39133670570327361</v>
      </c>
    </row>
    <row r="299" spans="1:21" x14ac:dyDescent="0.3">
      <c r="A299" t="s">
        <v>346</v>
      </c>
      <c r="B299" t="s">
        <v>37</v>
      </c>
      <c r="C299">
        <v>744</v>
      </c>
      <c r="D299" s="3">
        <v>6.2</v>
      </c>
      <c r="E299" s="3">
        <v>5.5</v>
      </c>
      <c r="F299" s="3">
        <v>10</v>
      </c>
      <c r="G299" s="4">
        <v>707</v>
      </c>
      <c r="H299" s="4">
        <v>4600</v>
      </c>
      <c r="I299" t="str">
        <f t="shared" si="33"/>
        <v>2016</v>
      </c>
      <c r="J299" t="s">
        <v>343</v>
      </c>
      <c r="M299" t="str">
        <f t="shared" si="32"/>
        <v>2016 Jeep Trailcat</v>
      </c>
      <c r="N299" s="3">
        <f t="shared" si="34"/>
        <v>5.5</v>
      </c>
      <c r="O299" s="4">
        <f t="shared" si="35"/>
        <v>707</v>
      </c>
      <c r="Q299" t="str">
        <f t="shared" si="36"/>
        <v>2016 Jeep Trailcat</v>
      </c>
      <c r="R299" s="3">
        <f t="shared" si="36"/>
        <v>5.5</v>
      </c>
      <c r="S299">
        <f t="shared" si="37"/>
        <v>6.3098467839621932</v>
      </c>
      <c r="T299" s="3">
        <f t="shared" si="38"/>
        <v>-0.80984678396219323</v>
      </c>
      <c r="U299">
        <f t="shared" si="39"/>
        <v>0.65585181349390731</v>
      </c>
    </row>
    <row r="300" spans="1:21" x14ac:dyDescent="0.3">
      <c r="A300" t="s">
        <v>347</v>
      </c>
      <c r="B300" t="s">
        <v>37</v>
      </c>
      <c r="C300">
        <v>749</v>
      </c>
      <c r="D300" s="3">
        <v>6.9</v>
      </c>
      <c r="E300" s="3">
        <v>8.5</v>
      </c>
      <c r="F300" s="3">
        <v>5.6</v>
      </c>
      <c r="G300" s="4">
        <v>707</v>
      </c>
      <c r="H300" s="4">
        <v>5350</v>
      </c>
      <c r="I300" t="str">
        <f t="shared" si="33"/>
        <v>2018</v>
      </c>
      <c r="J300" t="s">
        <v>343</v>
      </c>
      <c r="M300" t="str">
        <f t="shared" si="32"/>
        <v>2018 Jeep Grand Cherokee Trackhawk</v>
      </c>
      <c r="N300" s="3">
        <f t="shared" si="34"/>
        <v>8.5</v>
      </c>
      <c r="O300" s="4">
        <f t="shared" si="35"/>
        <v>707</v>
      </c>
      <c r="Q300" t="str">
        <f t="shared" si="36"/>
        <v>2018 Jeep Grand Cherokee Trackhawk</v>
      </c>
      <c r="R300" s="3">
        <f t="shared" si="36"/>
        <v>8.5</v>
      </c>
      <c r="S300">
        <f t="shared" si="37"/>
        <v>6.3098467839621932</v>
      </c>
      <c r="T300" s="3">
        <f t="shared" si="38"/>
        <v>2.1901532160378068</v>
      </c>
      <c r="U300">
        <f t="shared" si="39"/>
        <v>4.7967711097207477</v>
      </c>
    </row>
    <row r="301" spans="1:21" x14ac:dyDescent="0.3">
      <c r="A301" t="s">
        <v>348</v>
      </c>
      <c r="B301" t="s">
        <v>34</v>
      </c>
      <c r="C301">
        <v>456</v>
      </c>
      <c r="D301" s="3">
        <v>4.8</v>
      </c>
      <c r="E301" s="3">
        <v>3.6</v>
      </c>
      <c r="F301" s="3">
        <v>8.4</v>
      </c>
      <c r="G301" s="4">
        <v>285</v>
      </c>
      <c r="H301" s="4">
        <v>5073</v>
      </c>
      <c r="I301" t="str">
        <f t="shared" si="33"/>
        <v>2020</v>
      </c>
      <c r="J301" t="s">
        <v>343</v>
      </c>
      <c r="M301" t="str">
        <f t="shared" si="32"/>
        <v>2020 Jeep Gladiator Rubicon</v>
      </c>
      <c r="N301" s="3">
        <f t="shared" si="34"/>
        <v>3.6</v>
      </c>
      <c r="O301" s="4">
        <f t="shared" si="35"/>
        <v>285</v>
      </c>
      <c r="Q301" t="str">
        <f t="shared" si="36"/>
        <v>2020 Jeep Gladiator Rubicon</v>
      </c>
      <c r="R301" s="3">
        <f t="shared" si="36"/>
        <v>3.6</v>
      </c>
      <c r="S301">
        <f t="shared" si="37"/>
        <v>4.6442539344464233</v>
      </c>
      <c r="T301" s="3">
        <f t="shared" si="38"/>
        <v>-1.0442539344464232</v>
      </c>
      <c r="U301">
        <f t="shared" si="39"/>
        <v>1.0904662796068347</v>
      </c>
    </row>
    <row r="302" spans="1:21" x14ac:dyDescent="0.3">
      <c r="A302" t="s">
        <v>349</v>
      </c>
      <c r="B302" t="s">
        <v>25</v>
      </c>
      <c r="C302">
        <v>846</v>
      </c>
      <c r="D302" s="3">
        <v>8.6999999999999993</v>
      </c>
      <c r="E302" s="3">
        <v>6.1</v>
      </c>
      <c r="F302" s="3">
        <v>4.7</v>
      </c>
      <c r="G302" s="4">
        <v>564</v>
      </c>
      <c r="H302" s="4">
        <v>2811</v>
      </c>
      <c r="I302" t="str">
        <f t="shared" si="33"/>
        <v>2002</v>
      </c>
      <c r="J302" t="s">
        <v>350</v>
      </c>
      <c r="M302" t="str">
        <f t="shared" si="32"/>
        <v>2002 Koenigsegg CC8S</v>
      </c>
      <c r="N302" s="3">
        <f t="shared" si="34"/>
        <v>6.1</v>
      </c>
      <c r="O302" s="4">
        <f t="shared" si="35"/>
        <v>564</v>
      </c>
      <c r="Q302" t="str">
        <f t="shared" si="36"/>
        <v>2002 Koenigsegg CC8S</v>
      </c>
      <c r="R302" s="3">
        <f t="shared" si="36"/>
        <v>6.1</v>
      </c>
      <c r="S302">
        <f t="shared" si="37"/>
        <v>5.7454397283205925</v>
      </c>
      <c r="T302" s="3">
        <f t="shared" si="38"/>
        <v>0.35456027167940718</v>
      </c>
      <c r="U302">
        <f t="shared" si="39"/>
        <v>0.12571298625337504</v>
      </c>
    </row>
    <row r="303" spans="1:21" x14ac:dyDescent="0.3">
      <c r="A303" t="s">
        <v>351</v>
      </c>
      <c r="B303" t="s">
        <v>40</v>
      </c>
      <c r="C303">
        <v>965</v>
      </c>
      <c r="D303" s="3">
        <v>7.8</v>
      </c>
      <c r="E303" s="3">
        <v>6.8</v>
      </c>
      <c r="F303" s="3">
        <v>3.9</v>
      </c>
      <c r="G303" s="4">
        <v>610</v>
      </c>
      <c r="H303" s="4">
        <v>2425</v>
      </c>
      <c r="I303" t="str">
        <f t="shared" si="33"/>
        <v>2008</v>
      </c>
      <c r="J303" t="s">
        <v>350</v>
      </c>
      <c r="M303" t="str">
        <f t="shared" si="32"/>
        <v>2008 Koenigsegg CCGT</v>
      </c>
      <c r="N303" s="3">
        <f t="shared" si="34"/>
        <v>6.8</v>
      </c>
      <c r="O303" s="4">
        <f t="shared" si="35"/>
        <v>610</v>
      </c>
      <c r="Q303" t="str">
        <f t="shared" si="36"/>
        <v>2008 Koenigsegg CCGT</v>
      </c>
      <c r="R303" s="3">
        <f t="shared" si="36"/>
        <v>6.8</v>
      </c>
      <c r="S303">
        <f t="shared" si="37"/>
        <v>5.9269972427227859</v>
      </c>
      <c r="T303" s="3">
        <f t="shared" si="38"/>
        <v>0.87300275727721388</v>
      </c>
      <c r="U303">
        <f t="shared" si="39"/>
        <v>0.76213381421361803</v>
      </c>
    </row>
    <row r="304" spans="1:21" x14ac:dyDescent="0.3">
      <c r="A304" t="s">
        <v>352</v>
      </c>
      <c r="B304" t="s">
        <v>40</v>
      </c>
      <c r="C304">
        <v>983</v>
      </c>
      <c r="D304" s="3">
        <v>10</v>
      </c>
      <c r="E304" s="3">
        <v>7</v>
      </c>
      <c r="F304" s="3">
        <v>4.3</v>
      </c>
      <c r="G304" s="4">
        <v>1341</v>
      </c>
      <c r="H304" s="4">
        <v>2998</v>
      </c>
      <c r="I304" t="str">
        <f t="shared" si="33"/>
        <v>2015</v>
      </c>
      <c r="J304" t="s">
        <v>350</v>
      </c>
      <c r="M304" t="str">
        <f t="shared" si="32"/>
        <v>2015 Koenigsegg One:1</v>
      </c>
      <c r="N304" s="3">
        <f t="shared" si="34"/>
        <v>7</v>
      </c>
      <c r="O304" s="4">
        <f t="shared" si="35"/>
        <v>1341</v>
      </c>
      <c r="Q304" t="str">
        <f t="shared" si="36"/>
        <v>2015 Koenigsegg One:1</v>
      </c>
      <c r="R304" s="3">
        <f t="shared" si="36"/>
        <v>7</v>
      </c>
      <c r="S304">
        <f t="shared" si="37"/>
        <v>8.8121829607228506</v>
      </c>
      <c r="T304" s="3">
        <f t="shared" si="38"/>
        <v>-1.8121829607228506</v>
      </c>
      <c r="U304">
        <f t="shared" si="39"/>
        <v>3.2840070831342367</v>
      </c>
    </row>
    <row r="305" spans="1:21" x14ac:dyDescent="0.3">
      <c r="A305" t="s">
        <v>353</v>
      </c>
      <c r="B305" t="s">
        <v>40</v>
      </c>
      <c r="C305">
        <v>966</v>
      </c>
      <c r="D305" s="3">
        <v>9.1</v>
      </c>
      <c r="E305" s="3">
        <v>5.8</v>
      </c>
      <c r="F305" s="3">
        <v>4.2</v>
      </c>
      <c r="G305" s="4">
        <v>1500</v>
      </c>
      <c r="H305" s="4">
        <v>3589</v>
      </c>
      <c r="I305" t="str">
        <f t="shared" si="33"/>
        <v>2016</v>
      </c>
      <c r="J305" t="s">
        <v>350</v>
      </c>
      <c r="M305" t="str">
        <f t="shared" si="32"/>
        <v>2016 Koenigsegg Regera</v>
      </c>
      <c r="N305" s="3">
        <f t="shared" si="34"/>
        <v>5.8</v>
      </c>
      <c r="O305" s="4">
        <f t="shared" si="35"/>
        <v>1500</v>
      </c>
      <c r="Q305" t="str">
        <f t="shared" si="36"/>
        <v>2016 Koenigsegg Regera</v>
      </c>
      <c r="R305" s="3">
        <f t="shared" si="36"/>
        <v>5.8</v>
      </c>
      <c r="S305">
        <f t="shared" si="37"/>
        <v>9.4397404561565175</v>
      </c>
      <c r="T305" s="3">
        <f t="shared" si="38"/>
        <v>-3.6397404561565176</v>
      </c>
      <c r="U305">
        <f t="shared" si="39"/>
        <v>13.247710588182455</v>
      </c>
    </row>
    <row r="306" spans="1:21" x14ac:dyDescent="0.3">
      <c r="A306" t="s">
        <v>354</v>
      </c>
      <c r="B306" t="s">
        <v>40</v>
      </c>
      <c r="C306">
        <v>980</v>
      </c>
      <c r="D306" s="3">
        <v>10</v>
      </c>
      <c r="E306" s="3">
        <v>7</v>
      </c>
      <c r="F306" s="3">
        <v>4.3</v>
      </c>
      <c r="G306" s="4">
        <v>1341</v>
      </c>
      <c r="H306" s="4">
        <v>3075</v>
      </c>
      <c r="I306" t="str">
        <f t="shared" si="33"/>
        <v>2017</v>
      </c>
      <c r="J306" t="s">
        <v>350</v>
      </c>
      <c r="M306" t="str">
        <f t="shared" si="32"/>
        <v>2017 Koenigsegg Agera RS</v>
      </c>
      <c r="N306" s="3">
        <f t="shared" si="34"/>
        <v>7</v>
      </c>
      <c r="O306" s="4">
        <f t="shared" si="35"/>
        <v>1341</v>
      </c>
      <c r="Q306" t="str">
        <f t="shared" si="36"/>
        <v>2017 Koenigsegg Agera RS</v>
      </c>
      <c r="R306" s="3">
        <f t="shared" si="36"/>
        <v>7</v>
      </c>
      <c r="S306">
        <f t="shared" si="37"/>
        <v>8.8121829607228506</v>
      </c>
      <c r="T306" s="3">
        <f t="shared" si="38"/>
        <v>-1.8121829607228506</v>
      </c>
      <c r="U306">
        <f t="shared" si="39"/>
        <v>3.2840070831342367</v>
      </c>
    </row>
    <row r="307" spans="1:21" x14ac:dyDescent="0.3">
      <c r="A307" t="s">
        <v>355</v>
      </c>
      <c r="B307" t="s">
        <v>40</v>
      </c>
      <c r="C307">
        <v>971</v>
      </c>
      <c r="D307" s="3">
        <v>10</v>
      </c>
      <c r="E307" s="3">
        <v>6.9</v>
      </c>
      <c r="F307" s="3">
        <v>4.4000000000000004</v>
      </c>
      <c r="G307" s="4">
        <v>1280</v>
      </c>
      <c r="H307" s="4">
        <v>3131</v>
      </c>
      <c r="I307" t="str">
        <f t="shared" si="33"/>
        <v>2020</v>
      </c>
      <c r="J307" t="s">
        <v>350</v>
      </c>
      <c r="M307" t="str">
        <f t="shared" si="32"/>
        <v>2020 Koenigsegg Jesko</v>
      </c>
      <c r="N307" s="3">
        <f t="shared" si="34"/>
        <v>6.9</v>
      </c>
      <c r="O307" s="4">
        <f t="shared" si="35"/>
        <v>1280</v>
      </c>
      <c r="Q307" t="str">
        <f t="shared" si="36"/>
        <v>2020 Koenigsegg Jesko</v>
      </c>
      <c r="R307" s="3">
        <f t="shared" si="36"/>
        <v>6.9</v>
      </c>
      <c r="S307">
        <f t="shared" si="37"/>
        <v>8.5714219090155943</v>
      </c>
      <c r="T307" s="3">
        <f t="shared" si="38"/>
        <v>-1.671421909015594</v>
      </c>
      <c r="U307">
        <f t="shared" si="39"/>
        <v>2.7936511979373324</v>
      </c>
    </row>
    <row r="308" spans="1:21" x14ac:dyDescent="0.3">
      <c r="A308" t="s">
        <v>356</v>
      </c>
      <c r="B308" t="s">
        <v>25</v>
      </c>
      <c r="C308">
        <v>802</v>
      </c>
      <c r="D308" s="3">
        <v>5.2</v>
      </c>
      <c r="E308" s="3">
        <v>6.8</v>
      </c>
      <c r="F308" s="3">
        <v>3.9</v>
      </c>
      <c r="G308" s="4">
        <v>295</v>
      </c>
      <c r="H308" s="4">
        <v>1786</v>
      </c>
      <c r="I308" t="str">
        <f t="shared" si="33"/>
        <v>2013</v>
      </c>
      <c r="J308" t="s">
        <v>357</v>
      </c>
      <c r="M308" t="str">
        <f t="shared" si="32"/>
        <v>2013 KTM X-Bow R</v>
      </c>
      <c r="N308" s="3">
        <f t="shared" si="34"/>
        <v>6.8</v>
      </c>
      <c r="O308" s="4">
        <f t="shared" si="35"/>
        <v>295</v>
      </c>
      <c r="Q308" t="str">
        <f t="shared" si="36"/>
        <v>2013 KTM X-Bow R</v>
      </c>
      <c r="R308" s="3">
        <f t="shared" si="36"/>
        <v>6.8</v>
      </c>
      <c r="S308">
        <f t="shared" si="37"/>
        <v>4.6837229593164649</v>
      </c>
      <c r="T308" s="3">
        <f t="shared" si="38"/>
        <v>2.1162770406835349</v>
      </c>
      <c r="U308">
        <f t="shared" si="39"/>
        <v>4.47862851292426</v>
      </c>
    </row>
    <row r="309" spans="1:21" x14ac:dyDescent="0.3">
      <c r="A309" t="s">
        <v>358</v>
      </c>
      <c r="B309" t="s">
        <v>30</v>
      </c>
      <c r="C309">
        <v>625</v>
      </c>
      <c r="D309" s="3">
        <v>5.9</v>
      </c>
      <c r="E309" s="3">
        <v>3.8</v>
      </c>
      <c r="F309" s="3">
        <v>5.0999999999999996</v>
      </c>
      <c r="G309" s="4">
        <v>350</v>
      </c>
      <c r="H309" s="4">
        <v>2745</v>
      </c>
      <c r="I309" t="str">
        <f t="shared" si="33"/>
        <v>1967</v>
      </c>
      <c r="J309" t="s">
        <v>359</v>
      </c>
      <c r="M309" t="str">
        <f t="shared" si="32"/>
        <v>1967 Lamborghini Miura P400</v>
      </c>
      <c r="N309" s="3">
        <f t="shared" si="34"/>
        <v>3.8</v>
      </c>
      <c r="O309" s="4">
        <f t="shared" si="35"/>
        <v>350</v>
      </c>
      <c r="Q309" t="str">
        <f t="shared" si="36"/>
        <v>1967 Lamborghini Miura P400</v>
      </c>
      <c r="R309" s="3">
        <f t="shared" si="36"/>
        <v>3.8</v>
      </c>
      <c r="S309">
        <f t="shared" si="37"/>
        <v>4.9008025961016957</v>
      </c>
      <c r="T309" s="3">
        <f t="shared" si="38"/>
        <v>-1.1008025961016958</v>
      </c>
      <c r="U309">
        <f t="shared" si="39"/>
        <v>1.2117663555842333</v>
      </c>
    </row>
    <row r="310" spans="1:21" x14ac:dyDescent="0.3">
      <c r="A310" t="s">
        <v>360</v>
      </c>
      <c r="B310" t="s">
        <v>19</v>
      </c>
      <c r="C310">
        <v>597</v>
      </c>
      <c r="D310" s="3">
        <v>5.8</v>
      </c>
      <c r="E310" s="3">
        <v>4.0999999999999996</v>
      </c>
      <c r="F310" s="3">
        <v>5.0999999999999996</v>
      </c>
      <c r="G310" s="4">
        <v>350</v>
      </c>
      <c r="H310" s="4">
        <v>3605</v>
      </c>
      <c r="I310" t="str">
        <f t="shared" si="33"/>
        <v>1973</v>
      </c>
      <c r="J310" t="s">
        <v>359</v>
      </c>
      <c r="M310" t="str">
        <f t="shared" si="32"/>
        <v>1973 Lamborghini Espada 400 GT</v>
      </c>
      <c r="N310" s="3">
        <f t="shared" si="34"/>
        <v>4.0999999999999996</v>
      </c>
      <c r="O310" s="4">
        <f t="shared" si="35"/>
        <v>350</v>
      </c>
      <c r="Q310" t="str">
        <f t="shared" si="36"/>
        <v>1973 Lamborghini Espada 400 GT</v>
      </c>
      <c r="R310" s="3">
        <f t="shared" si="36"/>
        <v>4.0999999999999996</v>
      </c>
      <c r="S310">
        <f t="shared" si="37"/>
        <v>4.9008025961016957</v>
      </c>
      <c r="T310" s="3">
        <f t="shared" si="38"/>
        <v>-0.80080259610169602</v>
      </c>
      <c r="U310">
        <f t="shared" si="39"/>
        <v>0.64128479792321613</v>
      </c>
    </row>
    <row r="311" spans="1:21" x14ac:dyDescent="0.3">
      <c r="A311" t="s">
        <v>361</v>
      </c>
      <c r="B311" t="s">
        <v>19</v>
      </c>
      <c r="C311">
        <v>562</v>
      </c>
      <c r="D311" s="3">
        <v>5.3</v>
      </c>
      <c r="E311" s="3">
        <v>2.9</v>
      </c>
      <c r="F311" s="3">
        <v>8.6999999999999993</v>
      </c>
      <c r="G311" s="4">
        <v>450</v>
      </c>
      <c r="H311" s="4">
        <v>5952</v>
      </c>
      <c r="I311" t="str">
        <f t="shared" si="33"/>
        <v>1986</v>
      </c>
      <c r="J311" t="s">
        <v>359</v>
      </c>
      <c r="M311" t="str">
        <f t="shared" si="32"/>
        <v>1986 Lamborghini LM 002</v>
      </c>
      <c r="N311" s="3">
        <f t="shared" si="34"/>
        <v>2.9</v>
      </c>
      <c r="O311" s="4">
        <f t="shared" si="35"/>
        <v>450</v>
      </c>
      <c r="Q311" t="str">
        <f t="shared" si="36"/>
        <v>1986 Lamborghini LM 002</v>
      </c>
      <c r="R311" s="3">
        <f t="shared" si="36"/>
        <v>2.9</v>
      </c>
      <c r="S311">
        <f t="shared" si="37"/>
        <v>5.2954928448021148</v>
      </c>
      <c r="T311" s="3">
        <f t="shared" si="38"/>
        <v>-2.3954928448021149</v>
      </c>
      <c r="U311">
        <f t="shared" si="39"/>
        <v>5.738385969498129</v>
      </c>
    </row>
    <row r="312" spans="1:21" x14ac:dyDescent="0.3">
      <c r="A312" t="s">
        <v>362</v>
      </c>
      <c r="B312" t="s">
        <v>37</v>
      </c>
      <c r="C312">
        <v>735</v>
      </c>
      <c r="D312" s="3">
        <v>6.8</v>
      </c>
      <c r="E312" s="3">
        <v>4.7</v>
      </c>
      <c r="F312" s="3">
        <v>4.8</v>
      </c>
      <c r="G312" s="4">
        <v>455</v>
      </c>
      <c r="H312" s="4">
        <v>3284</v>
      </c>
      <c r="I312" t="str">
        <f t="shared" si="33"/>
        <v>1988</v>
      </c>
      <c r="J312" t="s">
        <v>359</v>
      </c>
      <c r="M312" t="str">
        <f t="shared" si="32"/>
        <v>1988 Lamborghini Countach LP5000 QV</v>
      </c>
      <c r="N312" s="3">
        <f t="shared" si="34"/>
        <v>4.7</v>
      </c>
      <c r="O312" s="4">
        <f t="shared" si="35"/>
        <v>455</v>
      </c>
      <c r="Q312" t="str">
        <f t="shared" si="36"/>
        <v>1988 Lamborghini Countach LP5000 QV</v>
      </c>
      <c r="R312" s="3">
        <f t="shared" si="36"/>
        <v>4.7</v>
      </c>
      <c r="S312">
        <f t="shared" si="37"/>
        <v>5.315227357237136</v>
      </c>
      <c r="T312" s="3">
        <f t="shared" si="38"/>
        <v>-0.61522735723713584</v>
      </c>
      <c r="U312">
        <f t="shared" si="39"/>
        <v>0.37850470109299034</v>
      </c>
    </row>
    <row r="313" spans="1:21" x14ac:dyDescent="0.3">
      <c r="A313" t="s">
        <v>363</v>
      </c>
      <c r="B313" t="s">
        <v>37</v>
      </c>
      <c r="C313">
        <v>763</v>
      </c>
      <c r="D313" s="3">
        <v>7.7</v>
      </c>
      <c r="E313" s="3">
        <v>5.2</v>
      </c>
      <c r="F313" s="3">
        <v>4.5999999999999996</v>
      </c>
      <c r="G313" s="4">
        <v>530</v>
      </c>
      <c r="H313" s="4">
        <v>3474</v>
      </c>
      <c r="I313" t="str">
        <f t="shared" si="33"/>
        <v>1997</v>
      </c>
      <c r="J313" t="s">
        <v>359</v>
      </c>
      <c r="M313" t="str">
        <f t="shared" si="32"/>
        <v>1997 Lamborghini Diablo SV</v>
      </c>
      <c r="N313" s="3">
        <f t="shared" si="34"/>
        <v>5.2</v>
      </c>
      <c r="O313" s="4">
        <f t="shared" si="35"/>
        <v>530</v>
      </c>
      <c r="Q313" t="str">
        <f t="shared" si="36"/>
        <v>1997 Lamborghini Diablo SV</v>
      </c>
      <c r="R313" s="3">
        <f t="shared" si="36"/>
        <v>5.2</v>
      </c>
      <c r="S313">
        <f t="shared" si="37"/>
        <v>5.6112450437624499</v>
      </c>
      <c r="T313" s="3">
        <f t="shared" si="38"/>
        <v>-0.41124504376244975</v>
      </c>
      <c r="U313">
        <f t="shared" si="39"/>
        <v>0.1691224860191792</v>
      </c>
    </row>
    <row r="314" spans="1:21" x14ac:dyDescent="0.3">
      <c r="A314" t="s">
        <v>364</v>
      </c>
      <c r="B314" t="s">
        <v>25</v>
      </c>
      <c r="C314">
        <v>881</v>
      </c>
      <c r="D314" s="3">
        <v>7.8</v>
      </c>
      <c r="E314" s="3">
        <v>6.8</v>
      </c>
      <c r="F314" s="3">
        <v>4.0999999999999996</v>
      </c>
      <c r="G314" s="4">
        <v>590</v>
      </c>
      <c r="H314" s="4">
        <v>3086</v>
      </c>
      <c r="I314" t="str">
        <f t="shared" si="33"/>
        <v>1999</v>
      </c>
      <c r="J314" t="s">
        <v>359</v>
      </c>
      <c r="M314" t="str">
        <f t="shared" si="32"/>
        <v>1999 Lamborghini Diablo GTR</v>
      </c>
      <c r="N314" s="3">
        <f t="shared" si="34"/>
        <v>6.8</v>
      </c>
      <c r="O314" s="4">
        <f t="shared" si="35"/>
        <v>590</v>
      </c>
      <c r="Q314" t="str">
        <f t="shared" si="36"/>
        <v>1999 Lamborghini Diablo GTR</v>
      </c>
      <c r="R314" s="3">
        <f t="shared" si="36"/>
        <v>6.8</v>
      </c>
      <c r="S314">
        <f t="shared" si="37"/>
        <v>5.8480591929827019</v>
      </c>
      <c r="T314" s="3">
        <f t="shared" si="38"/>
        <v>0.95194080701729789</v>
      </c>
      <c r="U314">
        <f t="shared" si="39"/>
        <v>0.90619130006474435</v>
      </c>
    </row>
    <row r="315" spans="1:21" x14ac:dyDescent="0.3">
      <c r="A315" t="s">
        <v>365</v>
      </c>
      <c r="B315" t="s">
        <v>25</v>
      </c>
      <c r="C315">
        <v>817</v>
      </c>
      <c r="D315" s="3">
        <v>7.8</v>
      </c>
      <c r="E315" s="3">
        <v>5.2</v>
      </c>
      <c r="F315" s="3">
        <v>5.0999999999999996</v>
      </c>
      <c r="G315" s="4">
        <v>641</v>
      </c>
      <c r="H315" s="4">
        <v>4015</v>
      </c>
      <c r="I315" t="str">
        <f t="shared" si="33"/>
        <v>2008</v>
      </c>
      <c r="J315" t="s">
        <v>359</v>
      </c>
      <c r="M315" t="str">
        <f t="shared" si="32"/>
        <v>2008 Lamborghini ReventÃ³n</v>
      </c>
      <c r="N315" s="3">
        <f t="shared" si="34"/>
        <v>5.2</v>
      </c>
      <c r="O315" s="4">
        <f t="shared" si="35"/>
        <v>641</v>
      </c>
      <c r="Q315" t="str">
        <f t="shared" si="36"/>
        <v>2008 Lamborghini ReventÃ³n</v>
      </c>
      <c r="R315" s="3">
        <f t="shared" si="36"/>
        <v>5.2</v>
      </c>
      <c r="S315">
        <f t="shared" si="37"/>
        <v>6.0493512198199157</v>
      </c>
      <c r="T315" s="3">
        <f t="shared" si="38"/>
        <v>-0.84935121981991557</v>
      </c>
      <c r="U315">
        <f t="shared" si="39"/>
        <v>0.72139749460957858</v>
      </c>
    </row>
    <row r="316" spans="1:21" x14ac:dyDescent="0.3">
      <c r="A316" t="s">
        <v>366</v>
      </c>
      <c r="B316" t="s">
        <v>25</v>
      </c>
      <c r="C316">
        <v>818</v>
      </c>
      <c r="D316" s="3">
        <v>7.8</v>
      </c>
      <c r="E316" s="3">
        <v>5.2</v>
      </c>
      <c r="F316" s="3">
        <v>5</v>
      </c>
      <c r="G316" s="4">
        <v>661</v>
      </c>
      <c r="H316" s="4">
        <v>3794</v>
      </c>
      <c r="I316" t="str">
        <f t="shared" si="33"/>
        <v>2010</v>
      </c>
      <c r="J316" t="s">
        <v>359</v>
      </c>
      <c r="M316" t="str">
        <f t="shared" si="32"/>
        <v>2010 Lamborghini MurciÃ©lago LP 670-4 SV</v>
      </c>
      <c r="N316" s="3">
        <f t="shared" si="34"/>
        <v>5.2</v>
      </c>
      <c r="O316" s="4">
        <f t="shared" si="35"/>
        <v>661</v>
      </c>
      <c r="Q316" t="str">
        <f t="shared" si="36"/>
        <v>2010 Lamborghini MurciÃ©lago LP 670-4 SV</v>
      </c>
      <c r="R316" s="3">
        <f t="shared" si="36"/>
        <v>5.2</v>
      </c>
      <c r="S316">
        <f t="shared" si="37"/>
        <v>6.1282892695599998</v>
      </c>
      <c r="T316" s="3">
        <f t="shared" si="38"/>
        <v>-0.92828926955999957</v>
      </c>
      <c r="U316">
        <f t="shared" si="39"/>
        <v>0.86172096798023756</v>
      </c>
    </row>
    <row r="317" spans="1:21" x14ac:dyDescent="0.3">
      <c r="A317" t="s">
        <v>367</v>
      </c>
      <c r="B317" t="s">
        <v>25</v>
      </c>
      <c r="C317">
        <v>814</v>
      </c>
      <c r="D317" s="3">
        <v>7.5</v>
      </c>
      <c r="E317" s="3">
        <v>7.4</v>
      </c>
      <c r="F317" s="3">
        <v>5</v>
      </c>
      <c r="G317" s="4">
        <v>562</v>
      </c>
      <c r="H317" s="4">
        <v>3298</v>
      </c>
      <c r="I317" t="str">
        <f t="shared" si="33"/>
        <v>2011</v>
      </c>
      <c r="J317" t="s">
        <v>359</v>
      </c>
      <c r="M317" t="str">
        <f t="shared" si="32"/>
        <v>2011 Lamborghini Gallardo LP 570-4 Superleggera</v>
      </c>
      <c r="N317" s="3">
        <f t="shared" si="34"/>
        <v>7.4</v>
      </c>
      <c r="O317" s="4">
        <f t="shared" si="35"/>
        <v>562</v>
      </c>
      <c r="Q317" t="str">
        <f t="shared" si="36"/>
        <v>2011 Lamborghini Gallardo LP 570-4 Superleggera</v>
      </c>
      <c r="R317" s="3">
        <f t="shared" si="36"/>
        <v>7.4</v>
      </c>
      <c r="S317">
        <f t="shared" si="37"/>
        <v>5.737545923346584</v>
      </c>
      <c r="T317" s="3">
        <f t="shared" si="38"/>
        <v>1.6624540766534164</v>
      </c>
      <c r="U317">
        <f t="shared" si="39"/>
        <v>2.7637535569815634</v>
      </c>
    </row>
    <row r="318" spans="1:21" x14ac:dyDescent="0.3">
      <c r="A318" t="s">
        <v>368</v>
      </c>
      <c r="B318" t="s">
        <v>40</v>
      </c>
      <c r="C318">
        <v>936</v>
      </c>
      <c r="D318" s="3">
        <v>7.8</v>
      </c>
      <c r="E318" s="3">
        <v>10</v>
      </c>
      <c r="F318" s="3">
        <v>4.5999999999999996</v>
      </c>
      <c r="G318" s="4">
        <v>571</v>
      </c>
      <c r="H318" s="4">
        <v>2202</v>
      </c>
      <c r="I318" t="str">
        <f t="shared" si="33"/>
        <v>2011</v>
      </c>
      <c r="J318" t="s">
        <v>359</v>
      </c>
      <c r="M318" t="str">
        <f t="shared" si="32"/>
        <v>2011 Lamborghini Sesto Elemento</v>
      </c>
      <c r="N318" s="3">
        <f t="shared" si="34"/>
        <v>10</v>
      </c>
      <c r="O318" s="4">
        <f t="shared" si="35"/>
        <v>571</v>
      </c>
      <c r="Q318" t="str">
        <f t="shared" si="36"/>
        <v>2011 Lamborghini Sesto Elemento</v>
      </c>
      <c r="R318" s="3">
        <f t="shared" si="36"/>
        <v>10</v>
      </c>
      <c r="S318">
        <f t="shared" si="37"/>
        <v>5.7730680457296222</v>
      </c>
      <c r="T318" s="3">
        <f t="shared" si="38"/>
        <v>4.2269319542703778</v>
      </c>
      <c r="U318">
        <f t="shared" si="39"/>
        <v>17.866953746031996</v>
      </c>
    </row>
    <row r="319" spans="1:21" x14ac:dyDescent="0.3">
      <c r="A319" t="s">
        <v>369</v>
      </c>
      <c r="B319" t="s">
        <v>40</v>
      </c>
      <c r="C319">
        <v>998</v>
      </c>
      <c r="D319" s="3">
        <v>8.4</v>
      </c>
      <c r="E319" s="3">
        <v>10</v>
      </c>
      <c r="F319" s="3">
        <v>5.0999999999999996</v>
      </c>
      <c r="G319" s="4">
        <v>638</v>
      </c>
      <c r="H319" s="4">
        <v>2039</v>
      </c>
      <c r="I319" t="str">
        <f t="shared" si="33"/>
        <v>2011</v>
      </c>
      <c r="J319" t="s">
        <v>359</v>
      </c>
      <c r="M319" t="str">
        <f t="shared" si="32"/>
        <v>2011 Lamborghini Sesto Elemento Forza Edition</v>
      </c>
      <c r="N319" s="3">
        <f t="shared" si="34"/>
        <v>10</v>
      </c>
      <c r="O319" s="4">
        <f t="shared" si="35"/>
        <v>638</v>
      </c>
      <c r="Q319" t="str">
        <f t="shared" si="36"/>
        <v>2011 Lamborghini Sesto Elemento Forza Edition</v>
      </c>
      <c r="R319" s="3">
        <f t="shared" si="36"/>
        <v>10</v>
      </c>
      <c r="S319">
        <f t="shared" si="37"/>
        <v>6.037510512358903</v>
      </c>
      <c r="T319" s="3">
        <f t="shared" si="38"/>
        <v>3.962489487641097</v>
      </c>
      <c r="U319">
        <f t="shared" si="39"/>
        <v>15.701322939666204</v>
      </c>
    </row>
    <row r="320" spans="1:21" x14ac:dyDescent="0.3">
      <c r="A320" t="s">
        <v>370</v>
      </c>
      <c r="B320" t="s">
        <v>25</v>
      </c>
      <c r="C320">
        <v>839</v>
      </c>
      <c r="D320" s="3">
        <v>7.9</v>
      </c>
      <c r="E320" s="3">
        <v>7.7</v>
      </c>
      <c r="F320" s="3">
        <v>5.0999999999999996</v>
      </c>
      <c r="G320" s="4">
        <v>700</v>
      </c>
      <c r="H320" s="4">
        <v>3816</v>
      </c>
      <c r="I320" t="str">
        <f t="shared" si="33"/>
        <v>2012</v>
      </c>
      <c r="J320" t="s">
        <v>359</v>
      </c>
      <c r="M320" t="str">
        <f t="shared" si="32"/>
        <v>2012 Lamborghini Aventador J</v>
      </c>
      <c r="N320" s="3">
        <f t="shared" si="34"/>
        <v>7.7</v>
      </c>
      <c r="O320" s="4">
        <f t="shared" si="35"/>
        <v>700</v>
      </c>
      <c r="Q320" t="str">
        <f t="shared" si="36"/>
        <v>2012 Lamborghini Aventador J</v>
      </c>
      <c r="R320" s="3">
        <f t="shared" si="36"/>
        <v>7.7</v>
      </c>
      <c r="S320">
        <f t="shared" si="37"/>
        <v>6.2822184665531626</v>
      </c>
      <c r="T320" s="3">
        <f t="shared" si="38"/>
        <v>1.4177815334468375</v>
      </c>
      <c r="U320">
        <f t="shared" si="39"/>
        <v>2.0101044765828662</v>
      </c>
    </row>
    <row r="321" spans="1:21" x14ac:dyDescent="0.3">
      <c r="A321" t="s">
        <v>371</v>
      </c>
      <c r="B321" t="s">
        <v>25</v>
      </c>
      <c r="C321">
        <v>847</v>
      </c>
      <c r="D321" s="3">
        <v>8.9</v>
      </c>
      <c r="E321" s="3">
        <v>8.1999999999999993</v>
      </c>
      <c r="F321" s="3">
        <v>5</v>
      </c>
      <c r="G321" s="4">
        <v>700</v>
      </c>
      <c r="H321" s="4">
        <v>3816</v>
      </c>
      <c r="I321" t="str">
        <f t="shared" si="33"/>
        <v>2012</v>
      </c>
      <c r="J321" t="s">
        <v>359</v>
      </c>
      <c r="M321" t="str">
        <f t="shared" si="32"/>
        <v>2012 Lamborghini Aventador LP700-4</v>
      </c>
      <c r="N321" s="3">
        <f t="shared" si="34"/>
        <v>8.1999999999999993</v>
      </c>
      <c r="O321" s="4">
        <f t="shared" si="35"/>
        <v>700</v>
      </c>
      <c r="Q321" t="str">
        <f t="shared" si="36"/>
        <v>2012 Lamborghini Aventador LP700-4</v>
      </c>
      <c r="R321" s="3">
        <f t="shared" si="36"/>
        <v>8.1999999999999993</v>
      </c>
      <c r="S321">
        <f t="shared" si="37"/>
        <v>6.2822184665531626</v>
      </c>
      <c r="T321" s="3">
        <f t="shared" si="38"/>
        <v>1.9177815334468367</v>
      </c>
      <c r="U321">
        <f t="shared" si="39"/>
        <v>3.6778860100297002</v>
      </c>
    </row>
    <row r="322" spans="1:21" x14ac:dyDescent="0.3">
      <c r="A322" t="s">
        <v>372</v>
      </c>
      <c r="B322" t="s">
        <v>37</v>
      </c>
      <c r="C322">
        <v>797</v>
      </c>
      <c r="D322" s="3">
        <v>7.1</v>
      </c>
      <c r="E322" s="3">
        <v>6.7</v>
      </c>
      <c r="F322" s="3">
        <v>5.0999999999999996</v>
      </c>
      <c r="G322" s="4">
        <v>562</v>
      </c>
      <c r="H322" s="4">
        <v>3618</v>
      </c>
      <c r="I322" t="str">
        <f t="shared" si="33"/>
        <v>2012</v>
      </c>
      <c r="J322" t="s">
        <v>359</v>
      </c>
      <c r="M322" t="str">
        <f t="shared" si="32"/>
        <v>2012 Lamborghini Gallardo LP 570-4 Spyder Performante</v>
      </c>
      <c r="N322" s="3">
        <f t="shared" si="34"/>
        <v>6.7</v>
      </c>
      <c r="O322" s="4">
        <f t="shared" si="35"/>
        <v>562</v>
      </c>
      <c r="Q322" t="str">
        <f t="shared" si="36"/>
        <v>2012 Lamborghini Gallardo LP 570-4 Spyder Performante</v>
      </c>
      <c r="R322" s="3">
        <f t="shared" si="36"/>
        <v>6.7</v>
      </c>
      <c r="S322">
        <f t="shared" si="37"/>
        <v>5.737545923346584</v>
      </c>
      <c r="T322" s="3">
        <f t="shared" si="38"/>
        <v>0.9624540766534162</v>
      </c>
      <c r="U322">
        <f t="shared" si="39"/>
        <v>0.92631784966677999</v>
      </c>
    </row>
    <row r="323" spans="1:21" x14ac:dyDescent="0.3">
      <c r="A323" t="s">
        <v>373</v>
      </c>
      <c r="B323" t="s">
        <v>40</v>
      </c>
      <c r="C323">
        <v>910</v>
      </c>
      <c r="D323" s="3">
        <v>8.1999999999999993</v>
      </c>
      <c r="E323" s="3">
        <v>8.8000000000000007</v>
      </c>
      <c r="F323" s="3">
        <v>4.5999999999999996</v>
      </c>
      <c r="G323" s="4">
        <v>740</v>
      </c>
      <c r="H323" s="4">
        <v>3629</v>
      </c>
      <c r="I323" t="str">
        <f t="shared" si="33"/>
        <v>2013</v>
      </c>
      <c r="J323" t="s">
        <v>359</v>
      </c>
      <c r="M323" t="str">
        <f t="shared" si="32"/>
        <v>2013 Lamborghini Veneno</v>
      </c>
      <c r="N323" s="3">
        <f t="shared" si="34"/>
        <v>8.8000000000000007</v>
      </c>
      <c r="O323" s="4">
        <f t="shared" si="35"/>
        <v>740</v>
      </c>
      <c r="Q323" t="str">
        <f t="shared" si="36"/>
        <v>2013 Lamborghini Veneno</v>
      </c>
      <c r="R323" s="3">
        <f t="shared" si="36"/>
        <v>8.8000000000000007</v>
      </c>
      <c r="S323">
        <f t="shared" si="37"/>
        <v>6.4400945660333306</v>
      </c>
      <c r="T323" s="3">
        <f t="shared" si="38"/>
        <v>2.3599054339666701</v>
      </c>
      <c r="U323">
        <f t="shared" si="39"/>
        <v>5.5691536572654172</v>
      </c>
    </row>
    <row r="324" spans="1:21" x14ac:dyDescent="0.3">
      <c r="A324" t="s">
        <v>374</v>
      </c>
      <c r="B324" t="s">
        <v>25</v>
      </c>
      <c r="C324">
        <v>838</v>
      </c>
      <c r="D324" s="3">
        <v>7.8</v>
      </c>
      <c r="E324" s="3">
        <v>7.8</v>
      </c>
      <c r="F324" s="3">
        <v>5</v>
      </c>
      <c r="G324" s="4">
        <v>602</v>
      </c>
      <c r="H324" s="4">
        <v>3422</v>
      </c>
      <c r="I324" t="str">
        <f t="shared" si="33"/>
        <v>2014</v>
      </c>
      <c r="J324" t="s">
        <v>359</v>
      </c>
      <c r="M324" t="str">
        <f t="shared" si="32"/>
        <v>2014 Lamborghini HuracÃ¡n LP 610-4</v>
      </c>
      <c r="N324" s="3">
        <f t="shared" si="34"/>
        <v>7.8</v>
      </c>
      <c r="O324" s="4">
        <f t="shared" si="35"/>
        <v>602</v>
      </c>
      <c r="Q324" t="str">
        <f t="shared" si="36"/>
        <v>2014 Lamborghini HuracÃ¡n LP 610-4</v>
      </c>
      <c r="R324" s="3">
        <f t="shared" si="36"/>
        <v>7.8</v>
      </c>
      <c r="S324">
        <f t="shared" si="37"/>
        <v>5.895422022826752</v>
      </c>
      <c r="T324" s="3">
        <f t="shared" si="38"/>
        <v>1.9045779771732478</v>
      </c>
      <c r="U324">
        <f t="shared" si="39"/>
        <v>3.6274172711333406</v>
      </c>
    </row>
    <row r="325" spans="1:21" x14ac:dyDescent="0.3">
      <c r="A325" t="s">
        <v>375</v>
      </c>
      <c r="B325" t="s">
        <v>25</v>
      </c>
      <c r="C325">
        <v>872</v>
      </c>
      <c r="D325" s="3">
        <v>8.5</v>
      </c>
      <c r="E325" s="3">
        <v>8.6999999999999993</v>
      </c>
      <c r="F325" s="3">
        <v>5</v>
      </c>
      <c r="G325" s="4">
        <v>740</v>
      </c>
      <c r="H325" s="4">
        <v>3706</v>
      </c>
      <c r="I325" t="str">
        <f t="shared" si="33"/>
        <v>2016</v>
      </c>
      <c r="J325" t="s">
        <v>359</v>
      </c>
      <c r="M325" t="str">
        <f t="shared" si="32"/>
        <v>2016 Lamborghini Aventador Superveloce</v>
      </c>
      <c r="N325" s="3">
        <f t="shared" si="34"/>
        <v>8.6999999999999993</v>
      </c>
      <c r="O325" s="4">
        <f t="shared" si="35"/>
        <v>740</v>
      </c>
      <c r="Q325" t="str">
        <f t="shared" si="36"/>
        <v>2016 Lamborghini Aventador Superveloce</v>
      </c>
      <c r="R325" s="3">
        <f t="shared" si="36"/>
        <v>8.6999999999999993</v>
      </c>
      <c r="S325">
        <f t="shared" si="37"/>
        <v>6.4400945660333306</v>
      </c>
      <c r="T325" s="3">
        <f t="shared" si="38"/>
        <v>2.2599054339666687</v>
      </c>
      <c r="U325">
        <f t="shared" si="39"/>
        <v>5.107172570472077</v>
      </c>
    </row>
    <row r="326" spans="1:21" x14ac:dyDescent="0.3">
      <c r="A326" t="s">
        <v>376</v>
      </c>
      <c r="B326" t="s">
        <v>25</v>
      </c>
      <c r="C326">
        <v>884</v>
      </c>
      <c r="D326" s="3">
        <v>8.3000000000000007</v>
      </c>
      <c r="E326" s="3">
        <v>8.6999999999999993</v>
      </c>
      <c r="F326" s="3">
        <v>4.5999999999999996</v>
      </c>
      <c r="G326" s="4">
        <v>759</v>
      </c>
      <c r="H326" s="4">
        <v>3693</v>
      </c>
      <c r="I326" t="str">
        <f t="shared" si="33"/>
        <v>2016</v>
      </c>
      <c r="J326" t="s">
        <v>359</v>
      </c>
      <c r="M326" t="str">
        <f t="shared" si="32"/>
        <v>2016 Lamborghini Centenario LP 770-4</v>
      </c>
      <c r="N326" s="3">
        <f t="shared" si="34"/>
        <v>8.6999999999999993</v>
      </c>
      <c r="O326" s="4">
        <f t="shared" si="35"/>
        <v>759</v>
      </c>
      <c r="Q326" t="str">
        <f t="shared" si="36"/>
        <v>2016 Lamborghini Centenario LP 770-4</v>
      </c>
      <c r="R326" s="3">
        <f t="shared" si="36"/>
        <v>8.6999999999999993</v>
      </c>
      <c r="S326">
        <f t="shared" si="37"/>
        <v>6.5150857132864104</v>
      </c>
      <c r="T326" s="3">
        <f t="shared" si="38"/>
        <v>2.1849142867135889</v>
      </c>
      <c r="U326">
        <f t="shared" si="39"/>
        <v>4.7738504402851509</v>
      </c>
    </row>
    <row r="327" spans="1:21" x14ac:dyDescent="0.3">
      <c r="A327" t="s">
        <v>377</v>
      </c>
      <c r="B327" t="s">
        <v>25</v>
      </c>
      <c r="C327">
        <v>889</v>
      </c>
      <c r="D327" s="3">
        <v>8</v>
      </c>
      <c r="E327" s="3">
        <v>8.3000000000000007</v>
      </c>
      <c r="F327" s="3">
        <v>4.7</v>
      </c>
      <c r="G327" s="4">
        <v>759</v>
      </c>
      <c r="H327" s="4">
        <v>3607</v>
      </c>
      <c r="I327" t="str">
        <f t="shared" si="33"/>
        <v>2018</v>
      </c>
      <c r="J327" t="s">
        <v>359</v>
      </c>
      <c r="M327" t="str">
        <f t="shared" si="32"/>
        <v>2018 Lamborghini Aventador SVJ</v>
      </c>
      <c r="N327" s="3">
        <f t="shared" si="34"/>
        <v>8.3000000000000007</v>
      </c>
      <c r="O327" s="4">
        <f t="shared" si="35"/>
        <v>759</v>
      </c>
      <c r="Q327" t="str">
        <f t="shared" si="36"/>
        <v>2018 Lamborghini Aventador SVJ</v>
      </c>
      <c r="R327" s="3">
        <f t="shared" si="36"/>
        <v>8.3000000000000007</v>
      </c>
      <c r="S327">
        <f t="shared" si="37"/>
        <v>6.5150857132864104</v>
      </c>
      <c r="T327" s="3">
        <f t="shared" si="38"/>
        <v>1.7849142867135903</v>
      </c>
      <c r="U327">
        <f t="shared" si="39"/>
        <v>3.1859190109142848</v>
      </c>
    </row>
    <row r="328" spans="1:21" x14ac:dyDescent="0.3">
      <c r="A328" t="s">
        <v>378</v>
      </c>
      <c r="B328" t="s">
        <v>25</v>
      </c>
      <c r="C328">
        <v>874</v>
      </c>
      <c r="D328" s="3">
        <v>7.6</v>
      </c>
      <c r="E328" s="3">
        <v>9.8000000000000007</v>
      </c>
      <c r="F328" s="3">
        <v>4.7</v>
      </c>
      <c r="G328" s="4">
        <v>630</v>
      </c>
      <c r="H328" s="4">
        <v>3333</v>
      </c>
      <c r="I328" t="str">
        <f t="shared" si="33"/>
        <v>2018</v>
      </c>
      <c r="J328" t="s">
        <v>359</v>
      </c>
      <c r="M328" t="str">
        <f t="shared" si="32"/>
        <v>2018 Lamborghini HuracÃ¡n Performante</v>
      </c>
      <c r="N328" s="3">
        <f t="shared" si="34"/>
        <v>9.8000000000000007</v>
      </c>
      <c r="O328" s="4">
        <f t="shared" si="35"/>
        <v>630</v>
      </c>
      <c r="Q328" t="str">
        <f t="shared" si="36"/>
        <v>2018 Lamborghini HuracÃ¡n Performante</v>
      </c>
      <c r="R328" s="3">
        <f t="shared" si="36"/>
        <v>9.8000000000000007</v>
      </c>
      <c r="S328">
        <f t="shared" si="37"/>
        <v>6.0059352924628691</v>
      </c>
      <c r="T328" s="3">
        <f t="shared" si="38"/>
        <v>3.7940647075371317</v>
      </c>
      <c r="U328">
        <f t="shared" si="39"/>
        <v>14.39492700497882</v>
      </c>
    </row>
    <row r="329" spans="1:21" x14ac:dyDescent="0.3">
      <c r="A329" t="s">
        <v>379</v>
      </c>
      <c r="B329" t="s">
        <v>37</v>
      </c>
      <c r="C329">
        <v>767</v>
      </c>
      <c r="D329" s="3">
        <v>7.1</v>
      </c>
      <c r="E329" s="3">
        <v>6.1</v>
      </c>
      <c r="F329" s="3">
        <v>6.1</v>
      </c>
      <c r="G329" s="4">
        <v>641</v>
      </c>
      <c r="H329" s="4">
        <v>4850</v>
      </c>
      <c r="I329" t="str">
        <f t="shared" si="33"/>
        <v>2019</v>
      </c>
      <c r="J329" t="s">
        <v>359</v>
      </c>
      <c r="M329" t="str">
        <f t="shared" si="32"/>
        <v>2019 Lamborghini Urus</v>
      </c>
      <c r="N329" s="3">
        <f t="shared" si="34"/>
        <v>6.1</v>
      </c>
      <c r="O329" s="4">
        <f t="shared" si="35"/>
        <v>641</v>
      </c>
      <c r="Q329" t="str">
        <f t="shared" si="36"/>
        <v>2019 Lamborghini Urus</v>
      </c>
      <c r="R329" s="3">
        <f t="shared" si="36"/>
        <v>6.1</v>
      </c>
      <c r="S329">
        <f t="shared" si="37"/>
        <v>6.0493512198199157</v>
      </c>
      <c r="T329" s="3">
        <f t="shared" si="38"/>
        <v>5.0648780180083897E-2</v>
      </c>
      <c r="U329">
        <f t="shared" si="39"/>
        <v>2.5652989337304594E-3</v>
      </c>
    </row>
    <row r="330" spans="1:21" x14ac:dyDescent="0.3">
      <c r="A330" t="s">
        <v>380</v>
      </c>
      <c r="B330" t="s">
        <v>25</v>
      </c>
      <c r="C330">
        <v>851</v>
      </c>
      <c r="D330" s="3">
        <v>7.3</v>
      </c>
      <c r="E330" s="3">
        <v>9.3000000000000007</v>
      </c>
      <c r="F330" s="3">
        <v>4.5999999999999996</v>
      </c>
      <c r="G330" s="4">
        <v>630</v>
      </c>
      <c r="H330" s="4">
        <v>3422</v>
      </c>
      <c r="I330" t="str">
        <f t="shared" si="33"/>
        <v>2020</v>
      </c>
      <c r="J330" t="s">
        <v>359</v>
      </c>
      <c r="M330" t="str">
        <f t="shared" si="32"/>
        <v>2020 Lamborghini HuracÃ¡n EVO</v>
      </c>
      <c r="N330" s="3">
        <f t="shared" si="34"/>
        <v>9.3000000000000007</v>
      </c>
      <c r="O330" s="4">
        <f t="shared" si="35"/>
        <v>630</v>
      </c>
      <c r="Q330" t="str">
        <f t="shared" si="36"/>
        <v>2020 Lamborghini HuracÃ¡n EVO</v>
      </c>
      <c r="R330" s="3">
        <f t="shared" si="36"/>
        <v>9.3000000000000007</v>
      </c>
      <c r="S330">
        <f t="shared" si="37"/>
        <v>6.0059352924628691</v>
      </c>
      <c r="T330" s="3">
        <f t="shared" si="38"/>
        <v>3.2940647075371317</v>
      </c>
      <c r="U330">
        <f t="shared" si="39"/>
        <v>10.850862297441688</v>
      </c>
    </row>
    <row r="331" spans="1:21" x14ac:dyDescent="0.3">
      <c r="A331" t="s">
        <v>381</v>
      </c>
      <c r="B331" t="s">
        <v>34</v>
      </c>
      <c r="C331">
        <v>100</v>
      </c>
      <c r="D331" s="3">
        <v>2.6</v>
      </c>
      <c r="E331" s="3">
        <v>1.6</v>
      </c>
      <c r="F331" s="3">
        <v>7.2</v>
      </c>
      <c r="G331" s="4">
        <v>69</v>
      </c>
      <c r="H331" s="4">
        <v>3097</v>
      </c>
      <c r="I331" t="str">
        <f t="shared" si="33"/>
        <v>1972</v>
      </c>
      <c r="J331" t="s">
        <v>382</v>
      </c>
      <c r="M331" t="str">
        <f t="shared" si="32"/>
        <v>1972 Land Rover Series III</v>
      </c>
      <c r="N331" s="3">
        <f t="shared" si="34"/>
        <v>1.6</v>
      </c>
      <c r="O331" s="4">
        <f t="shared" si="35"/>
        <v>69</v>
      </c>
      <c r="Q331" t="str">
        <f t="shared" si="36"/>
        <v>1972 Land Rover Series III</v>
      </c>
      <c r="R331" s="3">
        <f t="shared" si="36"/>
        <v>1.6</v>
      </c>
      <c r="S331">
        <f t="shared" si="37"/>
        <v>3.7917229972535171</v>
      </c>
      <c r="T331" s="3">
        <f t="shared" si="38"/>
        <v>-2.191722997253517</v>
      </c>
      <c r="U331">
        <f t="shared" si="39"/>
        <v>4.8036496966899405</v>
      </c>
    </row>
    <row r="332" spans="1:21" x14ac:dyDescent="0.3">
      <c r="A332" t="s">
        <v>383</v>
      </c>
      <c r="B332" t="s">
        <v>34</v>
      </c>
      <c r="C332">
        <v>274</v>
      </c>
      <c r="D332" s="3">
        <v>3.3</v>
      </c>
      <c r="E332" s="3">
        <v>2.2999999999999998</v>
      </c>
      <c r="F332" s="3">
        <v>7.8</v>
      </c>
      <c r="G332" s="4">
        <v>135</v>
      </c>
      <c r="H332" s="4">
        <v>3800</v>
      </c>
      <c r="I332" t="str">
        <f t="shared" si="33"/>
        <v>1973</v>
      </c>
      <c r="J332" t="s">
        <v>382</v>
      </c>
      <c r="M332" t="str">
        <f t="shared" si="32"/>
        <v>1973 Land Rover Range Rover</v>
      </c>
      <c r="N332" s="3">
        <f t="shared" si="34"/>
        <v>2.2999999999999998</v>
      </c>
      <c r="O332" s="4">
        <f t="shared" si="35"/>
        <v>135</v>
      </c>
      <c r="Q332" t="str">
        <f t="shared" si="36"/>
        <v>1973 Land Rover Range Rover</v>
      </c>
      <c r="R332" s="3">
        <f t="shared" si="36"/>
        <v>2.2999999999999998</v>
      </c>
      <c r="S332">
        <f t="shared" si="37"/>
        <v>4.0522185613957937</v>
      </c>
      <c r="T332" s="3">
        <f t="shared" si="38"/>
        <v>-1.7522185613957939</v>
      </c>
      <c r="U332">
        <f t="shared" si="39"/>
        <v>3.0702698868999456</v>
      </c>
    </row>
    <row r="333" spans="1:21" x14ac:dyDescent="0.3">
      <c r="A333" t="s">
        <v>384</v>
      </c>
      <c r="B333" t="s">
        <v>34</v>
      </c>
      <c r="C333">
        <v>366</v>
      </c>
      <c r="D333" s="3">
        <v>3.8</v>
      </c>
      <c r="E333" s="3">
        <v>2.7</v>
      </c>
      <c r="F333" s="3">
        <v>8.1999999999999993</v>
      </c>
      <c r="G333" s="4">
        <v>182</v>
      </c>
      <c r="H333" s="4">
        <v>3902</v>
      </c>
      <c r="I333" t="str">
        <f t="shared" si="33"/>
        <v>1997</v>
      </c>
      <c r="J333" t="s">
        <v>382</v>
      </c>
      <c r="M333" t="str">
        <f t="shared" si="32"/>
        <v>1997 Land Rover Defender 90</v>
      </c>
      <c r="N333" s="3">
        <f t="shared" si="34"/>
        <v>2.7</v>
      </c>
      <c r="O333" s="4">
        <f t="shared" si="35"/>
        <v>182</v>
      </c>
      <c r="Q333" t="str">
        <f t="shared" si="36"/>
        <v>1997 Land Rover Defender 90</v>
      </c>
      <c r="R333" s="3">
        <f t="shared" si="36"/>
        <v>2.7</v>
      </c>
      <c r="S333">
        <f t="shared" si="37"/>
        <v>4.2377229782849906</v>
      </c>
      <c r="T333" s="3">
        <f t="shared" si="38"/>
        <v>-1.5377229782849904</v>
      </c>
      <c r="U333">
        <f t="shared" si="39"/>
        <v>2.3645919579456609</v>
      </c>
    </row>
    <row r="334" spans="1:21" x14ac:dyDescent="0.3">
      <c r="A334" t="s">
        <v>385</v>
      </c>
      <c r="B334" t="s">
        <v>37</v>
      </c>
      <c r="C334">
        <v>722</v>
      </c>
      <c r="D334" s="3">
        <v>6.5</v>
      </c>
      <c r="E334" s="3">
        <v>6</v>
      </c>
      <c r="F334" s="3">
        <v>7.2</v>
      </c>
      <c r="G334" s="4">
        <v>550</v>
      </c>
      <c r="H334" s="4">
        <v>5148</v>
      </c>
      <c r="I334" t="str">
        <f t="shared" si="33"/>
        <v>2015</v>
      </c>
      <c r="J334" t="s">
        <v>382</v>
      </c>
      <c r="M334" t="str">
        <f t="shared" si="32"/>
        <v>2015 Land Rover Range Rover Sport SVR</v>
      </c>
      <c r="N334" s="3">
        <f t="shared" si="34"/>
        <v>6</v>
      </c>
      <c r="O334" s="4">
        <f t="shared" si="35"/>
        <v>550</v>
      </c>
      <c r="Q334" t="str">
        <f t="shared" si="36"/>
        <v>2015 Land Rover Range Rover Sport SVR</v>
      </c>
      <c r="R334" s="3">
        <f t="shared" si="36"/>
        <v>6</v>
      </c>
      <c r="S334">
        <f t="shared" si="37"/>
        <v>5.6901830935025348</v>
      </c>
      <c r="T334" s="3">
        <f t="shared" si="38"/>
        <v>0.30981690649746518</v>
      </c>
      <c r="U334">
        <f t="shared" si="39"/>
        <v>9.5986515551659088E-2</v>
      </c>
    </row>
    <row r="335" spans="1:21" x14ac:dyDescent="0.3">
      <c r="A335" t="s">
        <v>386</v>
      </c>
      <c r="B335" t="s">
        <v>30</v>
      </c>
      <c r="C335">
        <v>638</v>
      </c>
      <c r="D335" s="3">
        <v>6</v>
      </c>
      <c r="E335" s="3">
        <v>4.4000000000000004</v>
      </c>
      <c r="F335" s="3">
        <v>6.9</v>
      </c>
      <c r="G335" s="4">
        <v>375</v>
      </c>
      <c r="H335" s="4">
        <v>4676</v>
      </c>
      <c r="I335" t="str">
        <f t="shared" si="33"/>
        <v>2018</v>
      </c>
      <c r="J335" t="s">
        <v>382</v>
      </c>
      <c r="M335" t="str">
        <f t="shared" si="32"/>
        <v>2018 Land Rover Range Rover Velar First Edition</v>
      </c>
      <c r="N335" s="3">
        <f t="shared" si="34"/>
        <v>4.4000000000000004</v>
      </c>
      <c r="O335" s="4">
        <f t="shared" si="35"/>
        <v>375</v>
      </c>
      <c r="Q335" t="str">
        <f t="shared" si="36"/>
        <v>2018 Land Rover Range Rover Velar First Edition</v>
      </c>
      <c r="R335" s="3">
        <f t="shared" si="36"/>
        <v>4.4000000000000004</v>
      </c>
      <c r="S335">
        <f t="shared" si="37"/>
        <v>4.9994751582768</v>
      </c>
      <c r="T335" s="3">
        <f t="shared" si="38"/>
        <v>-0.59947515827679965</v>
      </c>
      <c r="U335">
        <f t="shared" si="39"/>
        <v>0.35937046539099399</v>
      </c>
    </row>
    <row r="336" spans="1:21" x14ac:dyDescent="0.3">
      <c r="A336" t="s">
        <v>387</v>
      </c>
      <c r="B336" t="s">
        <v>19</v>
      </c>
      <c r="C336">
        <v>534</v>
      </c>
      <c r="D336" s="3">
        <v>5.4</v>
      </c>
      <c r="E336" s="3">
        <v>4.7</v>
      </c>
      <c r="F336" s="3">
        <v>7.2</v>
      </c>
      <c r="G336" s="4">
        <v>395</v>
      </c>
      <c r="H336" s="4">
        <v>5260</v>
      </c>
      <c r="I336" t="str">
        <f t="shared" si="33"/>
        <v>2020</v>
      </c>
      <c r="J336" t="s">
        <v>382</v>
      </c>
      <c r="M336" t="str">
        <f t="shared" si="32"/>
        <v>2020 Land Rover Defender 110 X</v>
      </c>
      <c r="N336" s="3">
        <f t="shared" si="34"/>
        <v>4.7</v>
      </c>
      <c r="O336" s="4">
        <f t="shared" si="35"/>
        <v>395</v>
      </c>
      <c r="Q336" t="str">
        <f t="shared" si="36"/>
        <v>2020 Land Rover Defender 110 X</v>
      </c>
      <c r="R336" s="3">
        <f t="shared" si="36"/>
        <v>4.7</v>
      </c>
      <c r="S336">
        <f t="shared" si="37"/>
        <v>5.078413208016884</v>
      </c>
      <c r="T336" s="3">
        <f t="shared" si="38"/>
        <v>-0.37841320801688383</v>
      </c>
      <c r="U336">
        <f t="shared" si="39"/>
        <v>0.14319655600162939</v>
      </c>
    </row>
    <row r="337" spans="1:21" x14ac:dyDescent="0.3">
      <c r="A337" t="s">
        <v>388</v>
      </c>
      <c r="B337" t="s">
        <v>19</v>
      </c>
      <c r="C337">
        <v>555</v>
      </c>
      <c r="D337" s="3">
        <v>5.6</v>
      </c>
      <c r="E337" s="3">
        <v>4</v>
      </c>
      <c r="F337" s="3">
        <v>5.5</v>
      </c>
      <c r="G337" s="4">
        <v>225</v>
      </c>
      <c r="H337" s="4">
        <v>3560</v>
      </c>
      <c r="I337" t="str">
        <f t="shared" si="33"/>
        <v>1997</v>
      </c>
      <c r="J337" t="s">
        <v>389</v>
      </c>
      <c r="M337" t="str">
        <f t="shared" si="32"/>
        <v>1997 Lexus SC300</v>
      </c>
      <c r="N337" s="3">
        <f t="shared" si="34"/>
        <v>4</v>
      </c>
      <c r="O337" s="4">
        <f t="shared" si="35"/>
        <v>225</v>
      </c>
      <c r="Q337" t="str">
        <f t="shared" si="36"/>
        <v>1997 Lexus SC300</v>
      </c>
      <c r="R337" s="3">
        <f t="shared" si="36"/>
        <v>4</v>
      </c>
      <c r="S337">
        <f t="shared" si="37"/>
        <v>4.4074397852261713</v>
      </c>
      <c r="T337" s="3">
        <f t="shared" si="38"/>
        <v>-0.4074397852261713</v>
      </c>
      <c r="U337">
        <f t="shared" si="39"/>
        <v>0.1660071785851486</v>
      </c>
    </row>
    <row r="338" spans="1:21" x14ac:dyDescent="0.3">
      <c r="A338" t="s">
        <v>390</v>
      </c>
      <c r="B338" t="s">
        <v>25</v>
      </c>
      <c r="C338">
        <v>810</v>
      </c>
      <c r="D338" s="3">
        <v>7.4</v>
      </c>
      <c r="E338" s="3">
        <v>5.8</v>
      </c>
      <c r="F338" s="3">
        <v>4.5</v>
      </c>
      <c r="G338" s="4">
        <v>552</v>
      </c>
      <c r="H338" s="4">
        <v>3263</v>
      </c>
      <c r="I338" t="str">
        <f t="shared" si="33"/>
        <v>2010</v>
      </c>
      <c r="J338" t="s">
        <v>389</v>
      </c>
      <c r="M338" t="str">
        <f t="shared" si="32"/>
        <v>2010 Lexus LFA</v>
      </c>
      <c r="N338" s="3">
        <f t="shared" si="34"/>
        <v>5.8</v>
      </c>
      <c r="O338" s="4">
        <f t="shared" si="35"/>
        <v>552</v>
      </c>
      <c r="Q338" t="str">
        <f t="shared" si="36"/>
        <v>2010 Lexus LFA</v>
      </c>
      <c r="R338" s="3">
        <f t="shared" si="36"/>
        <v>5.8</v>
      </c>
      <c r="S338">
        <f t="shared" si="37"/>
        <v>5.6980768984765424</v>
      </c>
      <c r="T338" s="3">
        <f t="shared" si="38"/>
        <v>0.1019231015234574</v>
      </c>
      <c r="U338">
        <f t="shared" si="39"/>
        <v>1.0388318624161005E-2</v>
      </c>
    </row>
    <row r="339" spans="1:21" x14ac:dyDescent="0.3">
      <c r="A339" t="s">
        <v>391</v>
      </c>
      <c r="B339" t="s">
        <v>37</v>
      </c>
      <c r="C339">
        <v>741</v>
      </c>
      <c r="D339" s="3">
        <v>6.7</v>
      </c>
      <c r="E339" s="3">
        <v>5</v>
      </c>
      <c r="F339" s="3">
        <v>4.8</v>
      </c>
      <c r="G339" s="4">
        <v>467</v>
      </c>
      <c r="H339" s="4">
        <v>3957</v>
      </c>
      <c r="I339" t="str">
        <f t="shared" si="33"/>
        <v>2015</v>
      </c>
      <c r="J339" t="s">
        <v>389</v>
      </c>
      <c r="M339" t="str">
        <f t="shared" si="32"/>
        <v>2015 Lexus RC F</v>
      </c>
      <c r="N339" s="3">
        <f t="shared" si="34"/>
        <v>5</v>
      </c>
      <c r="O339" s="4">
        <f t="shared" si="35"/>
        <v>467</v>
      </c>
      <c r="Q339" t="str">
        <f t="shared" si="36"/>
        <v>2015 Lexus RC F</v>
      </c>
      <c r="R339" s="3">
        <f t="shared" si="36"/>
        <v>5</v>
      </c>
      <c r="S339">
        <f t="shared" si="37"/>
        <v>5.3625901870811861</v>
      </c>
      <c r="T339" s="3">
        <f t="shared" si="38"/>
        <v>-0.36259018708118607</v>
      </c>
      <c r="U339">
        <f t="shared" si="39"/>
        <v>0.13147164376756951</v>
      </c>
    </row>
    <row r="340" spans="1:21" x14ac:dyDescent="0.3">
      <c r="A340" t="s">
        <v>392</v>
      </c>
      <c r="B340" t="s">
        <v>37</v>
      </c>
      <c r="C340">
        <v>716</v>
      </c>
      <c r="D340" s="3">
        <v>6</v>
      </c>
      <c r="E340" s="3">
        <v>4.5</v>
      </c>
      <c r="F340" s="3">
        <v>10</v>
      </c>
      <c r="G340" s="4">
        <v>430</v>
      </c>
      <c r="H340" s="4">
        <v>3800</v>
      </c>
      <c r="I340" t="str">
        <f t="shared" si="33"/>
        <v>2014</v>
      </c>
      <c r="J340" t="s">
        <v>393</v>
      </c>
      <c r="M340" t="str">
        <f t="shared" si="32"/>
        <v>2014 Local Motors Rally Fighter</v>
      </c>
      <c r="N340" s="3">
        <f t="shared" si="34"/>
        <v>4.5</v>
      </c>
      <c r="O340" s="4">
        <f t="shared" si="35"/>
        <v>430</v>
      </c>
      <c r="Q340" t="str">
        <f t="shared" si="36"/>
        <v>2014 Local Motors Rally Fighter</v>
      </c>
      <c r="R340" s="3">
        <f t="shared" si="36"/>
        <v>4.5</v>
      </c>
      <c r="S340">
        <f t="shared" si="37"/>
        <v>5.2165547950620308</v>
      </c>
      <c r="T340" s="3">
        <f t="shared" si="38"/>
        <v>-0.71655479506203079</v>
      </c>
      <c r="U340">
        <f t="shared" si="39"/>
        <v>0.51345077432638897</v>
      </c>
    </row>
    <row r="341" spans="1:21" x14ac:dyDescent="0.3">
      <c r="A341" t="s">
        <v>394</v>
      </c>
      <c r="B341" t="s">
        <v>25</v>
      </c>
      <c r="C341">
        <v>818</v>
      </c>
      <c r="D341" s="3">
        <v>7.1</v>
      </c>
      <c r="E341" s="3">
        <v>7</v>
      </c>
      <c r="F341" s="3">
        <v>4.2</v>
      </c>
      <c r="G341" s="4">
        <v>460</v>
      </c>
      <c r="H341" s="4">
        <v>1852</v>
      </c>
      <c r="I341" t="str">
        <f t="shared" si="33"/>
        <v>1969</v>
      </c>
      <c r="J341" t="s">
        <v>395</v>
      </c>
      <c r="M341" t="str">
        <f t="shared" ref="M341:M404" si="40">A341</f>
        <v>1969 Lola #6 Penske Sunoco T70 MkIIIB</v>
      </c>
      <c r="N341" s="3">
        <f t="shared" si="34"/>
        <v>7</v>
      </c>
      <c r="O341" s="4">
        <f t="shared" si="35"/>
        <v>460</v>
      </c>
      <c r="Q341" t="str">
        <f t="shared" si="36"/>
        <v>1969 Lola #6 Penske Sunoco T70 MkIIIB</v>
      </c>
      <c r="R341" s="3">
        <f t="shared" si="36"/>
        <v>7</v>
      </c>
      <c r="S341">
        <f t="shared" si="37"/>
        <v>5.3349618696721564</v>
      </c>
      <c r="T341" s="3">
        <f t="shared" si="38"/>
        <v>1.6650381303278436</v>
      </c>
      <c r="U341">
        <f t="shared" si="39"/>
        <v>2.7723519754456412</v>
      </c>
    </row>
    <row r="342" spans="1:21" x14ac:dyDescent="0.3">
      <c r="A342" t="s">
        <v>396</v>
      </c>
      <c r="B342" t="s">
        <v>34</v>
      </c>
      <c r="C342">
        <v>443</v>
      </c>
      <c r="D342" s="3">
        <v>4.5999999999999996</v>
      </c>
      <c r="E342" s="3">
        <v>3.5</v>
      </c>
      <c r="F342" s="3">
        <v>4.9000000000000004</v>
      </c>
      <c r="G342" s="4">
        <v>126</v>
      </c>
      <c r="H342" s="4">
        <v>1640</v>
      </c>
      <c r="I342" t="str">
        <f t="shared" ref="I342:I405" si="41">LEFT(A342,4)</f>
        <v>1971</v>
      </c>
      <c r="J342" t="s">
        <v>397</v>
      </c>
      <c r="M342" t="str">
        <f t="shared" si="40"/>
        <v>1971 Lotus Elan Sprint</v>
      </c>
      <c r="N342" s="3">
        <f t="shared" ref="N342:N405" si="42">E342</f>
        <v>3.5</v>
      </c>
      <c r="O342" s="4">
        <f t="shared" ref="O342:O405" si="43">G342</f>
        <v>126</v>
      </c>
      <c r="Q342" t="str">
        <f t="shared" ref="Q342:R405" si="44">M342</f>
        <v>1971 Lotus Elan Sprint</v>
      </c>
      <c r="R342" s="3">
        <f t="shared" si="44"/>
        <v>3.5</v>
      </c>
      <c r="S342">
        <f t="shared" ref="S342:S405" si="45">$X$21+$X$22*O342</f>
        <v>4.0166964390127564</v>
      </c>
      <c r="T342" s="3">
        <f t="shared" ref="T342:T405" si="46">N342-S342</f>
        <v>-0.51669643901275641</v>
      </c>
      <c r="U342">
        <f t="shared" ref="U342:U405" si="47">POWER(T342,2)</f>
        <v>0.26697521008846309</v>
      </c>
    </row>
    <row r="343" spans="1:21" x14ac:dyDescent="0.3">
      <c r="A343" t="s">
        <v>398</v>
      </c>
      <c r="B343" t="s">
        <v>37</v>
      </c>
      <c r="C343">
        <v>794</v>
      </c>
      <c r="D343" s="3">
        <v>6.4</v>
      </c>
      <c r="E343" s="3">
        <v>5.6</v>
      </c>
      <c r="F343" s="3">
        <v>4.5999999999999996</v>
      </c>
      <c r="G343" s="4">
        <v>350</v>
      </c>
      <c r="H343" s="4">
        <v>2425</v>
      </c>
      <c r="I343" t="str">
        <f t="shared" si="41"/>
        <v>1997</v>
      </c>
      <c r="J343" t="s">
        <v>397</v>
      </c>
      <c r="M343" t="str">
        <f t="shared" si="40"/>
        <v>1997 Lotus Elise GT1</v>
      </c>
      <c r="N343" s="3">
        <f t="shared" si="42"/>
        <v>5.6</v>
      </c>
      <c r="O343" s="4">
        <f t="shared" si="43"/>
        <v>350</v>
      </c>
      <c r="Q343" t="str">
        <f t="shared" si="44"/>
        <v>1997 Lotus Elise GT1</v>
      </c>
      <c r="R343" s="3">
        <f t="shared" si="44"/>
        <v>5.6</v>
      </c>
      <c r="S343">
        <f t="shared" si="45"/>
        <v>4.9008025961016957</v>
      </c>
      <c r="T343" s="3">
        <f t="shared" si="46"/>
        <v>0.69919740389830398</v>
      </c>
      <c r="U343">
        <f t="shared" si="47"/>
        <v>0.48887700961812802</v>
      </c>
    </row>
    <row r="344" spans="1:21" x14ac:dyDescent="0.3">
      <c r="A344" t="s">
        <v>399</v>
      </c>
      <c r="B344" t="s">
        <v>37</v>
      </c>
      <c r="C344">
        <v>711</v>
      </c>
      <c r="D344" s="3">
        <v>5.3</v>
      </c>
      <c r="E344" s="3">
        <v>5.8</v>
      </c>
      <c r="F344" s="3">
        <v>4.8</v>
      </c>
      <c r="G344" s="4">
        <v>190</v>
      </c>
      <c r="H344" s="4">
        <v>1477</v>
      </c>
      <c r="I344" t="str">
        <f t="shared" si="41"/>
        <v>1999</v>
      </c>
      <c r="J344" t="s">
        <v>397</v>
      </c>
      <c r="M344" t="str">
        <f t="shared" si="40"/>
        <v>1999 Lotus Elise Series 1 Sport 190</v>
      </c>
      <c r="N344" s="3">
        <f t="shared" si="42"/>
        <v>5.8</v>
      </c>
      <c r="O344" s="4">
        <f t="shared" si="43"/>
        <v>190</v>
      </c>
      <c r="Q344" t="str">
        <f t="shared" si="44"/>
        <v>1999 Lotus Elise Series 1 Sport 190</v>
      </c>
      <c r="R344" s="3">
        <f t="shared" si="44"/>
        <v>5.8</v>
      </c>
      <c r="S344">
        <f t="shared" si="45"/>
        <v>4.2692981981810245</v>
      </c>
      <c r="T344" s="3">
        <f t="shared" si="46"/>
        <v>1.5307018018189753</v>
      </c>
      <c r="U344">
        <f t="shared" si="47"/>
        <v>2.3430480060918577</v>
      </c>
    </row>
    <row r="345" spans="1:21" x14ac:dyDescent="0.3">
      <c r="A345" t="s">
        <v>400</v>
      </c>
      <c r="B345" t="s">
        <v>37</v>
      </c>
      <c r="C345">
        <v>754</v>
      </c>
      <c r="D345" s="3">
        <v>6.4</v>
      </c>
      <c r="E345" s="3">
        <v>6.5</v>
      </c>
      <c r="F345" s="3">
        <v>4.8</v>
      </c>
      <c r="G345" s="4">
        <v>345</v>
      </c>
      <c r="H345" s="4">
        <v>2593</v>
      </c>
      <c r="I345" t="str">
        <f t="shared" si="41"/>
        <v>2012</v>
      </c>
      <c r="J345" t="s">
        <v>397</v>
      </c>
      <c r="M345" t="str">
        <f t="shared" si="40"/>
        <v>2012 Lotus Exige S</v>
      </c>
      <c r="N345" s="3">
        <f t="shared" si="42"/>
        <v>6.5</v>
      </c>
      <c r="O345" s="4">
        <f t="shared" si="43"/>
        <v>345</v>
      </c>
      <c r="Q345" t="str">
        <f t="shared" si="44"/>
        <v>2012 Lotus Exige S</v>
      </c>
      <c r="R345" s="3">
        <f t="shared" si="44"/>
        <v>6.5</v>
      </c>
      <c r="S345">
        <f t="shared" si="45"/>
        <v>4.8810680836666744</v>
      </c>
      <c r="T345" s="3">
        <f t="shared" si="46"/>
        <v>1.6189319163333256</v>
      </c>
      <c r="U345">
        <f t="shared" si="47"/>
        <v>2.6209405497226936</v>
      </c>
    </row>
    <row r="346" spans="1:21" x14ac:dyDescent="0.3">
      <c r="A346" t="s">
        <v>401</v>
      </c>
      <c r="B346" t="s">
        <v>25</v>
      </c>
      <c r="C346">
        <v>839</v>
      </c>
      <c r="D346" s="3">
        <v>6.5</v>
      </c>
      <c r="E346" s="3">
        <v>7.5</v>
      </c>
      <c r="F346" s="3">
        <v>4.5999999999999996</v>
      </c>
      <c r="G346" s="4">
        <v>410</v>
      </c>
      <c r="H346" s="4">
        <v>2103</v>
      </c>
      <c r="I346" t="str">
        <f t="shared" si="41"/>
        <v>2016</v>
      </c>
      <c r="J346" t="s">
        <v>397</v>
      </c>
      <c r="M346" t="str">
        <f t="shared" si="40"/>
        <v>2016 Lotus 3-Eleven</v>
      </c>
      <c r="N346" s="3">
        <f t="shared" si="42"/>
        <v>7.5</v>
      </c>
      <c r="O346" s="4">
        <f t="shared" si="43"/>
        <v>410</v>
      </c>
      <c r="Q346" t="str">
        <f t="shared" si="44"/>
        <v>2016 Lotus 3-Eleven</v>
      </c>
      <c r="R346" s="3">
        <f t="shared" si="44"/>
        <v>7.5</v>
      </c>
      <c r="S346">
        <f t="shared" si="45"/>
        <v>5.1376167453219477</v>
      </c>
      <c r="T346" s="3">
        <f t="shared" si="46"/>
        <v>2.3623832546780523</v>
      </c>
      <c r="U346">
        <f t="shared" si="47"/>
        <v>5.5808546419832679</v>
      </c>
    </row>
    <row r="347" spans="1:21" x14ac:dyDescent="0.3">
      <c r="A347" t="s">
        <v>402</v>
      </c>
      <c r="B347" t="s">
        <v>40</v>
      </c>
      <c r="C347">
        <v>994</v>
      </c>
      <c r="D347" s="3">
        <v>7.6</v>
      </c>
      <c r="E347" s="3">
        <v>7.6</v>
      </c>
      <c r="F347" s="3">
        <v>3.9</v>
      </c>
      <c r="G347" s="4">
        <v>1973</v>
      </c>
      <c r="H347" s="4">
        <v>3704</v>
      </c>
      <c r="I347" t="str">
        <f t="shared" si="41"/>
        <v>2020</v>
      </c>
      <c r="J347" t="s">
        <v>397</v>
      </c>
      <c r="M347" t="str">
        <f t="shared" si="40"/>
        <v>2020 Lotus Evija</v>
      </c>
      <c r="N347" s="3">
        <f t="shared" si="42"/>
        <v>7.6</v>
      </c>
      <c r="O347" s="4">
        <f t="shared" si="43"/>
        <v>1973</v>
      </c>
      <c r="Q347" t="str">
        <f t="shared" si="44"/>
        <v>2020 Lotus Evija</v>
      </c>
      <c r="R347" s="3">
        <f t="shared" si="44"/>
        <v>7.6</v>
      </c>
      <c r="S347">
        <f t="shared" si="45"/>
        <v>11.306625332509501</v>
      </c>
      <c r="T347" s="3">
        <f t="shared" si="46"/>
        <v>-3.7066253325095015</v>
      </c>
      <c r="U347">
        <f t="shared" si="47"/>
        <v>13.739071355601173</v>
      </c>
    </row>
    <row r="348" spans="1:21" x14ac:dyDescent="0.3">
      <c r="A348" t="s">
        <v>403</v>
      </c>
      <c r="B348" t="s">
        <v>30</v>
      </c>
      <c r="C348">
        <v>657</v>
      </c>
      <c r="D348" s="3">
        <v>6.7</v>
      </c>
      <c r="E348" s="3">
        <v>3.8</v>
      </c>
      <c r="F348" s="3">
        <v>4</v>
      </c>
      <c r="G348" s="4">
        <v>360</v>
      </c>
      <c r="H348" s="4">
        <v>1764</v>
      </c>
      <c r="I348" t="str">
        <f t="shared" si="41"/>
        <v>1939</v>
      </c>
      <c r="J348" t="s">
        <v>404</v>
      </c>
      <c r="M348" t="str">
        <f t="shared" si="40"/>
        <v>1939 Maserati 8CTF</v>
      </c>
      <c r="N348" s="3">
        <f t="shared" si="42"/>
        <v>3.8</v>
      </c>
      <c r="O348" s="4">
        <f t="shared" si="43"/>
        <v>360</v>
      </c>
      <c r="Q348" t="str">
        <f t="shared" si="44"/>
        <v>1939 Maserati 8CTF</v>
      </c>
      <c r="R348" s="3">
        <f t="shared" si="44"/>
        <v>3.8</v>
      </c>
      <c r="S348">
        <f t="shared" si="45"/>
        <v>4.9402716209717372</v>
      </c>
      <c r="T348" s="3">
        <f t="shared" si="46"/>
        <v>-1.1402716209717374</v>
      </c>
      <c r="U348">
        <f t="shared" si="47"/>
        <v>1.3002193695935136</v>
      </c>
    </row>
    <row r="349" spans="1:21" x14ac:dyDescent="0.3">
      <c r="A349" t="s">
        <v>405</v>
      </c>
      <c r="B349" t="s">
        <v>40</v>
      </c>
      <c r="C349">
        <v>961</v>
      </c>
      <c r="D349" s="3">
        <v>7.6</v>
      </c>
      <c r="E349" s="3">
        <v>8.1</v>
      </c>
      <c r="F349" s="3">
        <v>3.9</v>
      </c>
      <c r="G349" s="4">
        <v>756</v>
      </c>
      <c r="H349" s="4">
        <v>2646</v>
      </c>
      <c r="I349" t="str">
        <f t="shared" si="41"/>
        <v>2008</v>
      </c>
      <c r="J349" t="s">
        <v>404</v>
      </c>
      <c r="M349" t="str">
        <f t="shared" si="40"/>
        <v>2008 Maserati MC12 Versione Corsa</v>
      </c>
      <c r="N349" s="3">
        <f t="shared" si="42"/>
        <v>8.1</v>
      </c>
      <c r="O349" s="4">
        <f t="shared" si="43"/>
        <v>756</v>
      </c>
      <c r="Q349" t="str">
        <f t="shared" si="44"/>
        <v>2008 Maserati MC12 Versione Corsa</v>
      </c>
      <c r="R349" s="3">
        <f t="shared" si="44"/>
        <v>8.1</v>
      </c>
      <c r="S349">
        <f t="shared" si="45"/>
        <v>6.5032450058253986</v>
      </c>
      <c r="T349" s="3">
        <f t="shared" si="46"/>
        <v>1.5967549941746011</v>
      </c>
      <c r="U349">
        <f t="shared" si="47"/>
        <v>2.5496265114215304</v>
      </c>
    </row>
    <row r="350" spans="1:21" x14ac:dyDescent="0.3">
      <c r="A350" t="s">
        <v>406</v>
      </c>
      <c r="B350" t="s">
        <v>37</v>
      </c>
      <c r="C350">
        <v>702</v>
      </c>
      <c r="D350" s="3">
        <v>6.9</v>
      </c>
      <c r="E350" s="3">
        <v>5.4</v>
      </c>
      <c r="F350" s="3">
        <v>5</v>
      </c>
      <c r="G350" s="4">
        <v>432</v>
      </c>
      <c r="H350" s="4">
        <v>4146</v>
      </c>
      <c r="I350" t="str">
        <f t="shared" si="41"/>
        <v>2010</v>
      </c>
      <c r="J350" t="s">
        <v>404</v>
      </c>
      <c r="M350" t="str">
        <f t="shared" si="40"/>
        <v>2010 Maserati Gran Turismo S</v>
      </c>
      <c r="N350" s="3">
        <f t="shared" si="42"/>
        <v>5.4</v>
      </c>
      <c r="O350" s="4">
        <f t="shared" si="43"/>
        <v>432</v>
      </c>
      <c r="Q350" t="str">
        <f t="shared" si="44"/>
        <v>2010 Maserati Gran Turismo S</v>
      </c>
      <c r="R350" s="3">
        <f t="shared" si="44"/>
        <v>5.4</v>
      </c>
      <c r="S350">
        <f t="shared" si="45"/>
        <v>5.2244486000360393</v>
      </c>
      <c r="T350" s="3">
        <f t="shared" si="46"/>
        <v>0.17555139996396107</v>
      </c>
      <c r="U350">
        <f t="shared" si="47"/>
        <v>3.0818294029306633E-2</v>
      </c>
    </row>
    <row r="351" spans="1:21" x14ac:dyDescent="0.3">
      <c r="A351" t="s">
        <v>407</v>
      </c>
      <c r="B351" t="s">
        <v>25</v>
      </c>
      <c r="C351">
        <v>900</v>
      </c>
      <c r="D351" s="3">
        <v>7.9</v>
      </c>
      <c r="E351" s="3">
        <v>6.7</v>
      </c>
      <c r="F351" s="3">
        <v>3.8</v>
      </c>
      <c r="G351" s="4">
        <v>603</v>
      </c>
      <c r="H351" s="4">
        <v>3086</v>
      </c>
      <c r="I351" t="str">
        <f t="shared" si="41"/>
        <v>2010</v>
      </c>
      <c r="J351" t="s">
        <v>404</v>
      </c>
      <c r="M351" t="str">
        <f t="shared" si="40"/>
        <v>2010 Maserati Gran Turismo S Forza Edition</v>
      </c>
      <c r="N351" s="3">
        <f t="shared" si="42"/>
        <v>6.7</v>
      </c>
      <c r="O351" s="4">
        <f t="shared" si="43"/>
        <v>603</v>
      </c>
      <c r="Q351" t="str">
        <f t="shared" si="44"/>
        <v>2010 Maserati Gran Turismo S Forza Edition</v>
      </c>
      <c r="R351" s="3">
        <f t="shared" si="44"/>
        <v>6.7</v>
      </c>
      <c r="S351">
        <f t="shared" si="45"/>
        <v>5.8993689253137571</v>
      </c>
      <c r="T351" s="3">
        <f t="shared" si="46"/>
        <v>0.80063107468624306</v>
      </c>
      <c r="U351">
        <f t="shared" si="47"/>
        <v>0.64101011775324857</v>
      </c>
    </row>
    <row r="352" spans="1:21" x14ac:dyDescent="0.3">
      <c r="A352" t="s">
        <v>408</v>
      </c>
      <c r="B352" t="s">
        <v>30</v>
      </c>
      <c r="C352">
        <v>696</v>
      </c>
      <c r="D352" s="3">
        <v>6.6</v>
      </c>
      <c r="E352" s="3">
        <v>5.0999999999999996</v>
      </c>
      <c r="F352" s="3">
        <v>6.4</v>
      </c>
      <c r="G352" s="4">
        <v>424</v>
      </c>
      <c r="H352" s="4">
        <v>4649</v>
      </c>
      <c r="I352" t="str">
        <f t="shared" si="41"/>
        <v>2017</v>
      </c>
      <c r="J352" t="s">
        <v>404</v>
      </c>
      <c r="M352" t="str">
        <f t="shared" si="40"/>
        <v>2017 Maserati Levante S</v>
      </c>
      <c r="N352" s="3">
        <f t="shared" si="42"/>
        <v>5.0999999999999996</v>
      </c>
      <c r="O352" s="4">
        <f t="shared" si="43"/>
        <v>424</v>
      </c>
      <c r="Q352" t="str">
        <f t="shared" si="44"/>
        <v>2017 Maserati Levante S</v>
      </c>
      <c r="R352" s="3">
        <f t="shared" si="44"/>
        <v>5.0999999999999996</v>
      </c>
      <c r="S352">
        <f t="shared" si="45"/>
        <v>5.1928733801400053</v>
      </c>
      <c r="T352" s="3">
        <f t="shared" si="46"/>
        <v>-9.2873380140005679E-2</v>
      </c>
      <c r="U352">
        <f t="shared" si="47"/>
        <v>8.625464738630002E-3</v>
      </c>
    </row>
    <row r="353" spans="1:21" x14ac:dyDescent="0.3">
      <c r="A353" t="s">
        <v>409</v>
      </c>
      <c r="B353" t="s">
        <v>19</v>
      </c>
      <c r="C353">
        <v>558</v>
      </c>
      <c r="D353" s="3">
        <v>5.7</v>
      </c>
      <c r="E353" s="3">
        <v>4.3</v>
      </c>
      <c r="F353" s="3">
        <v>5.0999999999999996</v>
      </c>
      <c r="G353" s="4">
        <v>200</v>
      </c>
      <c r="H353" s="4">
        <v>2981</v>
      </c>
      <c r="I353" t="str">
        <f t="shared" si="41"/>
        <v>1990</v>
      </c>
      <c r="J353" t="s">
        <v>410</v>
      </c>
      <c r="M353" t="str">
        <f t="shared" si="40"/>
        <v>1990 Mazda Savanna RX-7</v>
      </c>
      <c r="N353" s="3">
        <f t="shared" si="42"/>
        <v>4.3</v>
      </c>
      <c r="O353" s="4">
        <f t="shared" si="43"/>
        <v>200</v>
      </c>
      <c r="Q353" t="str">
        <f t="shared" si="44"/>
        <v>1990 Mazda Savanna RX-7</v>
      </c>
      <c r="R353" s="3">
        <f t="shared" si="44"/>
        <v>4.3</v>
      </c>
      <c r="S353">
        <f t="shared" si="45"/>
        <v>4.308767223051067</v>
      </c>
      <c r="T353" s="3">
        <f t="shared" si="46"/>
        <v>-8.7672230510671412E-3</v>
      </c>
      <c r="U353">
        <f t="shared" si="47"/>
        <v>7.6864200027163034E-5</v>
      </c>
    </row>
    <row r="354" spans="1:21" x14ac:dyDescent="0.3">
      <c r="A354" t="s">
        <v>411</v>
      </c>
      <c r="B354" t="s">
        <v>34</v>
      </c>
      <c r="C354">
        <v>445</v>
      </c>
      <c r="D354" s="3">
        <v>4.5</v>
      </c>
      <c r="E354" s="3">
        <v>3.4</v>
      </c>
      <c r="F354" s="3">
        <v>4.9000000000000004</v>
      </c>
      <c r="G354" s="4">
        <v>128</v>
      </c>
      <c r="H354" s="4">
        <v>2330</v>
      </c>
      <c r="I354" t="str">
        <f t="shared" si="41"/>
        <v>1994</v>
      </c>
      <c r="J354" t="s">
        <v>410</v>
      </c>
      <c r="M354" t="str">
        <f t="shared" si="40"/>
        <v>1994 Mazda MX-5 Miata</v>
      </c>
      <c r="N354" s="3">
        <f t="shared" si="42"/>
        <v>3.4</v>
      </c>
      <c r="O354" s="4">
        <f t="shared" si="43"/>
        <v>128</v>
      </c>
      <c r="Q354" t="str">
        <f t="shared" si="44"/>
        <v>1994 Mazda MX-5 Miata</v>
      </c>
      <c r="R354" s="3">
        <f t="shared" si="44"/>
        <v>3.4</v>
      </c>
      <c r="S354">
        <f t="shared" si="45"/>
        <v>4.0245902439867649</v>
      </c>
      <c r="T354" s="3">
        <f t="shared" si="46"/>
        <v>-0.62459024398676499</v>
      </c>
      <c r="U354">
        <f t="shared" si="47"/>
        <v>0.3901129728834466</v>
      </c>
    </row>
    <row r="355" spans="1:21" x14ac:dyDescent="0.3">
      <c r="A355" t="s">
        <v>412</v>
      </c>
      <c r="B355" t="s">
        <v>30</v>
      </c>
      <c r="C355">
        <v>645</v>
      </c>
      <c r="D355" s="3">
        <v>6.6</v>
      </c>
      <c r="E355" s="3">
        <v>4.8</v>
      </c>
      <c r="F355" s="3">
        <v>5</v>
      </c>
      <c r="G355" s="4">
        <v>261</v>
      </c>
      <c r="H355" s="4">
        <v>2831</v>
      </c>
      <c r="I355" t="str">
        <f t="shared" si="41"/>
        <v>1997</v>
      </c>
      <c r="J355" t="s">
        <v>410</v>
      </c>
      <c r="M355" t="str">
        <f t="shared" si="40"/>
        <v>1997 Mazda RX-7</v>
      </c>
      <c r="N355" s="3">
        <f t="shared" si="42"/>
        <v>4.8</v>
      </c>
      <c r="O355" s="4">
        <f t="shared" si="43"/>
        <v>261</v>
      </c>
      <c r="Q355" t="str">
        <f t="shared" si="44"/>
        <v>1997 Mazda RX-7</v>
      </c>
      <c r="R355" s="3">
        <f t="shared" si="44"/>
        <v>4.8</v>
      </c>
      <c r="S355">
        <f t="shared" si="45"/>
        <v>4.5495282747583223</v>
      </c>
      <c r="T355" s="3">
        <f t="shared" si="46"/>
        <v>0.25047172524167749</v>
      </c>
      <c r="U355">
        <f t="shared" si="47"/>
        <v>6.2736085145542381E-2</v>
      </c>
    </row>
    <row r="356" spans="1:21" x14ac:dyDescent="0.3">
      <c r="A356" t="s">
        <v>413</v>
      </c>
      <c r="B356" t="s">
        <v>30</v>
      </c>
      <c r="C356">
        <v>687</v>
      </c>
      <c r="D356" s="3">
        <v>6.5</v>
      </c>
      <c r="E356" s="3">
        <v>5</v>
      </c>
      <c r="F356" s="3">
        <v>5</v>
      </c>
      <c r="G356" s="4">
        <v>276</v>
      </c>
      <c r="H356" s="4">
        <v>2800</v>
      </c>
      <c r="I356" t="str">
        <f t="shared" si="41"/>
        <v>2002</v>
      </c>
      <c r="J356" t="s">
        <v>410</v>
      </c>
      <c r="M356" t="str">
        <f t="shared" si="40"/>
        <v>2002 Mazda RX-7 Spirit R Type-A</v>
      </c>
      <c r="N356" s="3">
        <f t="shared" si="42"/>
        <v>5</v>
      </c>
      <c r="O356" s="4">
        <f t="shared" si="43"/>
        <v>276</v>
      </c>
      <c r="Q356" t="str">
        <f t="shared" si="44"/>
        <v>2002 Mazda RX-7 Spirit R Type-A</v>
      </c>
      <c r="R356" s="3">
        <f t="shared" si="44"/>
        <v>5</v>
      </c>
      <c r="S356">
        <f t="shared" si="45"/>
        <v>4.6087318120633851</v>
      </c>
      <c r="T356" s="3">
        <f t="shared" si="46"/>
        <v>0.39126818793661489</v>
      </c>
      <c r="U356">
        <f t="shared" si="47"/>
        <v>0.1530907948912022</v>
      </c>
    </row>
    <row r="357" spans="1:21" x14ac:dyDescent="0.3">
      <c r="A357" t="s">
        <v>414</v>
      </c>
      <c r="B357" t="s">
        <v>19</v>
      </c>
      <c r="C357">
        <v>587</v>
      </c>
      <c r="D357" s="3">
        <v>5.0999999999999996</v>
      </c>
      <c r="E357" s="3">
        <v>3.4</v>
      </c>
      <c r="F357" s="3">
        <v>4.5999999999999996</v>
      </c>
      <c r="G357" s="4">
        <v>178</v>
      </c>
      <c r="H357" s="4">
        <v>2529</v>
      </c>
      <c r="I357" t="str">
        <f t="shared" si="41"/>
        <v>2005</v>
      </c>
      <c r="J357" t="s">
        <v>410</v>
      </c>
      <c r="M357" t="str">
        <f t="shared" si="40"/>
        <v>2005 Mazda Mazdaspeed MX-5</v>
      </c>
      <c r="N357" s="3">
        <f t="shared" si="42"/>
        <v>3.4</v>
      </c>
      <c r="O357" s="4">
        <f t="shared" si="43"/>
        <v>178</v>
      </c>
      <c r="Q357" t="str">
        <f t="shared" si="44"/>
        <v>2005 Mazda Mazdaspeed MX-5</v>
      </c>
      <c r="R357" s="3">
        <f t="shared" si="44"/>
        <v>3.4</v>
      </c>
      <c r="S357">
        <f t="shared" si="45"/>
        <v>4.2219353683369745</v>
      </c>
      <c r="T357" s="3">
        <f t="shared" si="46"/>
        <v>-0.82193536833697456</v>
      </c>
      <c r="U357">
        <f t="shared" si="47"/>
        <v>0.67557774972323803</v>
      </c>
    </row>
    <row r="358" spans="1:21" x14ac:dyDescent="0.3">
      <c r="A358" t="s">
        <v>415</v>
      </c>
      <c r="B358" t="s">
        <v>30</v>
      </c>
      <c r="C358">
        <v>624</v>
      </c>
      <c r="D358" s="3">
        <v>5.8</v>
      </c>
      <c r="E358" s="3">
        <v>4.5999999999999996</v>
      </c>
      <c r="F358" s="3">
        <v>5.0999999999999996</v>
      </c>
      <c r="G358" s="4">
        <v>232</v>
      </c>
      <c r="H358" s="4">
        <v>3065</v>
      </c>
      <c r="I358" t="str">
        <f t="shared" si="41"/>
        <v>2011</v>
      </c>
      <c r="J358" t="s">
        <v>410</v>
      </c>
      <c r="M358" t="str">
        <f t="shared" si="40"/>
        <v>2011 Mazda RX-8 R3</v>
      </c>
      <c r="N358" s="3">
        <f t="shared" si="42"/>
        <v>4.5999999999999996</v>
      </c>
      <c r="O358" s="4">
        <f t="shared" si="43"/>
        <v>232</v>
      </c>
      <c r="Q358" t="str">
        <f t="shared" si="44"/>
        <v>2011 Mazda RX-8 R3</v>
      </c>
      <c r="R358" s="3">
        <f t="shared" si="44"/>
        <v>4.5999999999999996</v>
      </c>
      <c r="S358">
        <f t="shared" si="45"/>
        <v>4.435068102635201</v>
      </c>
      <c r="T358" s="3">
        <f t="shared" si="46"/>
        <v>0.16493189736479863</v>
      </c>
      <c r="U358">
        <f t="shared" si="47"/>
        <v>2.7202530768352468E-2</v>
      </c>
    </row>
    <row r="359" spans="1:21" x14ac:dyDescent="0.3">
      <c r="A359" t="s">
        <v>416</v>
      </c>
      <c r="B359" t="s">
        <v>19</v>
      </c>
      <c r="C359">
        <v>549</v>
      </c>
      <c r="D359" s="3">
        <v>4.8</v>
      </c>
      <c r="E359" s="3">
        <v>3.9</v>
      </c>
      <c r="F359" s="3">
        <v>5.0999999999999996</v>
      </c>
      <c r="G359" s="4">
        <v>167</v>
      </c>
      <c r="H359" s="4">
        <v>2593</v>
      </c>
      <c r="I359" t="str">
        <f t="shared" si="41"/>
        <v>2013</v>
      </c>
      <c r="J359" t="s">
        <v>410</v>
      </c>
      <c r="M359" t="str">
        <f t="shared" si="40"/>
        <v>2013 Mazda MX-5</v>
      </c>
      <c r="N359" s="3">
        <f t="shared" si="42"/>
        <v>3.9</v>
      </c>
      <c r="O359" s="4">
        <f t="shared" si="43"/>
        <v>167</v>
      </c>
      <c r="Q359" t="str">
        <f t="shared" si="44"/>
        <v>2013 Mazda MX-5</v>
      </c>
      <c r="R359" s="3">
        <f t="shared" si="44"/>
        <v>3.9</v>
      </c>
      <c r="S359">
        <f t="shared" si="45"/>
        <v>4.1785194409799278</v>
      </c>
      <c r="T359" s="3">
        <f t="shared" si="46"/>
        <v>-0.27851944097992787</v>
      </c>
      <c r="U359">
        <f t="shared" si="47"/>
        <v>7.7573079003771528E-2</v>
      </c>
    </row>
    <row r="360" spans="1:21" x14ac:dyDescent="0.3">
      <c r="A360" t="s">
        <v>417</v>
      </c>
      <c r="B360" t="s">
        <v>30</v>
      </c>
      <c r="C360">
        <v>620</v>
      </c>
      <c r="D360" s="3">
        <v>5.4</v>
      </c>
      <c r="E360" s="3">
        <v>4.5999999999999996</v>
      </c>
      <c r="F360" s="3">
        <v>5.0999999999999996</v>
      </c>
      <c r="G360" s="4">
        <v>155</v>
      </c>
      <c r="H360" s="4">
        <v>2310</v>
      </c>
      <c r="I360" t="str">
        <f t="shared" si="41"/>
        <v>2016</v>
      </c>
      <c r="J360" t="s">
        <v>410</v>
      </c>
      <c r="M360" t="str">
        <f t="shared" si="40"/>
        <v>2016 Mazda MX-5</v>
      </c>
      <c r="N360" s="3">
        <f t="shared" si="42"/>
        <v>4.5999999999999996</v>
      </c>
      <c r="O360" s="4">
        <f t="shared" si="43"/>
        <v>155</v>
      </c>
      <c r="Q360" t="str">
        <f t="shared" si="44"/>
        <v>2016 Mazda MX-5</v>
      </c>
      <c r="R360" s="3">
        <f t="shared" si="44"/>
        <v>4.5999999999999996</v>
      </c>
      <c r="S360">
        <f t="shared" si="45"/>
        <v>4.1311566111358777</v>
      </c>
      <c r="T360" s="3">
        <f t="shared" si="46"/>
        <v>0.46884338886412191</v>
      </c>
      <c r="U360">
        <f t="shared" si="47"/>
        <v>0.21981412328159425</v>
      </c>
    </row>
    <row r="361" spans="1:21" x14ac:dyDescent="0.3">
      <c r="A361" t="s">
        <v>418</v>
      </c>
      <c r="B361" t="s">
        <v>25</v>
      </c>
      <c r="C361">
        <v>817</v>
      </c>
      <c r="D361" s="3">
        <v>8.8000000000000007</v>
      </c>
      <c r="E361" s="3">
        <v>6.3</v>
      </c>
      <c r="F361" s="3">
        <v>4.5</v>
      </c>
      <c r="G361" s="4">
        <v>627</v>
      </c>
      <c r="H361" s="4">
        <v>2840</v>
      </c>
      <c r="I361" t="str">
        <f t="shared" si="41"/>
        <v>1993</v>
      </c>
      <c r="J361" t="s">
        <v>419</v>
      </c>
      <c r="M361" t="str">
        <f t="shared" si="40"/>
        <v>1993 McLaren F1</v>
      </c>
      <c r="N361" s="3">
        <f t="shared" si="42"/>
        <v>6.3</v>
      </c>
      <c r="O361" s="4">
        <f t="shared" si="43"/>
        <v>627</v>
      </c>
      <c r="Q361" t="str">
        <f t="shared" si="44"/>
        <v>1993 McLaren F1</v>
      </c>
      <c r="R361" s="3">
        <f t="shared" si="44"/>
        <v>6.3</v>
      </c>
      <c r="S361">
        <f t="shared" si="45"/>
        <v>5.9940945850018572</v>
      </c>
      <c r="T361" s="3">
        <f t="shared" si="46"/>
        <v>0.30590541499814261</v>
      </c>
      <c r="U361">
        <f t="shared" si="47"/>
        <v>9.3578122925185858E-2</v>
      </c>
    </row>
    <row r="362" spans="1:21" x14ac:dyDescent="0.3">
      <c r="A362" t="s">
        <v>420</v>
      </c>
      <c r="B362" t="s">
        <v>25</v>
      </c>
      <c r="C362">
        <v>866</v>
      </c>
      <c r="D362" s="3">
        <v>8.4</v>
      </c>
      <c r="E362" s="3">
        <v>6.2</v>
      </c>
      <c r="F362" s="3">
        <v>4.3</v>
      </c>
      <c r="G362" s="4">
        <v>618</v>
      </c>
      <c r="H362" s="4">
        <v>2469</v>
      </c>
      <c r="I362" t="str">
        <f t="shared" si="41"/>
        <v>1997</v>
      </c>
      <c r="J362" t="s">
        <v>419</v>
      </c>
      <c r="M362" t="str">
        <f t="shared" si="40"/>
        <v>1997 McLaren F1 GT</v>
      </c>
      <c r="N362" s="3">
        <f t="shared" si="42"/>
        <v>6.2</v>
      </c>
      <c r="O362" s="4">
        <f t="shared" si="43"/>
        <v>618</v>
      </c>
      <c r="Q362" t="str">
        <f t="shared" si="44"/>
        <v>1997 McLaren F1 GT</v>
      </c>
      <c r="R362" s="3">
        <f t="shared" si="44"/>
        <v>6.2</v>
      </c>
      <c r="S362">
        <f t="shared" si="45"/>
        <v>5.9585724626188199</v>
      </c>
      <c r="T362" s="3">
        <f t="shared" si="46"/>
        <v>0.24142753738118028</v>
      </c>
      <c r="U362">
        <f t="shared" si="47"/>
        <v>5.8287255805941199E-2</v>
      </c>
    </row>
    <row r="363" spans="1:21" x14ac:dyDescent="0.3">
      <c r="A363" t="s">
        <v>421</v>
      </c>
      <c r="B363" t="s">
        <v>40</v>
      </c>
      <c r="C363">
        <v>928</v>
      </c>
      <c r="D363" s="3">
        <v>9.1</v>
      </c>
      <c r="E363" s="3">
        <v>6.9</v>
      </c>
      <c r="F363" s="3">
        <v>4.3</v>
      </c>
      <c r="G363" s="4">
        <v>903</v>
      </c>
      <c r="H363" s="4">
        <v>3296</v>
      </c>
      <c r="I363" t="str">
        <f t="shared" si="41"/>
        <v>2013</v>
      </c>
      <c r="J363" t="s">
        <v>419</v>
      </c>
      <c r="M363" t="str">
        <f t="shared" si="40"/>
        <v>2013 McLaren P1</v>
      </c>
      <c r="N363" s="3">
        <f t="shared" si="42"/>
        <v>6.9</v>
      </c>
      <c r="O363" s="4">
        <f t="shared" si="43"/>
        <v>903</v>
      </c>
      <c r="Q363" t="str">
        <f t="shared" si="44"/>
        <v>2013 McLaren P1</v>
      </c>
      <c r="R363" s="3">
        <f t="shared" si="44"/>
        <v>6.9</v>
      </c>
      <c r="S363">
        <f t="shared" si="45"/>
        <v>7.0834396714150145</v>
      </c>
      <c r="T363" s="3">
        <f t="shared" si="46"/>
        <v>-0.18343967141501416</v>
      </c>
      <c r="U363">
        <f t="shared" si="47"/>
        <v>3.3650113048848365E-2</v>
      </c>
    </row>
    <row r="364" spans="1:21" x14ac:dyDescent="0.3">
      <c r="A364" t="s">
        <v>422</v>
      </c>
      <c r="B364" t="s">
        <v>25</v>
      </c>
      <c r="C364">
        <v>824</v>
      </c>
      <c r="D364" s="3">
        <v>7.3</v>
      </c>
      <c r="E364" s="3">
        <v>6.3</v>
      </c>
      <c r="F364" s="3">
        <v>4.4000000000000004</v>
      </c>
      <c r="G364" s="4">
        <v>562</v>
      </c>
      <c r="H364" s="4">
        <v>3201</v>
      </c>
      <c r="I364" t="str">
        <f t="shared" si="41"/>
        <v>2015</v>
      </c>
      <c r="J364" t="s">
        <v>419</v>
      </c>
      <c r="M364" t="str">
        <f t="shared" si="40"/>
        <v>2015 McLaren 570S CoupÃ©</v>
      </c>
      <c r="N364" s="3">
        <f t="shared" si="42"/>
        <v>6.3</v>
      </c>
      <c r="O364" s="4">
        <f t="shared" si="43"/>
        <v>562</v>
      </c>
      <c r="Q364" t="str">
        <f t="shared" si="44"/>
        <v>2015 McLaren 570S CoupÃ©</v>
      </c>
      <c r="R364" s="3">
        <f t="shared" si="44"/>
        <v>6.3</v>
      </c>
      <c r="S364">
        <f t="shared" si="45"/>
        <v>5.737545923346584</v>
      </c>
      <c r="T364" s="3">
        <f t="shared" si="46"/>
        <v>0.56245407665341585</v>
      </c>
      <c r="U364">
        <f t="shared" si="47"/>
        <v>0.31635458834404656</v>
      </c>
    </row>
    <row r="365" spans="1:21" x14ac:dyDescent="0.3">
      <c r="A365" t="s">
        <v>423</v>
      </c>
      <c r="B365" t="s">
        <v>25</v>
      </c>
      <c r="C365">
        <v>824</v>
      </c>
      <c r="D365" s="3">
        <v>7.6</v>
      </c>
      <c r="E365" s="3">
        <v>6.8</v>
      </c>
      <c r="F365" s="3">
        <v>4.5999999999999996</v>
      </c>
      <c r="G365" s="4">
        <v>562</v>
      </c>
      <c r="H365" s="4">
        <v>3201</v>
      </c>
      <c r="I365" t="str">
        <f t="shared" si="41"/>
        <v>2015</v>
      </c>
      <c r="J365" t="s">
        <v>419</v>
      </c>
      <c r="M365" t="str">
        <f t="shared" si="40"/>
        <v>2015 McLaren 650S CoupÃ©</v>
      </c>
      <c r="N365" s="3">
        <f t="shared" si="42"/>
        <v>6.8</v>
      </c>
      <c r="O365" s="4">
        <f t="shared" si="43"/>
        <v>562</v>
      </c>
      <c r="Q365" t="str">
        <f t="shared" si="44"/>
        <v>2015 McLaren 650S CoupÃ©</v>
      </c>
      <c r="R365" s="3">
        <f t="shared" si="44"/>
        <v>6.8</v>
      </c>
      <c r="S365">
        <f t="shared" si="45"/>
        <v>5.737545923346584</v>
      </c>
      <c r="T365" s="3">
        <f t="shared" si="46"/>
        <v>1.0624540766534158</v>
      </c>
      <c r="U365">
        <f t="shared" si="47"/>
        <v>1.1288086649974625</v>
      </c>
    </row>
    <row r="366" spans="1:21" x14ac:dyDescent="0.3">
      <c r="A366" t="s">
        <v>424</v>
      </c>
      <c r="B366" t="s">
        <v>25</v>
      </c>
      <c r="C366">
        <v>868</v>
      </c>
      <c r="D366" s="3">
        <v>7.4</v>
      </c>
      <c r="E366" s="3">
        <v>6.7</v>
      </c>
      <c r="F366" s="3">
        <v>4.3</v>
      </c>
      <c r="G366" s="4">
        <v>591</v>
      </c>
      <c r="H366" s="4">
        <v>2989</v>
      </c>
      <c r="I366" t="str">
        <f t="shared" si="41"/>
        <v>2018</v>
      </c>
      <c r="J366" t="s">
        <v>419</v>
      </c>
      <c r="M366" t="str">
        <f t="shared" si="40"/>
        <v>2018 McLaren 600LT CoupÃ©</v>
      </c>
      <c r="N366" s="3">
        <f t="shared" si="42"/>
        <v>6.7</v>
      </c>
      <c r="O366" s="4">
        <f t="shared" si="43"/>
        <v>591</v>
      </c>
      <c r="Q366" t="str">
        <f t="shared" si="44"/>
        <v>2018 McLaren 600LT CoupÃ©</v>
      </c>
      <c r="R366" s="3">
        <f t="shared" si="44"/>
        <v>6.7</v>
      </c>
      <c r="S366">
        <f t="shared" si="45"/>
        <v>5.8520060954697062</v>
      </c>
      <c r="T366" s="3">
        <f t="shared" si="46"/>
        <v>0.847993904530294</v>
      </c>
      <c r="U366">
        <f t="shared" si="47"/>
        <v>0.71909366212053338</v>
      </c>
    </row>
    <row r="367" spans="1:21" x14ac:dyDescent="0.3">
      <c r="A367" t="s">
        <v>425</v>
      </c>
      <c r="B367" t="s">
        <v>25</v>
      </c>
      <c r="C367">
        <v>899</v>
      </c>
      <c r="D367" s="3">
        <v>8.4</v>
      </c>
      <c r="E367" s="3">
        <v>6.9</v>
      </c>
      <c r="F367" s="3">
        <v>4.5</v>
      </c>
      <c r="G367" s="4">
        <v>710</v>
      </c>
      <c r="H367" s="4">
        <v>3128</v>
      </c>
      <c r="I367" t="str">
        <f t="shared" si="41"/>
        <v>2018</v>
      </c>
      <c r="J367" t="s">
        <v>419</v>
      </c>
      <c r="M367" t="str">
        <f t="shared" si="40"/>
        <v>2018 McLaren 720S CoupÃ©</v>
      </c>
      <c r="N367" s="3">
        <f t="shared" si="42"/>
        <v>6.9</v>
      </c>
      <c r="O367" s="4">
        <f t="shared" si="43"/>
        <v>710</v>
      </c>
      <c r="Q367" t="str">
        <f t="shared" si="44"/>
        <v>2018 McLaren 720S CoupÃ©</v>
      </c>
      <c r="R367" s="3">
        <f t="shared" si="44"/>
        <v>6.9</v>
      </c>
      <c r="S367">
        <f t="shared" si="45"/>
        <v>6.3216874914232051</v>
      </c>
      <c r="T367" s="3">
        <f t="shared" si="46"/>
        <v>0.57831250857679528</v>
      </c>
      <c r="U367">
        <f t="shared" si="47"/>
        <v>0.33444535757638594</v>
      </c>
    </row>
    <row r="368" spans="1:21" x14ac:dyDescent="0.3">
      <c r="A368" t="s">
        <v>426</v>
      </c>
      <c r="B368" t="s">
        <v>40</v>
      </c>
      <c r="C368">
        <v>934</v>
      </c>
      <c r="D368" s="3">
        <v>8</v>
      </c>
      <c r="E368" s="3">
        <v>7.2</v>
      </c>
      <c r="F368" s="3">
        <v>4.2</v>
      </c>
      <c r="G368" s="4">
        <v>789</v>
      </c>
      <c r="H368" s="4">
        <v>2886</v>
      </c>
      <c r="I368" t="str">
        <f t="shared" si="41"/>
        <v>2018</v>
      </c>
      <c r="J368" t="s">
        <v>419</v>
      </c>
      <c r="M368" t="str">
        <f t="shared" si="40"/>
        <v>2018 McLaren Senna</v>
      </c>
      <c r="N368" s="3">
        <f t="shared" si="42"/>
        <v>7.2</v>
      </c>
      <c r="O368" s="4">
        <f t="shared" si="43"/>
        <v>789</v>
      </c>
      <c r="Q368" t="str">
        <f t="shared" si="44"/>
        <v>2018 McLaren Senna</v>
      </c>
      <c r="R368" s="3">
        <f t="shared" si="44"/>
        <v>7.2</v>
      </c>
      <c r="S368">
        <f t="shared" si="45"/>
        <v>6.633492787896536</v>
      </c>
      <c r="T368" s="3">
        <f t="shared" si="46"/>
        <v>0.56650721210346422</v>
      </c>
      <c r="U368">
        <f t="shared" si="47"/>
        <v>0.32093042136523942</v>
      </c>
    </row>
    <row r="369" spans="1:21" x14ac:dyDescent="0.3">
      <c r="A369" t="s">
        <v>427</v>
      </c>
      <c r="B369" t="s">
        <v>25</v>
      </c>
      <c r="C369">
        <v>887</v>
      </c>
      <c r="D369" s="3">
        <v>7.5</v>
      </c>
      <c r="E369" s="3">
        <v>6.9</v>
      </c>
      <c r="F369" s="3">
        <v>4.4000000000000004</v>
      </c>
      <c r="G369" s="4">
        <v>711</v>
      </c>
      <c r="H369" s="4">
        <v>3236</v>
      </c>
      <c r="I369" t="str">
        <f t="shared" si="41"/>
        <v>2019</v>
      </c>
      <c r="J369" t="s">
        <v>419</v>
      </c>
      <c r="M369" t="str">
        <f t="shared" si="40"/>
        <v>2019 McLaren 720S Spider</v>
      </c>
      <c r="N369" s="3">
        <f t="shared" si="42"/>
        <v>6.9</v>
      </c>
      <c r="O369" s="4">
        <f t="shared" si="43"/>
        <v>711</v>
      </c>
      <c r="Q369" t="str">
        <f t="shared" si="44"/>
        <v>2019 McLaren 720S Spider</v>
      </c>
      <c r="R369" s="3">
        <f t="shared" si="44"/>
        <v>6.9</v>
      </c>
      <c r="S369">
        <f t="shared" si="45"/>
        <v>6.3256343939102093</v>
      </c>
      <c r="T369" s="3">
        <f t="shared" si="46"/>
        <v>0.57436560608979104</v>
      </c>
      <c r="U369">
        <f t="shared" si="47"/>
        <v>0.329895849458893</v>
      </c>
    </row>
    <row r="370" spans="1:21" x14ac:dyDescent="0.3">
      <c r="A370" t="s">
        <v>428</v>
      </c>
      <c r="B370" t="s">
        <v>40</v>
      </c>
      <c r="C370">
        <v>910</v>
      </c>
      <c r="D370" s="3">
        <v>9.6</v>
      </c>
      <c r="E370" s="3">
        <v>6.8</v>
      </c>
      <c r="F370" s="3">
        <v>3.7</v>
      </c>
      <c r="G370" s="4">
        <v>1036</v>
      </c>
      <c r="H370" s="4">
        <v>3521</v>
      </c>
      <c r="I370" t="str">
        <f t="shared" si="41"/>
        <v>2019</v>
      </c>
      <c r="J370" t="s">
        <v>419</v>
      </c>
      <c r="M370" t="str">
        <f t="shared" si="40"/>
        <v>2019 McLaren Speedtail</v>
      </c>
      <c r="N370" s="3">
        <f t="shared" si="42"/>
        <v>6.8</v>
      </c>
      <c r="O370" s="4">
        <f t="shared" si="43"/>
        <v>1036</v>
      </c>
      <c r="Q370" t="str">
        <f t="shared" si="44"/>
        <v>2019 McLaren Speedtail</v>
      </c>
      <c r="R370" s="3">
        <f t="shared" si="44"/>
        <v>6.8</v>
      </c>
      <c r="S370">
        <f t="shared" si="45"/>
        <v>7.6083777021865719</v>
      </c>
      <c r="T370" s="3">
        <f t="shared" si="46"/>
        <v>-0.80837770218657212</v>
      </c>
      <c r="U370">
        <f t="shared" si="47"/>
        <v>0.65347450939244234</v>
      </c>
    </row>
    <row r="371" spans="1:21" x14ac:dyDescent="0.3">
      <c r="A371" t="s">
        <v>429</v>
      </c>
      <c r="B371" t="s">
        <v>25</v>
      </c>
      <c r="C371">
        <v>823</v>
      </c>
      <c r="D371" s="3">
        <v>7.4</v>
      </c>
      <c r="E371" s="3">
        <v>6.6</v>
      </c>
      <c r="F371" s="3">
        <v>4.5999999999999996</v>
      </c>
      <c r="G371" s="4">
        <v>611</v>
      </c>
      <c r="H371" s="4">
        <v>3384</v>
      </c>
      <c r="I371" t="str">
        <f t="shared" si="41"/>
        <v>2020</v>
      </c>
      <c r="J371" t="s">
        <v>419</v>
      </c>
      <c r="M371" t="str">
        <f t="shared" si="40"/>
        <v>2020 McLaren GT</v>
      </c>
      <c r="N371" s="3">
        <f t="shared" si="42"/>
        <v>6.6</v>
      </c>
      <c r="O371" s="4">
        <f t="shared" si="43"/>
        <v>611</v>
      </c>
      <c r="Q371" t="str">
        <f t="shared" si="44"/>
        <v>2020 McLaren GT</v>
      </c>
      <c r="R371" s="3">
        <f t="shared" si="44"/>
        <v>6.6</v>
      </c>
      <c r="S371">
        <f t="shared" si="45"/>
        <v>5.9309441452097902</v>
      </c>
      <c r="T371" s="3">
        <f t="shared" si="46"/>
        <v>0.66905585479020946</v>
      </c>
      <c r="U371">
        <f t="shared" si="47"/>
        <v>0.44763573682905783</v>
      </c>
    </row>
    <row r="372" spans="1:21" x14ac:dyDescent="0.3">
      <c r="A372" t="s">
        <v>430</v>
      </c>
      <c r="B372" t="s">
        <v>37</v>
      </c>
      <c r="C372">
        <v>755</v>
      </c>
      <c r="D372" s="3">
        <v>7</v>
      </c>
      <c r="E372" s="3">
        <v>5.2</v>
      </c>
      <c r="F372" s="3">
        <v>4.5999999999999996</v>
      </c>
      <c r="G372" s="4">
        <v>503</v>
      </c>
      <c r="H372" s="4">
        <v>3968</v>
      </c>
      <c r="I372" t="str">
        <f t="shared" si="41"/>
        <v>2016</v>
      </c>
      <c r="J372" t="s">
        <v>431</v>
      </c>
      <c r="M372" t="str">
        <f t="shared" si="40"/>
        <v>2016 Mercedes-AMG C 63 S CoupÃ©</v>
      </c>
      <c r="N372" s="3">
        <f t="shared" si="42"/>
        <v>5.2</v>
      </c>
      <c r="O372" s="4">
        <f t="shared" si="43"/>
        <v>503</v>
      </c>
      <c r="Q372" t="str">
        <f t="shared" si="44"/>
        <v>2016 Mercedes-AMG C 63 S CoupÃ©</v>
      </c>
      <c r="R372" s="3">
        <f t="shared" si="44"/>
        <v>5.2</v>
      </c>
      <c r="S372">
        <f t="shared" si="45"/>
        <v>5.5046786766133371</v>
      </c>
      <c r="T372" s="3">
        <f t="shared" si="46"/>
        <v>-0.30467867661333692</v>
      </c>
      <c r="U372">
        <f t="shared" si="47"/>
        <v>9.282909598285434E-2</v>
      </c>
    </row>
    <row r="373" spans="1:21" x14ac:dyDescent="0.3">
      <c r="A373" t="s">
        <v>432</v>
      </c>
      <c r="B373" t="s">
        <v>25</v>
      </c>
      <c r="C373">
        <v>837</v>
      </c>
      <c r="D373" s="3">
        <v>7.5</v>
      </c>
      <c r="E373" s="3">
        <v>6.4</v>
      </c>
      <c r="F373" s="3">
        <v>4.5</v>
      </c>
      <c r="G373" s="4">
        <v>577</v>
      </c>
      <c r="H373" s="4">
        <v>3428</v>
      </c>
      <c r="I373" t="str">
        <f t="shared" si="41"/>
        <v>2017</v>
      </c>
      <c r="J373" t="s">
        <v>431</v>
      </c>
      <c r="M373" t="str">
        <f t="shared" si="40"/>
        <v>2017 Mercedes-AMG GT R</v>
      </c>
      <c r="N373" s="3">
        <f t="shared" si="42"/>
        <v>6.4</v>
      </c>
      <c r="O373" s="4">
        <f t="shared" si="43"/>
        <v>577</v>
      </c>
      <c r="Q373" t="str">
        <f t="shared" si="44"/>
        <v>2017 Mercedes-AMG GT R</v>
      </c>
      <c r="R373" s="3">
        <f t="shared" si="44"/>
        <v>6.4</v>
      </c>
      <c r="S373">
        <f t="shared" si="45"/>
        <v>5.7967494606516476</v>
      </c>
      <c r="T373" s="3">
        <f t="shared" si="46"/>
        <v>0.60325053934835271</v>
      </c>
      <c r="U373">
        <f t="shared" si="47"/>
        <v>0.36391121322407843</v>
      </c>
    </row>
    <row r="374" spans="1:21" x14ac:dyDescent="0.3">
      <c r="A374" t="s">
        <v>433</v>
      </c>
      <c r="B374" t="s">
        <v>37</v>
      </c>
      <c r="C374">
        <v>778</v>
      </c>
      <c r="D374" s="3">
        <v>7.6</v>
      </c>
      <c r="E374" s="3">
        <v>8.6999999999999993</v>
      </c>
      <c r="F374" s="3">
        <v>5.0999999999999996</v>
      </c>
      <c r="G374" s="4">
        <v>603</v>
      </c>
      <c r="H374" s="4">
        <v>4515</v>
      </c>
      <c r="I374" t="str">
        <f t="shared" si="41"/>
        <v>2018</v>
      </c>
      <c r="J374" t="s">
        <v>431</v>
      </c>
      <c r="M374" t="str">
        <f t="shared" si="40"/>
        <v>2018 Mercedes-AMG E 63 S</v>
      </c>
      <c r="N374" s="3">
        <f t="shared" si="42"/>
        <v>8.6999999999999993</v>
      </c>
      <c r="O374" s="4">
        <f t="shared" si="43"/>
        <v>603</v>
      </c>
      <c r="Q374" t="str">
        <f t="shared" si="44"/>
        <v>2018 Mercedes-AMG E 63 S</v>
      </c>
      <c r="R374" s="3">
        <f t="shared" si="44"/>
        <v>8.6999999999999993</v>
      </c>
      <c r="S374">
        <f t="shared" si="45"/>
        <v>5.8993689253137571</v>
      </c>
      <c r="T374" s="3">
        <f t="shared" si="46"/>
        <v>2.8006310746862422</v>
      </c>
      <c r="U374">
        <f t="shared" si="47"/>
        <v>7.8435344164982155</v>
      </c>
    </row>
    <row r="375" spans="1:21" x14ac:dyDescent="0.3">
      <c r="A375" t="s">
        <v>434</v>
      </c>
      <c r="B375" t="s">
        <v>37</v>
      </c>
      <c r="C375">
        <v>768</v>
      </c>
      <c r="D375" s="3">
        <v>8</v>
      </c>
      <c r="E375" s="3">
        <v>8.4</v>
      </c>
      <c r="F375" s="3">
        <v>5.2</v>
      </c>
      <c r="G375" s="4">
        <v>630</v>
      </c>
      <c r="H375" s="4">
        <v>4508</v>
      </c>
      <c r="I375" t="str">
        <f t="shared" si="41"/>
        <v>2018</v>
      </c>
      <c r="J375" t="s">
        <v>431</v>
      </c>
      <c r="M375" t="str">
        <f t="shared" si="40"/>
        <v>2018 Mercedes-AMG GT 4-Door CoupÃ©</v>
      </c>
      <c r="N375" s="3">
        <f t="shared" si="42"/>
        <v>8.4</v>
      </c>
      <c r="O375" s="4">
        <f t="shared" si="43"/>
        <v>630</v>
      </c>
      <c r="Q375" t="str">
        <f t="shared" si="44"/>
        <v>2018 Mercedes-AMG GT 4-Door CoupÃ©</v>
      </c>
      <c r="R375" s="3">
        <f t="shared" si="44"/>
        <v>8.4</v>
      </c>
      <c r="S375">
        <f t="shared" si="45"/>
        <v>6.0059352924628691</v>
      </c>
      <c r="T375" s="3">
        <f t="shared" si="46"/>
        <v>2.3940647075371313</v>
      </c>
      <c r="U375">
        <f t="shared" si="47"/>
        <v>5.7315458238748498</v>
      </c>
    </row>
    <row r="376" spans="1:21" x14ac:dyDescent="0.3">
      <c r="A376" t="s">
        <v>435</v>
      </c>
      <c r="B376" t="s">
        <v>40</v>
      </c>
      <c r="C376">
        <v>927</v>
      </c>
      <c r="D376" s="3">
        <v>7.7</v>
      </c>
      <c r="E376" s="3">
        <v>7.5</v>
      </c>
      <c r="F376" s="3">
        <v>4.7</v>
      </c>
      <c r="G376" s="4">
        <v>877</v>
      </c>
      <c r="H376" s="4">
        <v>3737</v>
      </c>
      <c r="I376" t="str">
        <f t="shared" si="41"/>
        <v>2021</v>
      </c>
      <c r="J376" t="s">
        <v>431</v>
      </c>
      <c r="M376" t="str">
        <f t="shared" si="40"/>
        <v>2021 Mercedes-AMG Mercedes-AMG ONE</v>
      </c>
      <c r="N376" s="3">
        <f t="shared" si="42"/>
        <v>7.5</v>
      </c>
      <c r="O376" s="4">
        <f t="shared" si="43"/>
        <v>877</v>
      </c>
      <c r="Q376" t="str">
        <f t="shared" si="44"/>
        <v>2021 Mercedes-AMG Mercedes-AMG ONE</v>
      </c>
      <c r="R376" s="3">
        <f t="shared" si="44"/>
        <v>7.5</v>
      </c>
      <c r="S376">
        <f t="shared" si="45"/>
        <v>6.9808202067529059</v>
      </c>
      <c r="T376" s="3">
        <f t="shared" si="46"/>
        <v>0.51917979324709407</v>
      </c>
      <c r="U376">
        <f t="shared" si="47"/>
        <v>0.26954765771609535</v>
      </c>
    </row>
    <row r="377" spans="1:21" x14ac:dyDescent="0.3">
      <c r="A377" t="s">
        <v>436</v>
      </c>
      <c r="B377" t="s">
        <v>34</v>
      </c>
      <c r="C377">
        <v>256</v>
      </c>
      <c r="D377" s="3">
        <v>4.0999999999999996</v>
      </c>
      <c r="E377" s="3">
        <v>3</v>
      </c>
      <c r="F377" s="3">
        <v>5.5</v>
      </c>
      <c r="G377" s="4">
        <v>200</v>
      </c>
      <c r="H377" s="4">
        <v>3725</v>
      </c>
      <c r="I377" t="str">
        <f t="shared" si="41"/>
        <v>1929</v>
      </c>
      <c r="J377" t="s">
        <v>437</v>
      </c>
      <c r="M377" t="str">
        <f t="shared" si="40"/>
        <v>1929 Mercedes-Benz SSK</v>
      </c>
      <c r="N377" s="3">
        <f t="shared" si="42"/>
        <v>3</v>
      </c>
      <c r="O377" s="4">
        <f t="shared" si="43"/>
        <v>200</v>
      </c>
      <c r="Q377" t="str">
        <f t="shared" si="44"/>
        <v>1929 Mercedes-Benz SSK</v>
      </c>
      <c r="R377" s="3">
        <f t="shared" si="44"/>
        <v>3</v>
      </c>
      <c r="S377">
        <f t="shared" si="45"/>
        <v>4.308767223051067</v>
      </c>
      <c r="T377" s="3">
        <f t="shared" si="46"/>
        <v>-1.308767223051067</v>
      </c>
      <c r="U377">
        <f t="shared" si="47"/>
        <v>1.7128716441328014</v>
      </c>
    </row>
    <row r="378" spans="1:21" x14ac:dyDescent="0.3">
      <c r="A378" t="s">
        <v>438</v>
      </c>
      <c r="B378" t="s">
        <v>30</v>
      </c>
      <c r="C378">
        <v>672</v>
      </c>
      <c r="D378" s="3">
        <v>7.9</v>
      </c>
      <c r="E378" s="3">
        <v>4.0999999999999996</v>
      </c>
      <c r="F378" s="3">
        <v>4.2</v>
      </c>
      <c r="G378" s="4">
        <v>483</v>
      </c>
      <c r="H378" s="4">
        <v>2683</v>
      </c>
      <c r="I378" t="str">
        <f t="shared" si="41"/>
        <v>1939</v>
      </c>
      <c r="J378" t="s">
        <v>437</v>
      </c>
      <c r="M378" t="str">
        <f t="shared" si="40"/>
        <v>1939 Mercedes-Benz W154</v>
      </c>
      <c r="N378" s="3">
        <f t="shared" si="42"/>
        <v>4.0999999999999996</v>
      </c>
      <c r="O378" s="4">
        <f t="shared" si="43"/>
        <v>483</v>
      </c>
      <c r="Q378" t="str">
        <f t="shared" si="44"/>
        <v>1939 Mercedes-Benz W154</v>
      </c>
      <c r="R378" s="3">
        <f t="shared" si="44"/>
        <v>4.0999999999999996</v>
      </c>
      <c r="S378">
        <f t="shared" si="45"/>
        <v>5.4257406268732531</v>
      </c>
      <c r="T378" s="3">
        <f t="shared" si="46"/>
        <v>-1.3257406268732534</v>
      </c>
      <c r="U378">
        <f t="shared" si="47"/>
        <v>1.757588209742287</v>
      </c>
    </row>
    <row r="379" spans="1:21" x14ac:dyDescent="0.3">
      <c r="A379" t="s">
        <v>439</v>
      </c>
      <c r="B379" t="s">
        <v>34</v>
      </c>
      <c r="C379">
        <v>498</v>
      </c>
      <c r="D379" s="3">
        <v>5.0999999999999996</v>
      </c>
      <c r="E379" s="3">
        <v>3.6</v>
      </c>
      <c r="F379" s="3">
        <v>5.6</v>
      </c>
      <c r="G379" s="4">
        <v>241</v>
      </c>
      <c r="H379" s="4">
        <v>2960</v>
      </c>
      <c r="I379" t="str">
        <f t="shared" si="41"/>
        <v>1954</v>
      </c>
      <c r="J379" t="s">
        <v>437</v>
      </c>
      <c r="M379" t="str">
        <f t="shared" si="40"/>
        <v>1954 Mercedes-Benz 300 SL CoupÃ©</v>
      </c>
      <c r="N379" s="3">
        <f t="shared" si="42"/>
        <v>3.6</v>
      </c>
      <c r="O379" s="4">
        <f t="shared" si="43"/>
        <v>241</v>
      </c>
      <c r="Q379" t="str">
        <f t="shared" si="44"/>
        <v>1954 Mercedes-Benz 300 SL CoupÃ©</v>
      </c>
      <c r="R379" s="3">
        <f t="shared" si="44"/>
        <v>3.6</v>
      </c>
      <c r="S379">
        <f t="shared" si="45"/>
        <v>4.4705902250182383</v>
      </c>
      <c r="T379" s="3">
        <f t="shared" si="46"/>
        <v>-0.87059022501823824</v>
      </c>
      <c r="U379">
        <f t="shared" si="47"/>
        <v>0.75792733989730665</v>
      </c>
    </row>
    <row r="380" spans="1:21" x14ac:dyDescent="0.3">
      <c r="A380" t="s">
        <v>440</v>
      </c>
      <c r="B380" t="s">
        <v>30</v>
      </c>
      <c r="C380">
        <v>681</v>
      </c>
      <c r="D380" s="3">
        <v>7.2</v>
      </c>
      <c r="E380" s="3">
        <v>4.2</v>
      </c>
      <c r="F380" s="3">
        <v>4.7</v>
      </c>
      <c r="G380" s="4">
        <v>379</v>
      </c>
      <c r="H380" s="4">
        <v>3640</v>
      </c>
      <c r="I380" t="str">
        <f t="shared" si="41"/>
        <v>1987</v>
      </c>
      <c r="J380" t="s">
        <v>437</v>
      </c>
      <c r="M380" t="str">
        <f t="shared" si="40"/>
        <v>1987 Mercedes-Benz AMG Hammer Coupe</v>
      </c>
      <c r="N380" s="3">
        <f t="shared" si="42"/>
        <v>4.2</v>
      </c>
      <c r="O380" s="4">
        <f t="shared" si="43"/>
        <v>379</v>
      </c>
      <c r="Q380" t="str">
        <f t="shared" si="44"/>
        <v>1987 Mercedes-Benz AMG Hammer Coupe</v>
      </c>
      <c r="R380" s="3">
        <f t="shared" si="44"/>
        <v>4.2</v>
      </c>
      <c r="S380">
        <f t="shared" si="45"/>
        <v>5.015262768224817</v>
      </c>
      <c r="T380" s="3">
        <f t="shared" si="46"/>
        <v>-0.8152627682248168</v>
      </c>
      <c r="U380">
        <f t="shared" si="47"/>
        <v>0.66465338125359141</v>
      </c>
    </row>
    <row r="381" spans="1:21" x14ac:dyDescent="0.3">
      <c r="A381" t="s">
        <v>441</v>
      </c>
      <c r="B381" t="s">
        <v>19</v>
      </c>
      <c r="C381">
        <v>579</v>
      </c>
      <c r="D381" s="3">
        <v>6.2</v>
      </c>
      <c r="E381" s="3">
        <v>4</v>
      </c>
      <c r="F381" s="3">
        <v>4.4000000000000004</v>
      </c>
      <c r="G381" s="4">
        <v>235</v>
      </c>
      <c r="H381" s="4">
        <v>2954</v>
      </c>
      <c r="I381" t="str">
        <f t="shared" si="41"/>
        <v>1990</v>
      </c>
      <c r="J381" t="s">
        <v>437</v>
      </c>
      <c r="M381" t="str">
        <f t="shared" si="40"/>
        <v>1990 Mercedes-Benz 190E 2.5-16 Evolution II</v>
      </c>
      <c r="N381" s="3">
        <f t="shared" si="42"/>
        <v>4</v>
      </c>
      <c r="O381" s="4">
        <f t="shared" si="43"/>
        <v>235</v>
      </c>
      <c r="Q381" t="str">
        <f t="shared" si="44"/>
        <v>1990 Mercedes-Benz 190E 2.5-16 Evolution II</v>
      </c>
      <c r="R381" s="3">
        <f t="shared" si="44"/>
        <v>4</v>
      </c>
      <c r="S381">
        <f t="shared" si="45"/>
        <v>4.4469088100962129</v>
      </c>
      <c r="T381" s="3">
        <f t="shared" si="46"/>
        <v>-0.44690881009621286</v>
      </c>
      <c r="U381">
        <f t="shared" si="47"/>
        <v>0.19972748454161285</v>
      </c>
    </row>
    <row r="382" spans="1:21" x14ac:dyDescent="0.3">
      <c r="A382" t="s">
        <v>442</v>
      </c>
      <c r="B382" t="s">
        <v>25</v>
      </c>
      <c r="C382">
        <v>829</v>
      </c>
      <c r="D382" s="3">
        <v>7.5</v>
      </c>
      <c r="E382" s="3">
        <v>6.1</v>
      </c>
      <c r="F382" s="3">
        <v>4.2</v>
      </c>
      <c r="G382" s="4">
        <v>622</v>
      </c>
      <c r="H382" s="4">
        <v>3175</v>
      </c>
      <c r="I382" t="str">
        <f t="shared" si="41"/>
        <v>1998</v>
      </c>
      <c r="J382" t="s">
        <v>437</v>
      </c>
      <c r="M382" t="str">
        <f t="shared" si="40"/>
        <v>1998 Mercedes-Benz AMG CLK GTR</v>
      </c>
      <c r="N382" s="3">
        <f t="shared" si="42"/>
        <v>6.1</v>
      </c>
      <c r="O382" s="4">
        <f t="shared" si="43"/>
        <v>622</v>
      </c>
      <c r="Q382" t="str">
        <f t="shared" si="44"/>
        <v>1998 Mercedes-Benz AMG CLK GTR</v>
      </c>
      <c r="R382" s="3">
        <f t="shared" si="44"/>
        <v>6.1</v>
      </c>
      <c r="S382">
        <f t="shared" si="45"/>
        <v>5.974360072566836</v>
      </c>
      <c r="T382" s="3">
        <f t="shared" si="46"/>
        <v>0.12563992743316366</v>
      </c>
      <c r="U382">
        <f t="shared" si="47"/>
        <v>1.5785391365410628E-2</v>
      </c>
    </row>
    <row r="383" spans="1:21" x14ac:dyDescent="0.3">
      <c r="A383" t="s">
        <v>443</v>
      </c>
      <c r="B383" t="s">
        <v>40</v>
      </c>
      <c r="C383">
        <v>998</v>
      </c>
      <c r="D383" s="3">
        <v>7.8</v>
      </c>
      <c r="E383" s="3">
        <v>8.1999999999999993</v>
      </c>
      <c r="F383" s="3">
        <v>3.7</v>
      </c>
      <c r="G383" s="4">
        <v>1000</v>
      </c>
      <c r="H383" s="4">
        <v>2315</v>
      </c>
      <c r="I383" t="str">
        <f t="shared" si="41"/>
        <v>1998</v>
      </c>
      <c r="J383" t="s">
        <v>437</v>
      </c>
      <c r="M383" t="str">
        <f t="shared" si="40"/>
        <v>1998 Mercedes-Benz AMG CLK GTR Forza Edition</v>
      </c>
      <c r="N383" s="3">
        <f t="shared" si="42"/>
        <v>8.1999999999999993</v>
      </c>
      <c r="O383" s="4">
        <f t="shared" si="43"/>
        <v>1000</v>
      </c>
      <c r="Q383" t="str">
        <f t="shared" si="44"/>
        <v>1998 Mercedes-Benz AMG CLK GTR Forza Edition</v>
      </c>
      <c r="R383" s="3">
        <f t="shared" si="44"/>
        <v>8.1999999999999993</v>
      </c>
      <c r="S383">
        <f t="shared" si="45"/>
        <v>7.4662892126544218</v>
      </c>
      <c r="T383" s="3">
        <f t="shared" si="46"/>
        <v>0.73371078734557749</v>
      </c>
      <c r="U383">
        <f t="shared" si="47"/>
        <v>0.53833151946726721</v>
      </c>
    </row>
    <row r="384" spans="1:21" x14ac:dyDescent="0.3">
      <c r="A384" t="s">
        <v>444</v>
      </c>
      <c r="B384" t="s">
        <v>25</v>
      </c>
      <c r="C384">
        <v>804</v>
      </c>
      <c r="D384" s="3">
        <v>7.6</v>
      </c>
      <c r="E384" s="3">
        <v>5.8</v>
      </c>
      <c r="F384" s="3">
        <v>4.4000000000000004</v>
      </c>
      <c r="G384" s="4">
        <v>571</v>
      </c>
      <c r="H384" s="4">
        <v>3571</v>
      </c>
      <c r="I384" t="str">
        <f t="shared" si="41"/>
        <v>2011</v>
      </c>
      <c r="J384" t="s">
        <v>437</v>
      </c>
      <c r="M384" t="str">
        <f t="shared" si="40"/>
        <v>2011 Mercedes-Benz SLS AMG</v>
      </c>
      <c r="N384" s="3">
        <f t="shared" si="42"/>
        <v>5.8</v>
      </c>
      <c r="O384" s="4">
        <f t="shared" si="43"/>
        <v>571</v>
      </c>
      <c r="Q384" t="str">
        <f t="shared" si="44"/>
        <v>2011 Mercedes-Benz SLS AMG</v>
      </c>
      <c r="R384" s="3">
        <f t="shared" si="44"/>
        <v>5.8</v>
      </c>
      <c r="S384">
        <f t="shared" si="45"/>
        <v>5.7730680457296222</v>
      </c>
      <c r="T384" s="3">
        <f t="shared" si="46"/>
        <v>2.6931954270377645E-2</v>
      </c>
      <c r="U384">
        <f t="shared" si="47"/>
        <v>7.2533016082171266E-4</v>
      </c>
    </row>
    <row r="385" spans="1:21" x14ac:dyDescent="0.3">
      <c r="A385" t="s">
        <v>445</v>
      </c>
      <c r="B385" t="s">
        <v>37</v>
      </c>
      <c r="C385">
        <v>768</v>
      </c>
      <c r="D385" s="3">
        <v>7.6</v>
      </c>
      <c r="E385" s="3">
        <v>5.0999999999999996</v>
      </c>
      <c r="F385" s="3">
        <v>4.5999999999999996</v>
      </c>
      <c r="G385" s="4">
        <v>510</v>
      </c>
      <c r="H385" s="4">
        <v>3854</v>
      </c>
      <c r="I385" t="str">
        <f t="shared" si="41"/>
        <v>2012</v>
      </c>
      <c r="J385" t="s">
        <v>437</v>
      </c>
      <c r="M385" t="str">
        <f t="shared" si="40"/>
        <v>2012 Mercedes-Benz C 63 AMG CoupÃ© Black Series</v>
      </c>
      <c r="N385" s="3">
        <f t="shared" si="42"/>
        <v>5.0999999999999996</v>
      </c>
      <c r="O385" s="4">
        <f t="shared" si="43"/>
        <v>510</v>
      </c>
      <c r="Q385" t="str">
        <f t="shared" si="44"/>
        <v>2012 Mercedes-Benz C 63 AMG CoupÃ© Black Series</v>
      </c>
      <c r="R385" s="3">
        <f t="shared" si="44"/>
        <v>5.0999999999999996</v>
      </c>
      <c r="S385">
        <f t="shared" si="45"/>
        <v>5.5323069940223668</v>
      </c>
      <c r="T385" s="3">
        <f t="shared" si="46"/>
        <v>-0.43230699402236716</v>
      </c>
      <c r="U385">
        <f t="shared" si="47"/>
        <v>0.186889337080655</v>
      </c>
    </row>
    <row r="386" spans="1:21" x14ac:dyDescent="0.3">
      <c r="A386" t="s">
        <v>446</v>
      </c>
      <c r="B386" t="s">
        <v>37</v>
      </c>
      <c r="C386">
        <v>740</v>
      </c>
      <c r="D386" s="3">
        <v>7.3</v>
      </c>
      <c r="E386" s="3">
        <v>5.4</v>
      </c>
      <c r="F386" s="3">
        <v>4.8</v>
      </c>
      <c r="G386" s="4">
        <v>415</v>
      </c>
      <c r="H386" s="4">
        <v>3527</v>
      </c>
      <c r="I386" t="str">
        <f t="shared" si="41"/>
        <v>2012</v>
      </c>
      <c r="J386" t="s">
        <v>437</v>
      </c>
      <c r="M386" t="str">
        <f t="shared" si="40"/>
        <v>2012 Mercedes-Benz SLK 55 AMG</v>
      </c>
      <c r="N386" s="3">
        <f t="shared" si="42"/>
        <v>5.4</v>
      </c>
      <c r="O386" s="4">
        <f t="shared" si="43"/>
        <v>415</v>
      </c>
      <c r="Q386" t="str">
        <f t="shared" si="44"/>
        <v>2012 Mercedes-Benz SLK 55 AMG</v>
      </c>
      <c r="R386" s="3">
        <f t="shared" si="44"/>
        <v>5.4</v>
      </c>
      <c r="S386">
        <f t="shared" si="45"/>
        <v>5.157351257756968</v>
      </c>
      <c r="T386" s="3">
        <f t="shared" si="46"/>
        <v>0.24264874224303234</v>
      </c>
      <c r="U386">
        <f t="shared" si="47"/>
        <v>5.887841211212555E-2</v>
      </c>
    </row>
    <row r="387" spans="1:21" x14ac:dyDescent="0.3">
      <c r="A387" t="s">
        <v>447</v>
      </c>
      <c r="B387" t="s">
        <v>37</v>
      </c>
      <c r="C387">
        <v>707</v>
      </c>
      <c r="D387" s="3">
        <v>6.7</v>
      </c>
      <c r="E387" s="3">
        <v>6.6</v>
      </c>
      <c r="F387" s="3">
        <v>5.0999999999999996</v>
      </c>
      <c r="G387" s="4">
        <v>355</v>
      </c>
      <c r="H387" s="4">
        <v>3263</v>
      </c>
      <c r="I387" t="str">
        <f t="shared" si="41"/>
        <v>2013</v>
      </c>
      <c r="J387" t="s">
        <v>437</v>
      </c>
      <c r="M387" t="str">
        <f t="shared" si="40"/>
        <v>2013 Mercedes-Benz A 45 AMG</v>
      </c>
      <c r="N387" s="3">
        <f t="shared" si="42"/>
        <v>6.6</v>
      </c>
      <c r="O387" s="4">
        <f t="shared" si="43"/>
        <v>355</v>
      </c>
      <c r="Q387" t="str">
        <f t="shared" si="44"/>
        <v>2013 Mercedes-Benz A 45 AMG</v>
      </c>
      <c r="R387" s="3">
        <f t="shared" si="44"/>
        <v>6.6</v>
      </c>
      <c r="S387">
        <f t="shared" si="45"/>
        <v>4.9205371085367169</v>
      </c>
      <c r="T387" s="3">
        <f t="shared" si="46"/>
        <v>1.6794628914632828</v>
      </c>
      <c r="U387">
        <f t="shared" si="47"/>
        <v>2.8205956038022104</v>
      </c>
    </row>
    <row r="388" spans="1:21" x14ac:dyDescent="0.3">
      <c r="A388" t="s">
        <v>448</v>
      </c>
      <c r="B388" t="s">
        <v>37</v>
      </c>
      <c r="C388">
        <v>751</v>
      </c>
      <c r="D388" s="3">
        <v>7.7</v>
      </c>
      <c r="E388" s="3">
        <v>7</v>
      </c>
      <c r="F388" s="3">
        <v>5.2</v>
      </c>
      <c r="G388" s="4">
        <v>577</v>
      </c>
      <c r="H388" s="4">
        <v>4277</v>
      </c>
      <c r="I388" t="str">
        <f t="shared" si="41"/>
        <v>2013</v>
      </c>
      <c r="J388" t="s">
        <v>437</v>
      </c>
      <c r="M388" t="str">
        <f t="shared" si="40"/>
        <v>2013 Mercedes-Benz E 63 AMG</v>
      </c>
      <c r="N388" s="3">
        <f t="shared" si="42"/>
        <v>7</v>
      </c>
      <c r="O388" s="4">
        <f t="shared" si="43"/>
        <v>577</v>
      </c>
      <c r="Q388" t="str">
        <f t="shared" si="44"/>
        <v>2013 Mercedes-Benz E 63 AMG</v>
      </c>
      <c r="R388" s="3">
        <f t="shared" si="44"/>
        <v>7</v>
      </c>
      <c r="S388">
        <f t="shared" si="45"/>
        <v>5.7967494606516476</v>
      </c>
      <c r="T388" s="3">
        <f t="shared" si="46"/>
        <v>1.2032505393483524</v>
      </c>
      <c r="U388">
        <f t="shared" si="47"/>
        <v>1.4478118604421009</v>
      </c>
    </row>
    <row r="389" spans="1:21" x14ac:dyDescent="0.3">
      <c r="A389" t="s">
        <v>449</v>
      </c>
      <c r="B389" t="s">
        <v>30</v>
      </c>
      <c r="C389">
        <v>639</v>
      </c>
      <c r="D389" s="3">
        <v>5.9</v>
      </c>
      <c r="E389" s="3">
        <v>6.6</v>
      </c>
      <c r="F389" s="3">
        <v>8</v>
      </c>
      <c r="G389" s="4">
        <v>603</v>
      </c>
      <c r="H389" s="4">
        <v>5688</v>
      </c>
      <c r="I389" t="str">
        <f t="shared" si="41"/>
        <v>2013</v>
      </c>
      <c r="J389" t="s">
        <v>437</v>
      </c>
      <c r="M389" t="str">
        <f t="shared" si="40"/>
        <v>2013 Mercedes-Benz G 65 AMG</v>
      </c>
      <c r="N389" s="3">
        <f t="shared" si="42"/>
        <v>6.6</v>
      </c>
      <c r="O389" s="4">
        <f t="shared" si="43"/>
        <v>603</v>
      </c>
      <c r="Q389" t="str">
        <f t="shared" si="44"/>
        <v>2013 Mercedes-Benz G 65 AMG</v>
      </c>
      <c r="R389" s="3">
        <f t="shared" si="44"/>
        <v>6.6</v>
      </c>
      <c r="S389">
        <f t="shared" si="45"/>
        <v>5.8993689253137571</v>
      </c>
      <c r="T389" s="3">
        <f t="shared" si="46"/>
        <v>0.70063107468624253</v>
      </c>
      <c r="U389">
        <f t="shared" si="47"/>
        <v>0.49088390281599914</v>
      </c>
    </row>
    <row r="390" spans="1:21" x14ac:dyDescent="0.3">
      <c r="A390" t="s">
        <v>450</v>
      </c>
      <c r="B390" t="s">
        <v>30</v>
      </c>
      <c r="C390">
        <v>606</v>
      </c>
      <c r="D390" s="3">
        <v>5.6</v>
      </c>
      <c r="E390" s="3">
        <v>4</v>
      </c>
      <c r="F390" s="3">
        <v>9.3000000000000007</v>
      </c>
      <c r="G390" s="4">
        <v>536</v>
      </c>
      <c r="H390" s="4">
        <v>9050</v>
      </c>
      <c r="I390" t="str">
        <f t="shared" si="41"/>
        <v>2014</v>
      </c>
      <c r="J390" t="s">
        <v>437</v>
      </c>
      <c r="M390" t="str">
        <f t="shared" si="40"/>
        <v>2014 Mercedes-Benz G 63 AMG 6x6</v>
      </c>
      <c r="N390" s="3">
        <f t="shared" si="42"/>
        <v>4</v>
      </c>
      <c r="O390" s="4">
        <f t="shared" si="43"/>
        <v>536</v>
      </c>
      <c r="Q390" t="str">
        <f t="shared" si="44"/>
        <v>2014 Mercedes-Benz G 63 AMG 6x6</v>
      </c>
      <c r="R390" s="3">
        <f t="shared" si="44"/>
        <v>4</v>
      </c>
      <c r="S390">
        <f t="shared" si="45"/>
        <v>5.6349264586844754</v>
      </c>
      <c r="T390" s="3">
        <f t="shared" si="46"/>
        <v>-1.6349264586844754</v>
      </c>
      <c r="U390">
        <f t="shared" si="47"/>
        <v>2.6729845253065596</v>
      </c>
    </row>
    <row r="391" spans="1:21" x14ac:dyDescent="0.3">
      <c r="A391" t="s">
        <v>451</v>
      </c>
      <c r="B391" t="s">
        <v>34</v>
      </c>
      <c r="C391">
        <v>103</v>
      </c>
      <c r="D391" s="3">
        <v>2.8</v>
      </c>
      <c r="E391" s="3">
        <v>1.3</v>
      </c>
      <c r="F391" s="3">
        <v>8.6999999999999993</v>
      </c>
      <c r="G391" s="4">
        <v>228</v>
      </c>
      <c r="H391" s="4">
        <v>15432</v>
      </c>
      <c r="I391" t="str">
        <f t="shared" si="41"/>
        <v>2014</v>
      </c>
      <c r="J391" t="s">
        <v>437</v>
      </c>
      <c r="M391" t="str">
        <f t="shared" si="40"/>
        <v>2014 Mercedes-Benz Unimog U5023</v>
      </c>
      <c r="N391" s="3">
        <f t="shared" si="42"/>
        <v>1.3</v>
      </c>
      <c r="O391" s="4">
        <f t="shared" si="43"/>
        <v>228</v>
      </c>
      <c r="Q391" t="str">
        <f t="shared" si="44"/>
        <v>2014 Mercedes-Benz Unimog U5023</v>
      </c>
      <c r="R391" s="3">
        <f t="shared" si="44"/>
        <v>1.3</v>
      </c>
      <c r="S391">
        <f t="shared" si="45"/>
        <v>4.419280492687184</v>
      </c>
      <c r="T391" s="3">
        <f t="shared" si="46"/>
        <v>-3.1192804926871842</v>
      </c>
      <c r="U391">
        <f t="shared" si="47"/>
        <v>9.7299107920588028</v>
      </c>
    </row>
    <row r="392" spans="1:21" x14ac:dyDescent="0.3">
      <c r="A392" t="s">
        <v>452</v>
      </c>
      <c r="B392" t="s">
        <v>37</v>
      </c>
      <c r="C392">
        <v>702</v>
      </c>
      <c r="D392" s="3">
        <v>5.0999999999999996</v>
      </c>
      <c r="E392" s="3">
        <v>5.4</v>
      </c>
      <c r="F392" s="3">
        <v>5</v>
      </c>
      <c r="G392" s="4">
        <v>1080</v>
      </c>
      <c r="H392" s="4">
        <v>12125</v>
      </c>
      <c r="I392" t="str">
        <f t="shared" si="41"/>
        <v>2015</v>
      </c>
      <c r="J392" t="s">
        <v>437</v>
      </c>
      <c r="M392" t="str">
        <f t="shared" si="40"/>
        <v>2015 Mercedes-Benz #24 Tankpool24 Racing Truck</v>
      </c>
      <c r="N392" s="3">
        <f t="shared" si="42"/>
        <v>5.4</v>
      </c>
      <c r="O392" s="4">
        <f t="shared" si="43"/>
        <v>1080</v>
      </c>
      <c r="Q392" t="str">
        <f t="shared" si="44"/>
        <v>2015 Mercedes-Benz #24 Tankpool24 Racing Truck</v>
      </c>
      <c r="R392" s="3">
        <f t="shared" si="44"/>
        <v>5.4</v>
      </c>
      <c r="S392">
        <f t="shared" si="45"/>
        <v>7.7820414116147569</v>
      </c>
      <c r="T392" s="3">
        <f t="shared" si="46"/>
        <v>-2.3820414116147566</v>
      </c>
      <c r="U392">
        <f t="shared" si="47"/>
        <v>5.6741212866476225</v>
      </c>
    </row>
    <row r="393" spans="1:21" x14ac:dyDescent="0.3">
      <c r="A393" t="s">
        <v>453</v>
      </c>
      <c r="B393" t="s">
        <v>37</v>
      </c>
      <c r="C393">
        <v>800</v>
      </c>
      <c r="D393" s="3">
        <v>6.1</v>
      </c>
      <c r="E393" s="3">
        <v>8.8000000000000007</v>
      </c>
      <c r="F393" s="3">
        <v>9.6999999999999993</v>
      </c>
      <c r="G393" s="4">
        <v>1743</v>
      </c>
      <c r="H393" s="4">
        <v>3685</v>
      </c>
      <c r="I393" t="str">
        <f t="shared" si="41"/>
        <v>2015</v>
      </c>
      <c r="J393" t="s">
        <v>437</v>
      </c>
      <c r="M393" t="str">
        <f t="shared" si="40"/>
        <v>2015 Mercedes-Benz #24 Tankpool24 Racing Truck Forza Edition</v>
      </c>
      <c r="N393" s="3">
        <f t="shared" si="42"/>
        <v>8.8000000000000007</v>
      </c>
      <c r="O393" s="4">
        <f t="shared" si="43"/>
        <v>1743</v>
      </c>
      <c r="Q393" t="str">
        <f t="shared" si="44"/>
        <v>2015 Mercedes-Benz #24 Tankpool24 Racing Truck Forza Edition</v>
      </c>
      <c r="R393" s="3">
        <f t="shared" si="44"/>
        <v>8.8000000000000007</v>
      </c>
      <c r="S393">
        <f t="shared" si="45"/>
        <v>10.398837760498537</v>
      </c>
      <c r="T393" s="3">
        <f t="shared" si="46"/>
        <v>-1.5988377604985367</v>
      </c>
      <c r="U393">
        <f t="shared" si="47"/>
        <v>2.5562821843959762</v>
      </c>
    </row>
    <row r="394" spans="1:21" x14ac:dyDescent="0.3">
      <c r="A394" t="s">
        <v>454</v>
      </c>
      <c r="B394" t="s">
        <v>34</v>
      </c>
      <c r="C394">
        <v>368</v>
      </c>
      <c r="D394" s="3">
        <v>4.2</v>
      </c>
      <c r="E394" s="3">
        <v>2.4</v>
      </c>
      <c r="F394" s="3">
        <v>7.8</v>
      </c>
      <c r="G394" s="4">
        <v>188</v>
      </c>
      <c r="H394" s="4">
        <v>4764</v>
      </c>
      <c r="I394" t="str">
        <f t="shared" si="41"/>
        <v>2018</v>
      </c>
      <c r="J394" t="s">
        <v>437</v>
      </c>
      <c r="M394" t="str">
        <f t="shared" si="40"/>
        <v>2018 Mercedes-Benz X-Class</v>
      </c>
      <c r="N394" s="3">
        <f t="shared" si="42"/>
        <v>2.4</v>
      </c>
      <c r="O394" s="4">
        <f t="shared" si="43"/>
        <v>188</v>
      </c>
      <c r="Q394" t="str">
        <f t="shared" si="44"/>
        <v>2018 Mercedes-Benz X-Class</v>
      </c>
      <c r="R394" s="3">
        <f t="shared" si="44"/>
        <v>2.4</v>
      </c>
      <c r="S394">
        <f t="shared" si="45"/>
        <v>4.261404393207016</v>
      </c>
      <c r="T394" s="3">
        <f t="shared" si="46"/>
        <v>-1.8614043932070161</v>
      </c>
      <c r="U394">
        <f t="shared" si="47"/>
        <v>3.46482631505038</v>
      </c>
    </row>
    <row r="395" spans="1:21" x14ac:dyDescent="0.3">
      <c r="A395" t="s">
        <v>455</v>
      </c>
      <c r="B395" t="s">
        <v>34</v>
      </c>
      <c r="C395">
        <v>491</v>
      </c>
      <c r="D395" s="3">
        <v>5.8</v>
      </c>
      <c r="E395" s="3">
        <v>3.1</v>
      </c>
      <c r="F395" s="3">
        <v>4.9000000000000004</v>
      </c>
      <c r="G395" s="4">
        <v>370</v>
      </c>
      <c r="H395" s="4">
        <v>3947</v>
      </c>
      <c r="I395" t="str">
        <f t="shared" si="41"/>
        <v>1970</v>
      </c>
      <c r="J395" t="s">
        <v>456</v>
      </c>
      <c r="M395" t="str">
        <f t="shared" si="40"/>
        <v>1970 Mercury Cyclone Spoiler</v>
      </c>
      <c r="N395" s="3">
        <f t="shared" si="42"/>
        <v>3.1</v>
      </c>
      <c r="O395" s="4">
        <f t="shared" si="43"/>
        <v>370</v>
      </c>
      <c r="Q395" t="str">
        <f t="shared" si="44"/>
        <v>1970 Mercury Cyclone Spoiler</v>
      </c>
      <c r="R395" s="3">
        <f t="shared" si="44"/>
        <v>3.1</v>
      </c>
      <c r="S395">
        <f t="shared" si="45"/>
        <v>4.9797406458417797</v>
      </c>
      <c r="T395" s="3">
        <f t="shared" si="46"/>
        <v>-1.8797406458417796</v>
      </c>
      <c r="U395">
        <f t="shared" si="47"/>
        <v>3.5334248956296705</v>
      </c>
    </row>
    <row r="396" spans="1:21" x14ac:dyDescent="0.3">
      <c r="A396" t="s">
        <v>457</v>
      </c>
      <c r="B396" t="s">
        <v>34</v>
      </c>
      <c r="C396">
        <v>291</v>
      </c>
      <c r="D396" s="3">
        <v>3.1</v>
      </c>
      <c r="E396" s="3">
        <v>2.9</v>
      </c>
      <c r="F396" s="3">
        <v>5.9</v>
      </c>
      <c r="G396" s="4">
        <v>60</v>
      </c>
      <c r="H396" s="4">
        <v>1235</v>
      </c>
      <c r="I396" t="str">
        <f t="shared" si="41"/>
        <v>1971</v>
      </c>
      <c r="J396" t="s">
        <v>458</v>
      </c>
      <c r="M396" t="str">
        <f t="shared" si="40"/>
        <v>1971 Meyers Manx</v>
      </c>
      <c r="N396" s="3">
        <f t="shared" si="42"/>
        <v>2.9</v>
      </c>
      <c r="O396" s="4">
        <f t="shared" si="43"/>
        <v>60</v>
      </c>
      <c r="Q396" t="str">
        <f t="shared" si="44"/>
        <v>1971 Meyers Manx</v>
      </c>
      <c r="R396" s="3">
        <f t="shared" si="44"/>
        <v>2.9</v>
      </c>
      <c r="S396">
        <f t="shared" si="45"/>
        <v>3.7562008748704794</v>
      </c>
      <c r="T396" s="3">
        <f t="shared" si="46"/>
        <v>-0.85620087487047947</v>
      </c>
      <c r="U396">
        <f t="shared" si="47"/>
        <v>0.73307993812897443</v>
      </c>
    </row>
    <row r="397" spans="1:21" x14ac:dyDescent="0.3">
      <c r="A397" t="s">
        <v>459</v>
      </c>
      <c r="B397" t="s">
        <v>37</v>
      </c>
      <c r="C397">
        <v>800</v>
      </c>
      <c r="D397" s="3">
        <v>5.2</v>
      </c>
      <c r="E397" s="3">
        <v>8.1999999999999993</v>
      </c>
      <c r="F397" s="3">
        <v>3.8</v>
      </c>
      <c r="G397" s="4">
        <v>250</v>
      </c>
      <c r="H397" s="4">
        <v>1102</v>
      </c>
      <c r="I397" t="str">
        <f t="shared" si="41"/>
        <v>1971</v>
      </c>
      <c r="J397" t="s">
        <v>458</v>
      </c>
      <c r="M397" t="str">
        <f t="shared" si="40"/>
        <v>1971 Meyers Manx Forza Edition</v>
      </c>
      <c r="N397" s="3">
        <f t="shared" si="42"/>
        <v>8.1999999999999993</v>
      </c>
      <c r="O397" s="4">
        <f t="shared" si="43"/>
        <v>250</v>
      </c>
      <c r="Q397" t="str">
        <f t="shared" si="44"/>
        <v>1971 Meyers Manx Forza Edition</v>
      </c>
      <c r="R397" s="3">
        <f t="shared" si="44"/>
        <v>8.1999999999999993</v>
      </c>
      <c r="S397">
        <f t="shared" si="45"/>
        <v>4.5061123474012765</v>
      </c>
      <c r="T397" s="3">
        <f t="shared" si="46"/>
        <v>3.6938876525987228</v>
      </c>
      <c r="U397">
        <f t="shared" si="47"/>
        <v>13.644805990021302</v>
      </c>
    </row>
    <row r="398" spans="1:21" x14ac:dyDescent="0.3">
      <c r="A398" t="s">
        <v>460</v>
      </c>
      <c r="B398" t="s">
        <v>25</v>
      </c>
      <c r="C398">
        <v>811</v>
      </c>
      <c r="D398" s="3">
        <v>4.5999999999999996</v>
      </c>
      <c r="E398" s="3">
        <v>8.8000000000000007</v>
      </c>
      <c r="F398" s="3">
        <v>7.5</v>
      </c>
      <c r="G398" s="4">
        <v>410</v>
      </c>
      <c r="H398" s="4">
        <v>2271</v>
      </c>
      <c r="I398" t="str">
        <f t="shared" si="41"/>
        <v>1986</v>
      </c>
      <c r="J398" t="s">
        <v>461</v>
      </c>
      <c r="M398" t="str">
        <f t="shared" si="40"/>
        <v>1986 MG Metro 6R4</v>
      </c>
      <c r="N398" s="3">
        <f t="shared" si="42"/>
        <v>8.8000000000000007</v>
      </c>
      <c r="O398" s="4">
        <f t="shared" si="43"/>
        <v>410</v>
      </c>
      <c r="Q398" t="str">
        <f t="shared" si="44"/>
        <v>1986 MG Metro 6R4</v>
      </c>
      <c r="R398" s="3">
        <f t="shared" si="44"/>
        <v>8.8000000000000007</v>
      </c>
      <c r="S398">
        <f t="shared" si="45"/>
        <v>5.1376167453219477</v>
      </c>
      <c r="T398" s="3">
        <f t="shared" si="46"/>
        <v>3.662383254678053</v>
      </c>
      <c r="U398">
        <f t="shared" si="47"/>
        <v>13.413051104146209</v>
      </c>
    </row>
    <row r="399" spans="1:21" x14ac:dyDescent="0.3">
      <c r="A399" t="s">
        <v>462</v>
      </c>
      <c r="B399" t="s">
        <v>34</v>
      </c>
      <c r="C399">
        <v>281</v>
      </c>
      <c r="D399" s="3">
        <v>3.6</v>
      </c>
      <c r="E399" s="3">
        <v>2.6</v>
      </c>
      <c r="F399" s="3">
        <v>4.0999999999999996</v>
      </c>
      <c r="G399" s="4">
        <v>75</v>
      </c>
      <c r="H399" s="4">
        <v>1480</v>
      </c>
      <c r="I399" t="str">
        <f t="shared" si="41"/>
        <v>1965</v>
      </c>
      <c r="J399" t="s">
        <v>463</v>
      </c>
      <c r="M399" t="str">
        <f t="shared" si="40"/>
        <v>1965 Mini Cooper S</v>
      </c>
      <c r="N399" s="3">
        <f t="shared" si="42"/>
        <v>2.6</v>
      </c>
      <c r="O399" s="4">
        <f t="shared" si="43"/>
        <v>75</v>
      </c>
      <c r="Q399" t="str">
        <f t="shared" si="44"/>
        <v>1965 Mini Cooper S</v>
      </c>
      <c r="R399" s="3">
        <f t="shared" si="44"/>
        <v>2.6</v>
      </c>
      <c r="S399">
        <f t="shared" si="45"/>
        <v>3.8154044121755422</v>
      </c>
      <c r="T399" s="3">
        <f t="shared" si="46"/>
        <v>-1.2154044121755421</v>
      </c>
      <c r="U399">
        <f t="shared" si="47"/>
        <v>1.4772078851357751</v>
      </c>
    </row>
    <row r="400" spans="1:21" x14ac:dyDescent="0.3">
      <c r="A400" t="s">
        <v>464</v>
      </c>
      <c r="B400" t="s">
        <v>19</v>
      </c>
      <c r="C400">
        <v>598</v>
      </c>
      <c r="D400" s="3">
        <v>5.4</v>
      </c>
      <c r="E400" s="3">
        <v>4.0999999999999996</v>
      </c>
      <c r="F400" s="3">
        <v>4.7</v>
      </c>
      <c r="G400" s="4">
        <v>208</v>
      </c>
      <c r="H400" s="4">
        <v>2701</v>
      </c>
      <c r="I400" t="str">
        <f t="shared" si="41"/>
        <v>2009</v>
      </c>
      <c r="J400" t="s">
        <v>463</v>
      </c>
      <c r="M400" t="str">
        <f t="shared" si="40"/>
        <v>2009 Mini John Cooper Works</v>
      </c>
      <c r="N400" s="3">
        <f t="shared" si="42"/>
        <v>4.0999999999999996</v>
      </c>
      <c r="O400" s="4">
        <f t="shared" si="43"/>
        <v>208</v>
      </c>
      <c r="Q400" t="str">
        <f t="shared" si="44"/>
        <v>2009 Mini John Cooper Works</v>
      </c>
      <c r="R400" s="3">
        <f t="shared" si="44"/>
        <v>4.0999999999999996</v>
      </c>
      <c r="S400">
        <f t="shared" si="45"/>
        <v>4.3403424429471</v>
      </c>
      <c r="T400" s="3">
        <f t="shared" si="46"/>
        <v>-0.24034244294710039</v>
      </c>
      <c r="U400">
        <f t="shared" si="47"/>
        <v>5.7764489881780207E-2</v>
      </c>
    </row>
    <row r="401" spans="1:21" x14ac:dyDescent="0.3">
      <c r="A401" t="s">
        <v>465</v>
      </c>
      <c r="B401" t="s">
        <v>30</v>
      </c>
      <c r="C401">
        <v>628</v>
      </c>
      <c r="D401" s="3">
        <v>5.4</v>
      </c>
      <c r="E401" s="3">
        <v>4.2</v>
      </c>
      <c r="F401" s="3">
        <v>4.5999999999999996</v>
      </c>
      <c r="G401" s="4">
        <v>215</v>
      </c>
      <c r="H401" s="4">
        <v>2557</v>
      </c>
      <c r="I401" t="str">
        <f t="shared" si="41"/>
        <v>2012</v>
      </c>
      <c r="J401" t="s">
        <v>463</v>
      </c>
      <c r="M401" t="str">
        <f t="shared" si="40"/>
        <v>2012 Mini John Cooper Works GP</v>
      </c>
      <c r="N401" s="3">
        <f t="shared" si="42"/>
        <v>4.2</v>
      </c>
      <c r="O401" s="4">
        <f t="shared" si="43"/>
        <v>215</v>
      </c>
      <c r="Q401" t="str">
        <f t="shared" si="44"/>
        <v>2012 Mini John Cooper Works GP</v>
      </c>
      <c r="R401" s="3">
        <f t="shared" si="44"/>
        <v>4.2</v>
      </c>
      <c r="S401">
        <f t="shared" si="45"/>
        <v>4.3679707603561297</v>
      </c>
      <c r="T401" s="3">
        <f t="shared" si="46"/>
        <v>-0.16797076035612957</v>
      </c>
      <c r="U401">
        <f t="shared" si="47"/>
        <v>2.8214176334616307E-2</v>
      </c>
    </row>
    <row r="402" spans="1:21" x14ac:dyDescent="0.3">
      <c r="A402" t="s">
        <v>466</v>
      </c>
      <c r="B402" t="s">
        <v>30</v>
      </c>
      <c r="C402">
        <v>632</v>
      </c>
      <c r="D402" s="3">
        <v>3.3</v>
      </c>
      <c r="E402" s="3">
        <v>5.2</v>
      </c>
      <c r="F402" s="3">
        <v>8.1</v>
      </c>
      <c r="G402" s="4">
        <v>307</v>
      </c>
      <c r="H402" s="4">
        <v>4299</v>
      </c>
      <c r="I402" t="str">
        <f t="shared" si="41"/>
        <v>2013</v>
      </c>
      <c r="J402" t="s">
        <v>463</v>
      </c>
      <c r="M402" t="str">
        <f t="shared" si="40"/>
        <v>2013 Mini X-Raid ALL4 Racing Countryman</v>
      </c>
      <c r="N402" s="3">
        <f t="shared" si="42"/>
        <v>5.2</v>
      </c>
      <c r="O402" s="4">
        <f t="shared" si="43"/>
        <v>307</v>
      </c>
      <c r="Q402" t="str">
        <f t="shared" si="44"/>
        <v>2013 Mini X-Raid ALL4 Racing Countryman</v>
      </c>
      <c r="R402" s="3">
        <f t="shared" si="44"/>
        <v>5.2</v>
      </c>
      <c r="S402">
        <f t="shared" si="45"/>
        <v>4.7310857891605149</v>
      </c>
      <c r="T402" s="3">
        <f t="shared" si="46"/>
        <v>0.46891421083948526</v>
      </c>
      <c r="U402">
        <f t="shared" si="47"/>
        <v>0.21988053712721722</v>
      </c>
    </row>
    <row r="403" spans="1:21" x14ac:dyDescent="0.3">
      <c r="A403" t="s">
        <v>467</v>
      </c>
      <c r="B403" t="s">
        <v>19</v>
      </c>
      <c r="C403">
        <v>537</v>
      </c>
      <c r="D403" s="3">
        <v>5.0999999999999996</v>
      </c>
      <c r="E403" s="3">
        <v>3.8</v>
      </c>
      <c r="F403" s="3">
        <v>5.7</v>
      </c>
      <c r="G403" s="4">
        <v>228</v>
      </c>
      <c r="H403" s="4">
        <v>3653</v>
      </c>
      <c r="I403" t="str">
        <f t="shared" si="41"/>
        <v>2018</v>
      </c>
      <c r="J403" t="s">
        <v>463</v>
      </c>
      <c r="M403" t="str">
        <f t="shared" si="40"/>
        <v>2018 Mini John Cooper Works Countryman ALL4</v>
      </c>
      <c r="N403" s="3">
        <f t="shared" si="42"/>
        <v>3.8</v>
      </c>
      <c r="O403" s="4">
        <f t="shared" si="43"/>
        <v>228</v>
      </c>
      <c r="Q403" t="str">
        <f t="shared" si="44"/>
        <v>2018 Mini John Cooper Works Countryman ALL4</v>
      </c>
      <c r="R403" s="3">
        <f t="shared" si="44"/>
        <v>3.8</v>
      </c>
      <c r="S403">
        <f t="shared" si="45"/>
        <v>4.419280492687184</v>
      </c>
      <c r="T403" s="3">
        <f t="shared" si="46"/>
        <v>-0.61928049268718421</v>
      </c>
      <c r="U403">
        <f t="shared" si="47"/>
        <v>0.38350832862288164</v>
      </c>
    </row>
    <row r="404" spans="1:21" x14ac:dyDescent="0.3">
      <c r="A404" t="s">
        <v>468</v>
      </c>
      <c r="B404" t="s">
        <v>30</v>
      </c>
      <c r="C404">
        <v>632</v>
      </c>
      <c r="D404" s="3">
        <v>4.5</v>
      </c>
      <c r="E404" s="3">
        <v>4.9000000000000004</v>
      </c>
      <c r="F404" s="3">
        <v>10</v>
      </c>
      <c r="G404" s="4">
        <v>340</v>
      </c>
      <c r="H404" s="4">
        <v>4328</v>
      </c>
      <c r="I404" t="str">
        <f t="shared" si="41"/>
        <v>2018</v>
      </c>
      <c r="J404" t="s">
        <v>463</v>
      </c>
      <c r="M404" t="str">
        <f t="shared" si="40"/>
        <v>2018 Mini X-Raid John Cooper Works Buggy</v>
      </c>
      <c r="N404" s="3">
        <f t="shared" si="42"/>
        <v>4.9000000000000004</v>
      </c>
      <c r="O404" s="4">
        <f t="shared" si="43"/>
        <v>340</v>
      </c>
      <c r="Q404" t="str">
        <f t="shared" si="44"/>
        <v>2018 Mini X-Raid John Cooper Works Buggy</v>
      </c>
      <c r="R404" s="3">
        <f t="shared" si="44"/>
        <v>4.9000000000000004</v>
      </c>
      <c r="S404">
        <f t="shared" si="45"/>
        <v>4.8613335712316541</v>
      </c>
      <c r="T404" s="3">
        <f t="shared" si="46"/>
        <v>3.866642876834625E-2</v>
      </c>
      <c r="U404">
        <f t="shared" si="47"/>
        <v>1.4950927136975945E-3</v>
      </c>
    </row>
    <row r="405" spans="1:21" x14ac:dyDescent="0.3">
      <c r="A405" t="s">
        <v>469</v>
      </c>
      <c r="B405" t="s">
        <v>19</v>
      </c>
      <c r="C405">
        <v>549</v>
      </c>
      <c r="D405" s="3">
        <v>5.2</v>
      </c>
      <c r="E405" s="3">
        <v>4.2</v>
      </c>
      <c r="F405" s="3">
        <v>5.3</v>
      </c>
      <c r="G405" s="4">
        <v>188</v>
      </c>
      <c r="H405" s="4">
        <v>3087</v>
      </c>
      <c r="I405" t="str">
        <f t="shared" si="41"/>
        <v>1988</v>
      </c>
      <c r="J405" t="s">
        <v>470</v>
      </c>
      <c r="M405" t="str">
        <f t="shared" ref="M405:M468" si="48">A405</f>
        <v>1988 Mitsubishi Starion ESI-R</v>
      </c>
      <c r="N405" s="3">
        <f t="shared" si="42"/>
        <v>4.2</v>
      </c>
      <c r="O405" s="4">
        <f t="shared" si="43"/>
        <v>188</v>
      </c>
      <c r="Q405" t="str">
        <f t="shared" si="44"/>
        <v>1988 Mitsubishi Starion ESI-R</v>
      </c>
      <c r="R405" s="3">
        <f t="shared" si="44"/>
        <v>4.2</v>
      </c>
      <c r="S405">
        <f t="shared" si="45"/>
        <v>4.261404393207016</v>
      </c>
      <c r="T405" s="3">
        <f t="shared" si="46"/>
        <v>-6.140439320701585E-2</v>
      </c>
      <c r="U405">
        <f t="shared" si="47"/>
        <v>3.7704995051218142E-3</v>
      </c>
    </row>
    <row r="406" spans="1:21" x14ac:dyDescent="0.3">
      <c r="A406" t="s">
        <v>471</v>
      </c>
      <c r="B406" t="s">
        <v>19</v>
      </c>
      <c r="C406">
        <v>543</v>
      </c>
      <c r="D406" s="3">
        <v>5.9</v>
      </c>
      <c r="E406" s="3">
        <v>3.9</v>
      </c>
      <c r="F406" s="3">
        <v>5.4</v>
      </c>
      <c r="G406" s="4">
        <v>210</v>
      </c>
      <c r="H406" s="4">
        <v>3199</v>
      </c>
      <c r="I406" t="str">
        <f t="shared" ref="I406:I469" si="49">LEFT(A406,4)</f>
        <v>1995</v>
      </c>
      <c r="J406" t="s">
        <v>470</v>
      </c>
      <c r="M406" t="str">
        <f t="shared" si="48"/>
        <v>1995 Mitsubishi Eclipse GSX</v>
      </c>
      <c r="N406" s="3">
        <f t="shared" ref="N406:N469" si="50">E406</f>
        <v>3.9</v>
      </c>
      <c r="O406" s="4">
        <f t="shared" ref="O406:O469" si="51">G406</f>
        <v>210</v>
      </c>
      <c r="Q406" t="str">
        <f t="shared" ref="Q406:R469" si="52">M406</f>
        <v>1995 Mitsubishi Eclipse GSX</v>
      </c>
      <c r="R406" s="3">
        <f t="shared" si="52"/>
        <v>3.9</v>
      </c>
      <c r="S406">
        <f t="shared" ref="S406:S469" si="53">$X$21+$X$22*O406</f>
        <v>4.3482362479211085</v>
      </c>
      <c r="T406" s="3">
        <f t="shared" ref="T406:T469" si="54">N406-S406</f>
        <v>-0.44823624792110861</v>
      </c>
      <c r="U406">
        <f t="shared" ref="U406:U469" si="55">POWER(T406,2)</f>
        <v>0.20091573395039355</v>
      </c>
    </row>
    <row r="407" spans="1:21" x14ac:dyDescent="0.3">
      <c r="A407" t="s">
        <v>472</v>
      </c>
      <c r="B407" t="s">
        <v>30</v>
      </c>
      <c r="C407">
        <v>610</v>
      </c>
      <c r="D407" s="3">
        <v>6.1</v>
      </c>
      <c r="E407" s="3">
        <v>4.5</v>
      </c>
      <c r="F407" s="3">
        <v>5.5</v>
      </c>
      <c r="G407" s="4">
        <v>320</v>
      </c>
      <c r="H407" s="4">
        <v>3704</v>
      </c>
      <c r="I407" t="str">
        <f t="shared" si="49"/>
        <v>1997</v>
      </c>
      <c r="J407" t="s">
        <v>470</v>
      </c>
      <c r="M407" t="str">
        <f t="shared" si="48"/>
        <v>1997 Mitsubishi GTO</v>
      </c>
      <c r="N407" s="3">
        <f t="shared" si="50"/>
        <v>4.5</v>
      </c>
      <c r="O407" s="4">
        <f t="shared" si="51"/>
        <v>320</v>
      </c>
      <c r="Q407" t="str">
        <f t="shared" si="52"/>
        <v>1997 Mitsubishi GTO</v>
      </c>
      <c r="R407" s="3">
        <f t="shared" si="52"/>
        <v>4.5</v>
      </c>
      <c r="S407">
        <f t="shared" si="53"/>
        <v>4.7823955214915692</v>
      </c>
      <c r="T407" s="3">
        <f t="shared" si="54"/>
        <v>-0.28239552149156921</v>
      </c>
      <c r="U407">
        <f t="shared" si="55"/>
        <v>7.9747230558495336E-2</v>
      </c>
    </row>
    <row r="408" spans="1:21" x14ac:dyDescent="0.3">
      <c r="A408" t="s">
        <v>473</v>
      </c>
      <c r="B408" t="s">
        <v>30</v>
      </c>
      <c r="C408">
        <v>659</v>
      </c>
      <c r="D408" s="3">
        <v>5.6</v>
      </c>
      <c r="E408" s="3">
        <v>5.6</v>
      </c>
      <c r="F408" s="3">
        <v>5.5</v>
      </c>
      <c r="G408" s="4">
        <v>280</v>
      </c>
      <c r="H408" s="4">
        <v>2822</v>
      </c>
      <c r="I408" t="str">
        <f t="shared" si="49"/>
        <v>1999</v>
      </c>
      <c r="J408" t="s">
        <v>470</v>
      </c>
      <c r="M408" t="str">
        <f t="shared" si="48"/>
        <v>1999 Mitsubishi Lancer Evolution VI GSR</v>
      </c>
      <c r="N408" s="3">
        <f t="shared" si="50"/>
        <v>5.6</v>
      </c>
      <c r="O408" s="4">
        <f t="shared" si="51"/>
        <v>280</v>
      </c>
      <c r="Q408" t="str">
        <f t="shared" si="52"/>
        <v>1999 Mitsubishi Lancer Evolution VI GSR</v>
      </c>
      <c r="R408" s="3">
        <f t="shared" si="52"/>
        <v>5.6</v>
      </c>
      <c r="S408">
        <f t="shared" si="53"/>
        <v>4.6245194220114021</v>
      </c>
      <c r="T408" s="3">
        <f t="shared" si="54"/>
        <v>0.97548057798859755</v>
      </c>
      <c r="U408">
        <f t="shared" si="55"/>
        <v>0.9515623580329684</v>
      </c>
    </row>
    <row r="409" spans="1:21" x14ac:dyDescent="0.3">
      <c r="A409" t="s">
        <v>474</v>
      </c>
      <c r="B409" t="s">
        <v>30</v>
      </c>
      <c r="C409">
        <v>664</v>
      </c>
      <c r="D409" s="3">
        <v>6.2</v>
      </c>
      <c r="E409" s="3">
        <v>5.7</v>
      </c>
      <c r="F409" s="3">
        <v>5.7</v>
      </c>
      <c r="G409" s="4">
        <v>305</v>
      </c>
      <c r="H409" s="4">
        <v>3109</v>
      </c>
      <c r="I409" t="str">
        <f t="shared" si="49"/>
        <v>2004</v>
      </c>
      <c r="J409" t="s">
        <v>470</v>
      </c>
      <c r="M409" t="str">
        <f t="shared" si="48"/>
        <v>2004 Mitsubishi Lancer Evolution VIII MR</v>
      </c>
      <c r="N409" s="3">
        <f t="shared" si="50"/>
        <v>5.7</v>
      </c>
      <c r="O409" s="4">
        <f t="shared" si="51"/>
        <v>305</v>
      </c>
      <c r="Q409" t="str">
        <f t="shared" si="52"/>
        <v>2004 Mitsubishi Lancer Evolution VIII MR</v>
      </c>
      <c r="R409" s="3">
        <f t="shared" si="52"/>
        <v>5.7</v>
      </c>
      <c r="S409">
        <f t="shared" si="53"/>
        <v>4.7231919841865064</v>
      </c>
      <c r="T409" s="3">
        <f t="shared" si="54"/>
        <v>0.97680801581349375</v>
      </c>
      <c r="U409">
        <f t="shared" si="55"/>
        <v>0.95415389975749465</v>
      </c>
    </row>
    <row r="410" spans="1:21" x14ac:dyDescent="0.3">
      <c r="A410" t="s">
        <v>475</v>
      </c>
      <c r="B410" t="s">
        <v>30</v>
      </c>
      <c r="C410">
        <v>632</v>
      </c>
      <c r="D410" s="3">
        <v>5.9</v>
      </c>
      <c r="E410" s="3">
        <v>4.7</v>
      </c>
      <c r="F410" s="3">
        <v>5.6</v>
      </c>
      <c r="G410" s="4">
        <v>286</v>
      </c>
      <c r="H410" s="4">
        <v>3285</v>
      </c>
      <c r="I410" t="str">
        <f t="shared" si="49"/>
        <v>2006</v>
      </c>
      <c r="J410" t="s">
        <v>470</v>
      </c>
      <c r="M410" t="str">
        <f t="shared" si="48"/>
        <v>2006 Mitsubishi Lancer Evolution IX MR</v>
      </c>
      <c r="N410" s="3">
        <f t="shared" si="50"/>
        <v>4.7</v>
      </c>
      <c r="O410" s="4">
        <f t="shared" si="51"/>
        <v>286</v>
      </c>
      <c r="Q410" t="str">
        <f t="shared" si="52"/>
        <v>2006 Mitsubishi Lancer Evolution IX MR</v>
      </c>
      <c r="R410" s="3">
        <f t="shared" si="52"/>
        <v>4.7</v>
      </c>
      <c r="S410">
        <f t="shared" si="53"/>
        <v>4.6482008369334267</v>
      </c>
      <c r="T410" s="3">
        <f t="shared" si="54"/>
        <v>5.1799163066573506E-2</v>
      </c>
      <c r="U410">
        <f t="shared" si="55"/>
        <v>2.6831532943974727E-3</v>
      </c>
    </row>
    <row r="411" spans="1:21" x14ac:dyDescent="0.3">
      <c r="A411" t="s">
        <v>476</v>
      </c>
      <c r="B411" t="s">
        <v>30</v>
      </c>
      <c r="C411">
        <v>649</v>
      </c>
      <c r="D411" s="3">
        <v>5.7</v>
      </c>
      <c r="E411" s="3">
        <v>5.0999999999999996</v>
      </c>
      <c r="F411" s="3">
        <v>5.7</v>
      </c>
      <c r="G411" s="4">
        <v>305</v>
      </c>
      <c r="H411" s="4">
        <v>3395</v>
      </c>
      <c r="I411" t="str">
        <f t="shared" si="49"/>
        <v>2008</v>
      </c>
      <c r="J411" t="s">
        <v>470</v>
      </c>
      <c r="M411" t="str">
        <f t="shared" si="48"/>
        <v>2008 Mitsubishi Lancer Evolution X GSR</v>
      </c>
      <c r="N411" s="3">
        <f t="shared" si="50"/>
        <v>5.0999999999999996</v>
      </c>
      <c r="O411" s="4">
        <f t="shared" si="51"/>
        <v>305</v>
      </c>
      <c r="Q411" t="str">
        <f t="shared" si="52"/>
        <v>2008 Mitsubishi Lancer Evolution X GSR</v>
      </c>
      <c r="R411" s="3">
        <f t="shared" si="52"/>
        <v>5.0999999999999996</v>
      </c>
      <c r="S411">
        <f t="shared" si="53"/>
        <v>4.7231919841865064</v>
      </c>
      <c r="T411" s="3">
        <f t="shared" si="54"/>
        <v>0.37680801581349321</v>
      </c>
      <c r="U411">
        <f t="shared" si="55"/>
        <v>0.14198428078130176</v>
      </c>
    </row>
    <row r="412" spans="1:21" x14ac:dyDescent="0.3">
      <c r="A412" t="s">
        <v>477</v>
      </c>
      <c r="B412" t="s">
        <v>37</v>
      </c>
      <c r="C412">
        <v>800</v>
      </c>
      <c r="D412" s="3">
        <v>7.1</v>
      </c>
      <c r="E412" s="3">
        <v>9.1999999999999993</v>
      </c>
      <c r="F412" s="3">
        <v>8.1</v>
      </c>
      <c r="G412" s="4">
        <v>583</v>
      </c>
      <c r="H412" s="4">
        <v>3395</v>
      </c>
      <c r="I412" t="str">
        <f t="shared" si="49"/>
        <v>2008</v>
      </c>
      <c r="J412" t="s">
        <v>470</v>
      </c>
      <c r="M412" t="str">
        <f t="shared" si="48"/>
        <v>2008 Mitsubishi Lancer Evolution X GSR "Welcome Pack"</v>
      </c>
      <c r="N412" s="3">
        <f t="shared" si="50"/>
        <v>9.1999999999999993</v>
      </c>
      <c r="O412" s="4">
        <f t="shared" si="51"/>
        <v>583</v>
      </c>
      <c r="Q412" t="str">
        <f t="shared" si="52"/>
        <v>2008 Mitsubishi Lancer Evolution X GSR "Welcome Pack"</v>
      </c>
      <c r="R412" s="3">
        <f t="shared" si="52"/>
        <v>9.1999999999999993</v>
      </c>
      <c r="S412">
        <f t="shared" si="53"/>
        <v>5.8204308755736722</v>
      </c>
      <c r="T412" s="3">
        <f t="shared" si="54"/>
        <v>3.3795691244263271</v>
      </c>
      <c r="U412">
        <f t="shared" si="55"/>
        <v>11.421487466775732</v>
      </c>
    </row>
    <row r="413" spans="1:21" x14ac:dyDescent="0.3">
      <c r="A413" t="s">
        <v>478</v>
      </c>
      <c r="B413" t="s">
        <v>34</v>
      </c>
      <c r="C413">
        <v>488</v>
      </c>
      <c r="D413" s="3">
        <v>4</v>
      </c>
      <c r="E413" s="3">
        <v>3.3</v>
      </c>
      <c r="F413" s="3">
        <v>4.2</v>
      </c>
      <c r="G413" s="4">
        <v>82</v>
      </c>
      <c r="H413" s="4">
        <v>1200</v>
      </c>
      <c r="I413" t="str">
        <f t="shared" si="49"/>
        <v>2014</v>
      </c>
      <c r="J413" t="s">
        <v>479</v>
      </c>
      <c r="M413" t="str">
        <f t="shared" si="48"/>
        <v>2014 Morgan 3 Wheeler</v>
      </c>
      <c r="N413" s="3">
        <f t="shared" si="50"/>
        <v>3.3</v>
      </c>
      <c r="O413" s="4">
        <f t="shared" si="51"/>
        <v>82</v>
      </c>
      <c r="Q413" t="str">
        <f t="shared" si="52"/>
        <v>2014 Morgan 3 Wheeler</v>
      </c>
      <c r="R413" s="3">
        <f t="shared" si="52"/>
        <v>3.3</v>
      </c>
      <c r="S413">
        <f t="shared" si="53"/>
        <v>3.8430327295845714</v>
      </c>
      <c r="T413" s="3">
        <f t="shared" si="54"/>
        <v>-0.54303272958457161</v>
      </c>
      <c r="U413">
        <f t="shared" si="55"/>
        <v>0.29488454540007047</v>
      </c>
    </row>
    <row r="414" spans="1:21" x14ac:dyDescent="0.3">
      <c r="A414" t="s">
        <v>480</v>
      </c>
      <c r="B414" t="s">
        <v>37</v>
      </c>
      <c r="C414">
        <v>800</v>
      </c>
      <c r="D414" s="3">
        <v>4.9000000000000004</v>
      </c>
      <c r="E414" s="3">
        <v>5.9</v>
      </c>
      <c r="F414" s="3">
        <v>2.9</v>
      </c>
      <c r="G414" s="4">
        <v>308</v>
      </c>
      <c r="H414" s="4">
        <v>1433</v>
      </c>
      <c r="I414" t="str">
        <f t="shared" si="49"/>
        <v>1953</v>
      </c>
      <c r="J414" t="s">
        <v>481</v>
      </c>
      <c r="M414" t="str">
        <f t="shared" si="48"/>
        <v>1953 Morris Minor 1000 Forza Edition</v>
      </c>
      <c r="N414" s="3">
        <f t="shared" si="50"/>
        <v>5.9</v>
      </c>
      <c r="O414" s="4">
        <f t="shared" si="51"/>
        <v>308</v>
      </c>
      <c r="Q414" t="str">
        <f t="shared" si="52"/>
        <v>1953 Morris Minor 1000 Forza Edition</v>
      </c>
      <c r="R414" s="3">
        <f t="shared" si="52"/>
        <v>5.9</v>
      </c>
      <c r="S414">
        <f t="shared" si="53"/>
        <v>4.7350326916475192</v>
      </c>
      <c r="T414" s="3">
        <f t="shared" si="54"/>
        <v>1.1649673083524812</v>
      </c>
      <c r="U414">
        <f t="shared" si="55"/>
        <v>1.3571488295300249</v>
      </c>
    </row>
    <row r="415" spans="1:21" x14ac:dyDescent="0.3">
      <c r="A415" t="s">
        <v>482</v>
      </c>
      <c r="B415" t="s">
        <v>34</v>
      </c>
      <c r="C415">
        <v>100</v>
      </c>
      <c r="D415" s="3">
        <v>2.7</v>
      </c>
      <c r="E415" s="3">
        <v>1.6</v>
      </c>
      <c r="F415" s="3">
        <v>5.6</v>
      </c>
      <c r="G415" s="4">
        <v>37</v>
      </c>
      <c r="H415" s="4">
        <v>1764</v>
      </c>
      <c r="I415" t="str">
        <f t="shared" si="49"/>
        <v>1958</v>
      </c>
      <c r="J415" t="s">
        <v>481</v>
      </c>
      <c r="M415" t="str">
        <f t="shared" si="48"/>
        <v>1958 Morris Minor 1000</v>
      </c>
      <c r="N415" s="3">
        <f t="shared" si="50"/>
        <v>1.6</v>
      </c>
      <c r="O415" s="4">
        <f t="shared" si="51"/>
        <v>37</v>
      </c>
      <c r="Q415" t="str">
        <f t="shared" si="52"/>
        <v>1958 Morris Minor 1000</v>
      </c>
      <c r="R415" s="3">
        <f t="shared" si="52"/>
        <v>1.6</v>
      </c>
      <c r="S415">
        <f t="shared" si="53"/>
        <v>3.6654221176693831</v>
      </c>
      <c r="T415" s="3">
        <f t="shared" si="54"/>
        <v>-2.065422117669383</v>
      </c>
      <c r="U415">
        <f t="shared" si="55"/>
        <v>4.2659685241578789</v>
      </c>
    </row>
    <row r="416" spans="1:21" x14ac:dyDescent="0.3">
      <c r="A416" t="s">
        <v>483</v>
      </c>
      <c r="B416" t="s">
        <v>40</v>
      </c>
      <c r="C416">
        <v>919</v>
      </c>
      <c r="D416" s="3">
        <v>8.1999999999999993</v>
      </c>
      <c r="E416" s="3">
        <v>7.4</v>
      </c>
      <c r="F416" s="3">
        <v>4.7</v>
      </c>
      <c r="G416" s="4">
        <v>530</v>
      </c>
      <c r="H416" s="4">
        <v>2480</v>
      </c>
      <c r="I416" t="str">
        <f t="shared" si="49"/>
        <v>2010</v>
      </c>
      <c r="J416" t="s">
        <v>484</v>
      </c>
      <c r="M416" t="str">
        <f t="shared" si="48"/>
        <v>2010 Mosler MT900S</v>
      </c>
      <c r="N416" s="3">
        <f t="shared" si="50"/>
        <v>7.4</v>
      </c>
      <c r="O416" s="4">
        <f t="shared" si="51"/>
        <v>530</v>
      </c>
      <c r="Q416" t="str">
        <f t="shared" si="52"/>
        <v>2010 Mosler MT900S</v>
      </c>
      <c r="R416" s="3">
        <f t="shared" si="52"/>
        <v>7.4</v>
      </c>
      <c r="S416">
        <f t="shared" si="53"/>
        <v>5.6112450437624499</v>
      </c>
      <c r="T416" s="3">
        <f t="shared" si="54"/>
        <v>1.7887549562375504</v>
      </c>
      <c r="U416">
        <f t="shared" si="55"/>
        <v>3.1996442934644009</v>
      </c>
    </row>
    <row r="417" spans="1:21" x14ac:dyDescent="0.3">
      <c r="A417" t="s">
        <v>485</v>
      </c>
      <c r="B417" t="s">
        <v>30</v>
      </c>
      <c r="C417">
        <v>603</v>
      </c>
      <c r="D417" s="3">
        <v>6.5</v>
      </c>
      <c r="E417" s="3">
        <v>3.7</v>
      </c>
      <c r="F417" s="3">
        <v>4.4000000000000004</v>
      </c>
      <c r="G417" s="4">
        <v>564</v>
      </c>
      <c r="H417" s="4">
        <v>4518</v>
      </c>
      <c r="I417" t="str">
        <f t="shared" si="49"/>
        <v>1933</v>
      </c>
      <c r="J417" t="s">
        <v>486</v>
      </c>
      <c r="M417" t="str">
        <f t="shared" si="48"/>
        <v>1933 Napier Napier-Railton</v>
      </c>
      <c r="N417" s="3">
        <f t="shared" si="50"/>
        <v>3.7</v>
      </c>
      <c r="O417" s="4">
        <f t="shared" si="51"/>
        <v>564</v>
      </c>
      <c r="Q417" t="str">
        <f t="shared" si="52"/>
        <v>1933 Napier Napier-Railton</v>
      </c>
      <c r="R417" s="3">
        <f t="shared" si="52"/>
        <v>3.7</v>
      </c>
      <c r="S417">
        <f t="shared" si="53"/>
        <v>5.7454397283205925</v>
      </c>
      <c r="T417" s="3">
        <f t="shared" si="54"/>
        <v>-2.0454397283205923</v>
      </c>
      <c r="U417">
        <f t="shared" si="55"/>
        <v>4.1838236821922186</v>
      </c>
    </row>
    <row r="418" spans="1:21" x14ac:dyDescent="0.3">
      <c r="A418" t="s">
        <v>487</v>
      </c>
      <c r="B418" t="s">
        <v>34</v>
      </c>
      <c r="C418">
        <v>482</v>
      </c>
      <c r="D418" s="3">
        <v>4.4000000000000004</v>
      </c>
      <c r="E418" s="3">
        <v>3.6</v>
      </c>
      <c r="F418" s="3">
        <v>5.2</v>
      </c>
      <c r="G418" s="4">
        <v>160</v>
      </c>
      <c r="H418" s="4">
        <v>2308</v>
      </c>
      <c r="I418" t="str">
        <f t="shared" si="49"/>
        <v>1969</v>
      </c>
      <c r="J418" t="s">
        <v>488</v>
      </c>
      <c r="M418" t="str">
        <f t="shared" si="48"/>
        <v>1969 Nissan Fairlady Z 432</v>
      </c>
      <c r="N418" s="3">
        <f t="shared" si="50"/>
        <v>3.6</v>
      </c>
      <c r="O418" s="4">
        <f t="shared" si="51"/>
        <v>160</v>
      </c>
      <c r="Q418" t="str">
        <f t="shared" si="52"/>
        <v>1969 Nissan Fairlady Z 432</v>
      </c>
      <c r="R418" s="3">
        <f t="shared" si="52"/>
        <v>3.6</v>
      </c>
      <c r="S418">
        <f t="shared" si="53"/>
        <v>4.150891123570899</v>
      </c>
      <c r="T418" s="3">
        <f t="shared" si="54"/>
        <v>-0.55089112357089887</v>
      </c>
      <c r="U418">
        <f t="shared" si="55"/>
        <v>0.30348103002920734</v>
      </c>
    </row>
    <row r="419" spans="1:21" x14ac:dyDescent="0.3">
      <c r="A419" t="s">
        <v>489</v>
      </c>
      <c r="B419" t="s">
        <v>34</v>
      </c>
      <c r="C419">
        <v>493</v>
      </c>
      <c r="D419" s="3">
        <v>4.7</v>
      </c>
      <c r="E419" s="3">
        <v>3.6</v>
      </c>
      <c r="F419" s="3">
        <v>5</v>
      </c>
      <c r="G419" s="4">
        <v>160</v>
      </c>
      <c r="H419" s="4">
        <v>2425</v>
      </c>
      <c r="I419" t="str">
        <f t="shared" si="49"/>
        <v>1971</v>
      </c>
      <c r="J419" t="s">
        <v>488</v>
      </c>
      <c r="M419" t="str">
        <f t="shared" si="48"/>
        <v>1971 Nissan Skyline 2000GT-R</v>
      </c>
      <c r="N419" s="3">
        <f t="shared" si="50"/>
        <v>3.6</v>
      </c>
      <c r="O419" s="4">
        <f t="shared" si="51"/>
        <v>160</v>
      </c>
      <c r="Q419" t="str">
        <f t="shared" si="52"/>
        <v>1971 Nissan Skyline 2000GT-R</v>
      </c>
      <c r="R419" s="3">
        <f t="shared" si="52"/>
        <v>3.6</v>
      </c>
      <c r="S419">
        <f t="shared" si="53"/>
        <v>4.150891123570899</v>
      </c>
      <c r="T419" s="3">
        <f t="shared" si="54"/>
        <v>-0.55089112357089887</v>
      </c>
      <c r="U419">
        <f t="shared" si="55"/>
        <v>0.30348103002920734</v>
      </c>
    </row>
    <row r="420" spans="1:21" x14ac:dyDescent="0.3">
      <c r="A420" t="s">
        <v>490</v>
      </c>
      <c r="B420" t="s">
        <v>19</v>
      </c>
      <c r="C420">
        <v>518</v>
      </c>
      <c r="D420" s="3">
        <v>4.7</v>
      </c>
      <c r="E420" s="3">
        <v>3.4</v>
      </c>
      <c r="F420" s="3">
        <v>5.8</v>
      </c>
      <c r="G420" s="4">
        <v>158</v>
      </c>
      <c r="H420" s="4">
        <v>2524</v>
      </c>
      <c r="I420" t="str">
        <f t="shared" si="49"/>
        <v>1973</v>
      </c>
      <c r="J420" t="s">
        <v>488</v>
      </c>
      <c r="M420" t="str">
        <f t="shared" si="48"/>
        <v>1973 Nissan Skyline H/T 2000GT-R</v>
      </c>
      <c r="N420" s="3">
        <f t="shared" si="50"/>
        <v>3.4</v>
      </c>
      <c r="O420" s="4">
        <f t="shared" si="51"/>
        <v>158</v>
      </c>
      <c r="Q420" t="str">
        <f t="shared" si="52"/>
        <v>1973 Nissan Skyline H/T 2000GT-R</v>
      </c>
      <c r="R420" s="3">
        <f t="shared" si="52"/>
        <v>3.4</v>
      </c>
      <c r="S420">
        <f t="shared" si="53"/>
        <v>4.1429973185968905</v>
      </c>
      <c r="T420" s="3">
        <f t="shared" si="54"/>
        <v>-0.74299731859689055</v>
      </c>
      <c r="U420">
        <f t="shared" si="55"/>
        <v>0.55204501544216933</v>
      </c>
    </row>
    <row r="421" spans="1:21" x14ac:dyDescent="0.3">
      <c r="A421" t="s">
        <v>491</v>
      </c>
      <c r="B421" t="s">
        <v>19</v>
      </c>
      <c r="C421">
        <v>543</v>
      </c>
      <c r="D421" s="3">
        <v>5.7</v>
      </c>
      <c r="E421" s="3">
        <v>4</v>
      </c>
      <c r="F421" s="3">
        <v>4.9000000000000004</v>
      </c>
      <c r="G421" s="4">
        <v>206</v>
      </c>
      <c r="H421" s="4">
        <v>2965</v>
      </c>
      <c r="I421" t="str">
        <f t="shared" si="49"/>
        <v>1987</v>
      </c>
      <c r="J421" t="s">
        <v>488</v>
      </c>
      <c r="M421" t="str">
        <f t="shared" si="48"/>
        <v>1987 Nissan Skyline GTS-R (HR31)</v>
      </c>
      <c r="N421" s="3">
        <f t="shared" si="50"/>
        <v>4</v>
      </c>
      <c r="O421" s="4">
        <f t="shared" si="51"/>
        <v>206</v>
      </c>
      <c r="Q421" t="str">
        <f t="shared" si="52"/>
        <v>1987 Nissan Skyline GTS-R (HR31)</v>
      </c>
      <c r="R421" s="3">
        <f t="shared" si="52"/>
        <v>4</v>
      </c>
      <c r="S421">
        <f t="shared" si="53"/>
        <v>4.3324486379730915</v>
      </c>
      <c r="T421" s="3">
        <f t="shared" si="54"/>
        <v>-0.33244863797309154</v>
      </c>
      <c r="U421">
        <f t="shared" si="55"/>
        <v>0.11052209689016368</v>
      </c>
    </row>
    <row r="422" spans="1:21" x14ac:dyDescent="0.3">
      <c r="A422" t="s">
        <v>492</v>
      </c>
      <c r="B422" t="s">
        <v>19</v>
      </c>
      <c r="C422">
        <v>594</v>
      </c>
      <c r="D422" s="3">
        <v>5.4</v>
      </c>
      <c r="E422" s="3">
        <v>5.5</v>
      </c>
      <c r="F422" s="3">
        <v>5.0999999999999996</v>
      </c>
      <c r="G422" s="4">
        <v>227</v>
      </c>
      <c r="H422" s="4">
        <v>2734</v>
      </c>
      <c r="I422" t="str">
        <f t="shared" si="49"/>
        <v>1990</v>
      </c>
      <c r="J422" t="s">
        <v>488</v>
      </c>
      <c r="M422" t="str">
        <f t="shared" si="48"/>
        <v>1990 Nissan Pulsar GTI-R</v>
      </c>
      <c r="N422" s="3">
        <f t="shared" si="50"/>
        <v>5.5</v>
      </c>
      <c r="O422" s="4">
        <f t="shared" si="51"/>
        <v>227</v>
      </c>
      <c r="Q422" t="str">
        <f t="shared" si="52"/>
        <v>1990 Nissan Pulsar GTI-R</v>
      </c>
      <c r="R422" s="3">
        <f t="shared" si="52"/>
        <v>5.5</v>
      </c>
      <c r="S422">
        <f t="shared" si="53"/>
        <v>4.4153335902001798</v>
      </c>
      <c r="T422" s="3">
        <f t="shared" si="54"/>
        <v>1.0846664097998202</v>
      </c>
      <c r="U422">
        <f t="shared" si="55"/>
        <v>1.1765012205480314</v>
      </c>
    </row>
    <row r="423" spans="1:21" x14ac:dyDescent="0.3">
      <c r="A423" t="s">
        <v>493</v>
      </c>
      <c r="B423" t="s">
        <v>19</v>
      </c>
      <c r="C423">
        <v>537</v>
      </c>
      <c r="D423" s="3">
        <v>5.5</v>
      </c>
      <c r="E423" s="3">
        <v>3.8</v>
      </c>
      <c r="F423" s="3">
        <v>4.8</v>
      </c>
      <c r="G423" s="4">
        <v>202</v>
      </c>
      <c r="H423" s="4">
        <v>2535</v>
      </c>
      <c r="I423" t="str">
        <f t="shared" si="49"/>
        <v>1992</v>
      </c>
      <c r="J423" t="s">
        <v>488</v>
      </c>
      <c r="M423" t="str">
        <f t="shared" si="48"/>
        <v>1992 Nissan Silvia CLUB K's</v>
      </c>
      <c r="N423" s="3">
        <f t="shared" si="50"/>
        <v>3.8</v>
      </c>
      <c r="O423" s="4">
        <f t="shared" si="51"/>
        <v>202</v>
      </c>
      <c r="Q423" t="str">
        <f t="shared" si="52"/>
        <v>1992 Nissan Silvia CLUB K's</v>
      </c>
      <c r="R423" s="3">
        <f t="shared" si="52"/>
        <v>3.8</v>
      </c>
      <c r="S423">
        <f t="shared" si="53"/>
        <v>4.3166610280250746</v>
      </c>
      <c r="T423" s="3">
        <f t="shared" si="54"/>
        <v>-0.51666102802507474</v>
      </c>
      <c r="U423">
        <f t="shared" si="55"/>
        <v>0.26693861787992706</v>
      </c>
    </row>
    <row r="424" spans="1:21" x14ac:dyDescent="0.3">
      <c r="A424" t="s">
        <v>494</v>
      </c>
      <c r="B424" t="s">
        <v>34</v>
      </c>
      <c r="C424">
        <v>445</v>
      </c>
      <c r="D424" s="3">
        <v>5.0999999999999996</v>
      </c>
      <c r="E424" s="3">
        <v>3.3</v>
      </c>
      <c r="F424" s="3">
        <v>5.3</v>
      </c>
      <c r="G424" s="4">
        <v>155</v>
      </c>
      <c r="H424" s="4">
        <v>2915</v>
      </c>
      <c r="I424" t="str">
        <f t="shared" si="49"/>
        <v>1993</v>
      </c>
      <c r="J424" t="s">
        <v>488</v>
      </c>
      <c r="M424" t="str">
        <f t="shared" si="48"/>
        <v>1993 Nissan 240SX SE</v>
      </c>
      <c r="N424" s="3">
        <f t="shared" si="50"/>
        <v>3.3</v>
      </c>
      <c r="O424" s="4">
        <f t="shared" si="51"/>
        <v>155</v>
      </c>
      <c r="Q424" t="str">
        <f t="shared" si="52"/>
        <v>1993 Nissan 240SX SE</v>
      </c>
      <c r="R424" s="3">
        <f t="shared" si="52"/>
        <v>3.3</v>
      </c>
      <c r="S424">
        <f t="shared" si="53"/>
        <v>4.1311566111358777</v>
      </c>
      <c r="T424" s="3">
        <f t="shared" si="54"/>
        <v>-0.83115661113587791</v>
      </c>
      <c r="U424">
        <f t="shared" si="55"/>
        <v>0.69082131223487697</v>
      </c>
    </row>
    <row r="425" spans="1:21" x14ac:dyDescent="0.3">
      <c r="A425" t="s">
        <v>495</v>
      </c>
      <c r="B425" t="s">
        <v>30</v>
      </c>
      <c r="C425">
        <v>626</v>
      </c>
      <c r="D425" s="3">
        <v>5.8</v>
      </c>
      <c r="E425" s="3">
        <v>4.5</v>
      </c>
      <c r="F425" s="3">
        <v>5.3</v>
      </c>
      <c r="G425" s="4">
        <v>320</v>
      </c>
      <c r="H425" s="4">
        <v>3307</v>
      </c>
      <c r="I425" t="str">
        <f t="shared" si="49"/>
        <v>1993</v>
      </c>
      <c r="J425" t="s">
        <v>488</v>
      </c>
      <c r="M425" t="str">
        <f t="shared" si="48"/>
        <v>1993 Nissan Skyline GT-R V-Spec</v>
      </c>
      <c r="N425" s="3">
        <f t="shared" si="50"/>
        <v>4.5</v>
      </c>
      <c r="O425" s="4">
        <f t="shared" si="51"/>
        <v>320</v>
      </c>
      <c r="Q425" t="str">
        <f t="shared" si="52"/>
        <v>1993 Nissan Skyline GT-R V-Spec</v>
      </c>
      <c r="R425" s="3">
        <f t="shared" si="52"/>
        <v>4.5</v>
      </c>
      <c r="S425">
        <f t="shared" si="53"/>
        <v>4.7823955214915692</v>
      </c>
      <c r="T425" s="3">
        <f t="shared" si="54"/>
        <v>-0.28239552149156921</v>
      </c>
      <c r="U425">
        <f t="shared" si="55"/>
        <v>7.9747230558495336E-2</v>
      </c>
    </row>
    <row r="426" spans="1:21" x14ac:dyDescent="0.3">
      <c r="A426" t="s">
        <v>496</v>
      </c>
      <c r="B426" t="s">
        <v>30</v>
      </c>
      <c r="C426">
        <v>607</v>
      </c>
      <c r="D426" s="3">
        <v>6</v>
      </c>
      <c r="E426" s="3">
        <v>4.3</v>
      </c>
      <c r="F426" s="3">
        <v>4.9000000000000004</v>
      </c>
      <c r="G426" s="4">
        <v>276</v>
      </c>
      <c r="H426" s="4">
        <v>3351</v>
      </c>
      <c r="I426" t="str">
        <f t="shared" si="49"/>
        <v>1994</v>
      </c>
      <c r="J426" t="s">
        <v>488</v>
      </c>
      <c r="M426" t="str">
        <f t="shared" si="48"/>
        <v>1994 Nissan Fairlady Z Version S Twin Turbo</v>
      </c>
      <c r="N426" s="3">
        <f t="shared" si="50"/>
        <v>4.3</v>
      </c>
      <c r="O426" s="4">
        <f t="shared" si="51"/>
        <v>276</v>
      </c>
      <c r="Q426" t="str">
        <f t="shared" si="52"/>
        <v>1994 Nissan Fairlady Z Version S Twin Turbo</v>
      </c>
      <c r="R426" s="3">
        <f t="shared" si="52"/>
        <v>4.3</v>
      </c>
      <c r="S426">
        <f t="shared" si="53"/>
        <v>4.6087318120633851</v>
      </c>
      <c r="T426" s="3">
        <f t="shared" si="54"/>
        <v>-0.30873181206338529</v>
      </c>
      <c r="U426">
        <f t="shared" si="55"/>
        <v>9.5315331779941462E-2</v>
      </c>
    </row>
    <row r="427" spans="1:21" x14ac:dyDescent="0.3">
      <c r="A427" t="s">
        <v>497</v>
      </c>
      <c r="B427" t="s">
        <v>30</v>
      </c>
      <c r="C427">
        <v>617</v>
      </c>
      <c r="D427" s="3">
        <v>5.8</v>
      </c>
      <c r="E427" s="3">
        <v>4.4000000000000004</v>
      </c>
      <c r="F427" s="3">
        <v>5.2</v>
      </c>
      <c r="G427" s="4">
        <v>217</v>
      </c>
      <c r="H427" s="4">
        <v>2789</v>
      </c>
      <c r="I427" t="str">
        <f t="shared" si="49"/>
        <v>1994</v>
      </c>
      <c r="J427" t="s">
        <v>488</v>
      </c>
      <c r="M427" t="str">
        <f t="shared" si="48"/>
        <v>1994 Nissan Silvia K's</v>
      </c>
      <c r="N427" s="3">
        <f t="shared" si="50"/>
        <v>4.4000000000000004</v>
      </c>
      <c r="O427" s="4">
        <f t="shared" si="51"/>
        <v>217</v>
      </c>
      <c r="Q427" t="str">
        <f t="shared" si="52"/>
        <v>1994 Nissan Silvia K's</v>
      </c>
      <c r="R427" s="3">
        <f t="shared" si="52"/>
        <v>4.4000000000000004</v>
      </c>
      <c r="S427">
        <f t="shared" si="53"/>
        <v>4.3758645653301382</v>
      </c>
      <c r="T427" s="3">
        <f t="shared" si="54"/>
        <v>2.4135434669862121E-2</v>
      </c>
      <c r="U427">
        <f t="shared" si="55"/>
        <v>5.8251920670318244E-4</v>
      </c>
    </row>
    <row r="428" spans="1:21" x14ac:dyDescent="0.3">
      <c r="A428" t="s">
        <v>498</v>
      </c>
      <c r="B428" t="s">
        <v>30</v>
      </c>
      <c r="C428">
        <v>658</v>
      </c>
      <c r="D428" s="3">
        <v>5.9</v>
      </c>
      <c r="E428" s="3">
        <v>4.5</v>
      </c>
      <c r="F428" s="3">
        <v>4</v>
      </c>
      <c r="G428" s="4">
        <v>300</v>
      </c>
      <c r="H428" s="4">
        <v>3483</v>
      </c>
      <c r="I428" t="str">
        <f t="shared" si="49"/>
        <v>1995</v>
      </c>
      <c r="J428" t="s">
        <v>488</v>
      </c>
      <c r="M428" t="str">
        <f t="shared" si="48"/>
        <v>1995 Nissan NISMO GT-R LM</v>
      </c>
      <c r="N428" s="3">
        <f t="shared" si="50"/>
        <v>4.5</v>
      </c>
      <c r="O428" s="4">
        <f t="shared" si="51"/>
        <v>300</v>
      </c>
      <c r="Q428" t="str">
        <f t="shared" si="52"/>
        <v>1995 Nissan NISMO GT-R LM</v>
      </c>
      <c r="R428" s="3">
        <f t="shared" si="52"/>
        <v>4.5</v>
      </c>
      <c r="S428">
        <f t="shared" si="53"/>
        <v>4.7034574717514861</v>
      </c>
      <c r="T428" s="3">
        <f t="shared" si="54"/>
        <v>-0.2034574717514861</v>
      </c>
      <c r="U428">
        <f t="shared" si="55"/>
        <v>4.1394942811506762E-2</v>
      </c>
    </row>
    <row r="429" spans="1:21" x14ac:dyDescent="0.3">
      <c r="A429" t="s">
        <v>499</v>
      </c>
      <c r="B429" t="s">
        <v>30</v>
      </c>
      <c r="C429">
        <v>635</v>
      </c>
      <c r="D429" s="3">
        <v>6.1</v>
      </c>
      <c r="E429" s="3">
        <v>4.8</v>
      </c>
      <c r="F429" s="3">
        <v>5.4</v>
      </c>
      <c r="G429" s="4">
        <v>278</v>
      </c>
      <c r="H429" s="4">
        <v>3393</v>
      </c>
      <c r="I429" t="str">
        <f t="shared" si="49"/>
        <v>1997</v>
      </c>
      <c r="J429" t="s">
        <v>488</v>
      </c>
      <c r="M429" t="str">
        <f t="shared" si="48"/>
        <v>1997 Nissan Skyline GT-R V-Spec</v>
      </c>
      <c r="N429" s="3">
        <f t="shared" si="50"/>
        <v>4.8</v>
      </c>
      <c r="O429" s="4">
        <f t="shared" si="51"/>
        <v>278</v>
      </c>
      <c r="Q429" t="str">
        <f t="shared" si="52"/>
        <v>1997 Nissan Skyline GT-R V-Spec</v>
      </c>
      <c r="R429" s="3">
        <f t="shared" si="52"/>
        <v>4.8</v>
      </c>
      <c r="S429">
        <f t="shared" si="53"/>
        <v>4.6166256170373936</v>
      </c>
      <c r="T429" s="3">
        <f t="shared" si="54"/>
        <v>0.18337438296260622</v>
      </c>
      <c r="U429">
        <f t="shared" si="55"/>
        <v>3.3626164326916563E-2</v>
      </c>
    </row>
    <row r="430" spans="1:21" x14ac:dyDescent="0.3">
      <c r="A430" t="s">
        <v>500</v>
      </c>
      <c r="B430" t="s">
        <v>25</v>
      </c>
      <c r="C430">
        <v>859</v>
      </c>
      <c r="D430" s="3">
        <v>7.1</v>
      </c>
      <c r="E430" s="3">
        <v>6.3</v>
      </c>
      <c r="F430" s="3">
        <v>3.5</v>
      </c>
      <c r="G430" s="4">
        <v>550</v>
      </c>
      <c r="H430" s="4">
        <v>2264</v>
      </c>
      <c r="I430" t="str">
        <f t="shared" si="49"/>
        <v>1998</v>
      </c>
      <c r="J430" t="s">
        <v>488</v>
      </c>
      <c r="M430" t="str">
        <f t="shared" si="48"/>
        <v>1998 Nissan R390 (GT1)</v>
      </c>
      <c r="N430" s="3">
        <f t="shared" si="50"/>
        <v>6.3</v>
      </c>
      <c r="O430" s="4">
        <f t="shared" si="51"/>
        <v>550</v>
      </c>
      <c r="Q430" t="str">
        <f t="shared" si="52"/>
        <v>1998 Nissan R390 (GT1)</v>
      </c>
      <c r="R430" s="3">
        <f t="shared" si="52"/>
        <v>6.3</v>
      </c>
      <c r="S430">
        <f t="shared" si="53"/>
        <v>5.6901830935025348</v>
      </c>
      <c r="T430" s="3">
        <f t="shared" si="54"/>
        <v>0.60981690649746501</v>
      </c>
      <c r="U430">
        <f t="shared" si="55"/>
        <v>0.37187665945013798</v>
      </c>
    </row>
    <row r="431" spans="1:21" x14ac:dyDescent="0.3">
      <c r="A431" t="s">
        <v>501</v>
      </c>
      <c r="B431" t="s">
        <v>30</v>
      </c>
      <c r="C431">
        <v>609</v>
      </c>
      <c r="D431" s="3">
        <v>5.7</v>
      </c>
      <c r="E431" s="3">
        <v>4.4000000000000004</v>
      </c>
      <c r="F431" s="3">
        <v>5.3</v>
      </c>
      <c r="G431" s="4">
        <v>217</v>
      </c>
      <c r="H431" s="4">
        <v>2789</v>
      </c>
      <c r="I431" t="str">
        <f t="shared" si="49"/>
        <v>1998</v>
      </c>
      <c r="J431" t="s">
        <v>488</v>
      </c>
      <c r="M431" t="str">
        <f t="shared" si="48"/>
        <v>1998 Nissan Silvia K's Aero</v>
      </c>
      <c r="N431" s="3">
        <f t="shared" si="50"/>
        <v>4.4000000000000004</v>
      </c>
      <c r="O431" s="4">
        <f t="shared" si="51"/>
        <v>217</v>
      </c>
      <c r="Q431" t="str">
        <f t="shared" si="52"/>
        <v>1998 Nissan Silvia K's Aero</v>
      </c>
      <c r="R431" s="3">
        <f t="shared" si="52"/>
        <v>4.4000000000000004</v>
      </c>
      <c r="S431">
        <f t="shared" si="53"/>
        <v>4.3758645653301382</v>
      </c>
      <c r="T431" s="3">
        <f t="shared" si="54"/>
        <v>2.4135434669862121E-2</v>
      </c>
      <c r="U431">
        <f t="shared" si="55"/>
        <v>5.8251920670318244E-4</v>
      </c>
    </row>
    <row r="432" spans="1:21" x14ac:dyDescent="0.3">
      <c r="A432" t="s">
        <v>502</v>
      </c>
      <c r="B432" t="s">
        <v>30</v>
      </c>
      <c r="C432">
        <v>632</v>
      </c>
      <c r="D432" s="3">
        <v>5.9</v>
      </c>
      <c r="E432" s="3">
        <v>4.5999999999999996</v>
      </c>
      <c r="F432" s="3">
        <v>5.4</v>
      </c>
      <c r="G432" s="4">
        <v>250</v>
      </c>
      <c r="H432" s="4">
        <v>2734</v>
      </c>
      <c r="I432" t="str">
        <f t="shared" si="49"/>
        <v>2000</v>
      </c>
      <c r="J432" t="s">
        <v>488</v>
      </c>
      <c r="M432" t="str">
        <f t="shared" si="48"/>
        <v>2000 Nissan Silvia Spec-R</v>
      </c>
      <c r="N432" s="3">
        <f t="shared" si="50"/>
        <v>4.5999999999999996</v>
      </c>
      <c r="O432" s="4">
        <f t="shared" si="51"/>
        <v>250</v>
      </c>
      <c r="Q432" t="str">
        <f t="shared" si="52"/>
        <v>2000 Nissan Silvia Spec-R</v>
      </c>
      <c r="R432" s="3">
        <f t="shared" si="52"/>
        <v>4.5999999999999996</v>
      </c>
      <c r="S432">
        <f t="shared" si="53"/>
        <v>4.5061123474012765</v>
      </c>
      <c r="T432" s="3">
        <f t="shared" si="54"/>
        <v>9.3887652598723115E-2</v>
      </c>
      <c r="U432">
        <f t="shared" si="55"/>
        <v>8.8148913104985193E-3</v>
      </c>
    </row>
    <row r="433" spans="1:21" x14ac:dyDescent="0.3">
      <c r="A433" t="s">
        <v>503</v>
      </c>
      <c r="B433" t="s">
        <v>30</v>
      </c>
      <c r="C433">
        <v>657</v>
      </c>
      <c r="D433" s="3">
        <v>6.1</v>
      </c>
      <c r="E433" s="3">
        <v>4.9000000000000004</v>
      </c>
      <c r="F433" s="3">
        <v>5.4</v>
      </c>
      <c r="G433" s="4">
        <v>327</v>
      </c>
      <c r="H433" s="4">
        <v>3439</v>
      </c>
      <c r="I433" t="str">
        <f t="shared" si="49"/>
        <v>2002</v>
      </c>
      <c r="J433" t="s">
        <v>488</v>
      </c>
      <c r="M433" t="str">
        <f t="shared" si="48"/>
        <v>2002 Nissan Skyline GT-R V-Spec II</v>
      </c>
      <c r="N433" s="3">
        <f t="shared" si="50"/>
        <v>4.9000000000000004</v>
      </c>
      <c r="O433" s="4">
        <f t="shared" si="51"/>
        <v>327</v>
      </c>
      <c r="Q433" t="str">
        <f t="shared" si="52"/>
        <v>2002 Nissan Skyline GT-R V-Spec II</v>
      </c>
      <c r="R433" s="3">
        <f t="shared" si="52"/>
        <v>4.9000000000000004</v>
      </c>
      <c r="S433">
        <f t="shared" si="53"/>
        <v>4.8100238389005989</v>
      </c>
      <c r="T433" s="3">
        <f t="shared" si="54"/>
        <v>8.997616109940143E-2</v>
      </c>
      <c r="U433">
        <f t="shared" si="55"/>
        <v>8.0957095661854401E-3</v>
      </c>
    </row>
    <row r="434" spans="1:21" x14ac:dyDescent="0.3">
      <c r="A434" t="s">
        <v>504</v>
      </c>
      <c r="B434" t="s">
        <v>30</v>
      </c>
      <c r="C434">
        <v>650</v>
      </c>
      <c r="D434" s="3">
        <v>6.5</v>
      </c>
      <c r="E434" s="3">
        <v>4.5999999999999996</v>
      </c>
      <c r="F434" s="3">
        <v>4.8</v>
      </c>
      <c r="G434" s="4">
        <v>287</v>
      </c>
      <c r="H434" s="4">
        <v>3310</v>
      </c>
      <c r="I434" t="str">
        <f t="shared" si="49"/>
        <v>2003</v>
      </c>
      <c r="J434" t="s">
        <v>488</v>
      </c>
      <c r="M434" t="str">
        <f t="shared" si="48"/>
        <v>2003 Nissan Fairlady Z</v>
      </c>
      <c r="N434" s="3">
        <f t="shared" si="50"/>
        <v>4.5999999999999996</v>
      </c>
      <c r="O434" s="4">
        <f t="shared" si="51"/>
        <v>287</v>
      </c>
      <c r="Q434" t="str">
        <f t="shared" si="52"/>
        <v>2003 Nissan Fairlady Z</v>
      </c>
      <c r="R434" s="3">
        <f t="shared" si="52"/>
        <v>4.5999999999999996</v>
      </c>
      <c r="S434">
        <f t="shared" si="53"/>
        <v>4.6521477394204318</v>
      </c>
      <c r="T434" s="3">
        <f t="shared" si="54"/>
        <v>-5.214773942043216E-2</v>
      </c>
      <c r="U434">
        <f t="shared" si="55"/>
        <v>2.7193867266612944E-3</v>
      </c>
    </row>
    <row r="435" spans="1:21" x14ac:dyDescent="0.3">
      <c r="A435" t="s">
        <v>505</v>
      </c>
      <c r="B435" t="s">
        <v>37</v>
      </c>
      <c r="C435">
        <v>800</v>
      </c>
      <c r="D435" s="3">
        <v>5</v>
      </c>
      <c r="E435" s="3">
        <v>5.4</v>
      </c>
      <c r="F435" s="3">
        <v>8.3000000000000007</v>
      </c>
      <c r="G435" s="4">
        <v>542</v>
      </c>
      <c r="H435" s="4">
        <v>2756</v>
      </c>
      <c r="I435" t="str">
        <f t="shared" si="49"/>
        <v>2003</v>
      </c>
      <c r="J435" t="s">
        <v>488</v>
      </c>
      <c r="M435" t="str">
        <f t="shared" si="48"/>
        <v>2003 Nissan Fairlady Z Forza Edition</v>
      </c>
      <c r="N435" s="3">
        <f t="shared" si="50"/>
        <v>5.4</v>
      </c>
      <c r="O435" s="4">
        <f t="shared" si="51"/>
        <v>542</v>
      </c>
      <c r="Q435" t="str">
        <f t="shared" si="52"/>
        <v>2003 Nissan Fairlady Z Forza Edition</v>
      </c>
      <c r="R435" s="3">
        <f t="shared" si="52"/>
        <v>5.4</v>
      </c>
      <c r="S435">
        <f t="shared" si="53"/>
        <v>5.6586078736065009</v>
      </c>
      <c r="T435" s="3">
        <f t="shared" si="54"/>
        <v>-0.2586078736065005</v>
      </c>
      <c r="U435">
        <f t="shared" si="55"/>
        <v>6.6878032291275744E-2</v>
      </c>
    </row>
    <row r="436" spans="1:21" x14ac:dyDescent="0.3">
      <c r="A436" t="s">
        <v>506</v>
      </c>
      <c r="B436" t="s">
        <v>19</v>
      </c>
      <c r="C436">
        <v>577</v>
      </c>
      <c r="D436" s="3">
        <v>4.4000000000000004</v>
      </c>
      <c r="E436" s="3">
        <v>3.1</v>
      </c>
      <c r="F436" s="3">
        <v>9.9</v>
      </c>
      <c r="G436" s="4">
        <v>268</v>
      </c>
      <c r="H436" s="4">
        <v>4740</v>
      </c>
      <c r="I436" t="str">
        <f t="shared" si="49"/>
        <v>2004</v>
      </c>
      <c r="J436" t="s">
        <v>488</v>
      </c>
      <c r="M436" t="str">
        <f t="shared" si="48"/>
        <v>2004 Nissan Pickup #23 Rally Raid</v>
      </c>
      <c r="N436" s="3">
        <f t="shared" si="50"/>
        <v>3.1</v>
      </c>
      <c r="O436" s="4">
        <f t="shared" si="51"/>
        <v>268</v>
      </c>
      <c r="Q436" t="str">
        <f t="shared" si="52"/>
        <v>2004 Nissan Pickup #23 Rally Raid</v>
      </c>
      <c r="R436" s="3">
        <f t="shared" si="52"/>
        <v>3.1</v>
      </c>
      <c r="S436">
        <f t="shared" si="53"/>
        <v>4.577156592167352</v>
      </c>
      <c r="T436" s="3">
        <f t="shared" si="54"/>
        <v>-1.477156592167352</v>
      </c>
      <c r="U436">
        <f t="shared" si="55"/>
        <v>2.1819915977834645</v>
      </c>
    </row>
    <row r="437" spans="1:21" x14ac:dyDescent="0.3">
      <c r="A437" t="s">
        <v>507</v>
      </c>
      <c r="B437" t="s">
        <v>30</v>
      </c>
      <c r="C437">
        <v>688</v>
      </c>
      <c r="D437" s="3">
        <v>6.6</v>
      </c>
      <c r="E437" s="3">
        <v>4.8</v>
      </c>
      <c r="F437" s="3">
        <v>4.8</v>
      </c>
      <c r="G437" s="4">
        <v>332</v>
      </c>
      <c r="H437" s="4">
        <v>3267</v>
      </c>
      <c r="I437" t="str">
        <f t="shared" si="49"/>
        <v>2010</v>
      </c>
      <c r="J437" t="s">
        <v>488</v>
      </c>
      <c r="M437" t="str">
        <f t="shared" si="48"/>
        <v>2010 Nissan 370Z</v>
      </c>
      <c r="N437" s="3">
        <f t="shared" si="50"/>
        <v>4.8</v>
      </c>
      <c r="O437" s="4">
        <f t="shared" si="51"/>
        <v>332</v>
      </c>
      <c r="Q437" t="str">
        <f t="shared" si="52"/>
        <v>2010 Nissan 370Z</v>
      </c>
      <c r="R437" s="3">
        <f t="shared" si="52"/>
        <v>4.8</v>
      </c>
      <c r="S437">
        <f t="shared" si="53"/>
        <v>4.8297583513356201</v>
      </c>
      <c r="T437" s="3">
        <f t="shared" si="54"/>
        <v>-2.9758351335620326E-2</v>
      </c>
      <c r="U437">
        <f t="shared" si="55"/>
        <v>8.8555947421421603E-4</v>
      </c>
    </row>
    <row r="438" spans="1:21" x14ac:dyDescent="0.3">
      <c r="A438" t="s">
        <v>508</v>
      </c>
      <c r="B438" t="s">
        <v>25</v>
      </c>
      <c r="C438">
        <v>810</v>
      </c>
      <c r="D438" s="3">
        <v>7.6</v>
      </c>
      <c r="E438" s="3">
        <v>8.5</v>
      </c>
      <c r="F438" s="3">
        <v>5</v>
      </c>
      <c r="G438" s="4">
        <v>542</v>
      </c>
      <c r="H438" s="4">
        <v>3887</v>
      </c>
      <c r="I438" t="str">
        <f t="shared" si="49"/>
        <v>2012</v>
      </c>
      <c r="J438" t="s">
        <v>488</v>
      </c>
      <c r="M438" t="str">
        <f t="shared" si="48"/>
        <v>2012 Nissan GT-R Black Edition (R35)</v>
      </c>
      <c r="N438" s="3">
        <f t="shared" si="50"/>
        <v>8.5</v>
      </c>
      <c r="O438" s="4">
        <f t="shared" si="51"/>
        <v>542</v>
      </c>
      <c r="Q438" t="str">
        <f t="shared" si="52"/>
        <v>2012 Nissan GT-R Black Edition (R35)</v>
      </c>
      <c r="R438" s="3">
        <f t="shared" si="52"/>
        <v>8.5</v>
      </c>
      <c r="S438">
        <f t="shared" si="53"/>
        <v>5.6586078736065009</v>
      </c>
      <c r="T438" s="3">
        <f t="shared" si="54"/>
        <v>2.8413921263934991</v>
      </c>
      <c r="U438">
        <f t="shared" si="55"/>
        <v>8.0735092159309705</v>
      </c>
    </row>
    <row r="439" spans="1:21" x14ac:dyDescent="0.3">
      <c r="A439" t="s">
        <v>509</v>
      </c>
      <c r="B439" t="s">
        <v>34</v>
      </c>
      <c r="C439">
        <v>486</v>
      </c>
      <c r="D439" s="3">
        <v>4.7</v>
      </c>
      <c r="E439" s="3">
        <v>3.2</v>
      </c>
      <c r="F439" s="3">
        <v>8.9</v>
      </c>
      <c r="G439" s="4">
        <v>310</v>
      </c>
      <c r="H439" s="4">
        <v>7388</v>
      </c>
      <c r="I439" t="str">
        <f t="shared" si="49"/>
        <v>2016</v>
      </c>
      <c r="J439" t="s">
        <v>488</v>
      </c>
      <c r="M439" t="str">
        <f t="shared" si="48"/>
        <v>2016 Nissan Titan Warrior Concept</v>
      </c>
      <c r="N439" s="3">
        <f t="shared" si="50"/>
        <v>3.2</v>
      </c>
      <c r="O439" s="4">
        <f t="shared" si="51"/>
        <v>310</v>
      </c>
      <c r="Q439" t="str">
        <f t="shared" si="52"/>
        <v>2016 Nissan Titan Warrior Concept</v>
      </c>
      <c r="R439" s="3">
        <f t="shared" si="52"/>
        <v>3.2</v>
      </c>
      <c r="S439">
        <f t="shared" si="53"/>
        <v>4.7429264966215277</v>
      </c>
      <c r="T439" s="3">
        <f t="shared" si="54"/>
        <v>-1.5429264966215275</v>
      </c>
      <c r="U439">
        <f t="shared" si="55"/>
        <v>2.3806221739767803</v>
      </c>
    </row>
    <row r="440" spans="1:21" x14ac:dyDescent="0.3">
      <c r="A440" t="s">
        <v>510</v>
      </c>
      <c r="B440" t="s">
        <v>25</v>
      </c>
      <c r="C440">
        <v>814</v>
      </c>
      <c r="D440" s="3">
        <v>7.5</v>
      </c>
      <c r="E440" s="3">
        <v>8.6999999999999993</v>
      </c>
      <c r="F440" s="3">
        <v>4.8</v>
      </c>
      <c r="G440" s="4">
        <v>565</v>
      </c>
      <c r="H440" s="4">
        <v>3933</v>
      </c>
      <c r="I440" t="str">
        <f t="shared" si="49"/>
        <v>2017</v>
      </c>
      <c r="J440" t="s">
        <v>488</v>
      </c>
      <c r="M440" t="str">
        <f t="shared" si="48"/>
        <v>2017 Nissan GT-R (R35)</v>
      </c>
      <c r="N440" s="3">
        <f t="shared" si="50"/>
        <v>8.6999999999999993</v>
      </c>
      <c r="O440" s="4">
        <f t="shared" si="51"/>
        <v>565</v>
      </c>
      <c r="Q440" t="str">
        <f t="shared" si="52"/>
        <v>2017 Nissan GT-R (R35)</v>
      </c>
      <c r="R440" s="3">
        <f t="shared" si="52"/>
        <v>8.6999999999999993</v>
      </c>
      <c r="S440">
        <f t="shared" si="53"/>
        <v>5.7493866308075976</v>
      </c>
      <c r="T440" s="3">
        <f t="shared" si="54"/>
        <v>2.9506133691924017</v>
      </c>
      <c r="U440">
        <f t="shared" si="55"/>
        <v>8.7061192544569366</v>
      </c>
    </row>
    <row r="441" spans="1:21" x14ac:dyDescent="0.3">
      <c r="A441" t="s">
        <v>511</v>
      </c>
      <c r="B441" t="s">
        <v>30</v>
      </c>
      <c r="C441">
        <v>691</v>
      </c>
      <c r="D441" s="3">
        <v>5.8</v>
      </c>
      <c r="E441" s="3">
        <v>4.5999999999999996</v>
      </c>
      <c r="F441" s="3">
        <v>6.6</v>
      </c>
      <c r="G441" s="4">
        <v>275</v>
      </c>
      <c r="H441" s="4">
        <v>2183</v>
      </c>
      <c r="I441" t="str">
        <f t="shared" si="49"/>
        <v>1984</v>
      </c>
      <c r="J441" t="s">
        <v>512</v>
      </c>
      <c r="M441" t="str">
        <f t="shared" si="48"/>
        <v>1984 Opel Manta 400</v>
      </c>
      <c r="N441" s="3">
        <f t="shared" si="50"/>
        <v>4.5999999999999996</v>
      </c>
      <c r="O441" s="4">
        <f t="shared" si="51"/>
        <v>275</v>
      </c>
      <c r="Q441" t="str">
        <f t="shared" si="52"/>
        <v>1984 Opel Manta 400</v>
      </c>
      <c r="R441" s="3">
        <f t="shared" si="52"/>
        <v>4.5999999999999996</v>
      </c>
      <c r="S441">
        <f t="shared" si="53"/>
        <v>4.6047849095763809</v>
      </c>
      <c r="T441" s="3">
        <f t="shared" si="54"/>
        <v>-4.7849095763812244E-3</v>
      </c>
      <c r="U441">
        <f t="shared" si="55"/>
        <v>2.2895359654144747E-5</v>
      </c>
    </row>
    <row r="442" spans="1:21" x14ac:dyDescent="0.3">
      <c r="A442" t="s">
        <v>513</v>
      </c>
      <c r="B442" t="s">
        <v>25</v>
      </c>
      <c r="C442">
        <v>896</v>
      </c>
      <c r="D442" s="3">
        <v>7.4</v>
      </c>
      <c r="E442" s="3">
        <v>6.5</v>
      </c>
      <c r="F442" s="3">
        <v>4.5</v>
      </c>
      <c r="G442" s="4">
        <v>678</v>
      </c>
      <c r="H442" s="4">
        <v>2858</v>
      </c>
      <c r="I442" t="str">
        <f t="shared" si="49"/>
        <v>2009</v>
      </c>
      <c r="J442" t="s">
        <v>514</v>
      </c>
      <c r="M442" t="str">
        <f t="shared" si="48"/>
        <v>2009 Pagani Zonda Cinque Roadster</v>
      </c>
      <c r="N442" s="3">
        <f t="shared" si="50"/>
        <v>6.5</v>
      </c>
      <c r="O442" s="4">
        <f t="shared" si="51"/>
        <v>678</v>
      </c>
      <c r="Q442" t="str">
        <f t="shared" si="52"/>
        <v>2009 Pagani Zonda Cinque Roadster</v>
      </c>
      <c r="R442" s="3">
        <f t="shared" si="52"/>
        <v>6.5</v>
      </c>
      <c r="S442">
        <f t="shared" si="53"/>
        <v>6.195386611839071</v>
      </c>
      <c r="T442" s="3">
        <f t="shared" si="54"/>
        <v>0.30461338816092898</v>
      </c>
      <c r="U442">
        <f t="shared" si="55"/>
        <v>9.278931624688079E-2</v>
      </c>
    </row>
    <row r="443" spans="1:21" x14ac:dyDescent="0.3">
      <c r="A443" t="s">
        <v>515</v>
      </c>
      <c r="B443" t="s">
        <v>40</v>
      </c>
      <c r="C443">
        <v>959</v>
      </c>
      <c r="D443" s="3">
        <v>8</v>
      </c>
      <c r="E443" s="3">
        <v>7.3</v>
      </c>
      <c r="F443" s="3">
        <v>3.9</v>
      </c>
      <c r="G443" s="4">
        <v>739</v>
      </c>
      <c r="H443" s="4">
        <v>2536</v>
      </c>
      <c r="I443" t="str">
        <f t="shared" si="49"/>
        <v>2010</v>
      </c>
      <c r="J443" t="s">
        <v>514</v>
      </c>
      <c r="M443" t="str">
        <f t="shared" si="48"/>
        <v>2010 Pagani Zonda R</v>
      </c>
      <c r="N443" s="3">
        <f t="shared" si="50"/>
        <v>7.3</v>
      </c>
      <c r="O443" s="4">
        <f t="shared" si="51"/>
        <v>739</v>
      </c>
      <c r="Q443" t="str">
        <f t="shared" si="52"/>
        <v>2010 Pagani Zonda R</v>
      </c>
      <c r="R443" s="3">
        <f t="shared" si="52"/>
        <v>7.3</v>
      </c>
      <c r="S443">
        <f t="shared" si="53"/>
        <v>6.4361476635463273</v>
      </c>
      <c r="T443" s="3">
        <f t="shared" si="54"/>
        <v>0.86385233645367254</v>
      </c>
      <c r="U443">
        <f t="shared" si="55"/>
        <v>0.7462408591964691</v>
      </c>
    </row>
    <row r="444" spans="1:21" x14ac:dyDescent="0.3">
      <c r="A444" t="s">
        <v>516</v>
      </c>
      <c r="B444" t="s">
        <v>40</v>
      </c>
      <c r="C444">
        <v>929</v>
      </c>
      <c r="D444" s="3">
        <v>8.4</v>
      </c>
      <c r="E444" s="3">
        <v>7</v>
      </c>
      <c r="F444" s="3">
        <v>4.2</v>
      </c>
      <c r="G444" s="4">
        <v>740</v>
      </c>
      <c r="H444" s="4">
        <v>2685</v>
      </c>
      <c r="I444" t="str">
        <f t="shared" si="49"/>
        <v>2016</v>
      </c>
      <c r="J444" t="s">
        <v>514</v>
      </c>
      <c r="M444" t="str">
        <f t="shared" si="48"/>
        <v>2016 Pagani Huayra BC</v>
      </c>
      <c r="N444" s="3">
        <f t="shared" si="50"/>
        <v>7</v>
      </c>
      <c r="O444" s="4">
        <f t="shared" si="51"/>
        <v>740</v>
      </c>
      <c r="Q444" t="str">
        <f t="shared" si="52"/>
        <v>2016 Pagani Huayra BC</v>
      </c>
      <c r="R444" s="3">
        <f t="shared" si="52"/>
        <v>7</v>
      </c>
      <c r="S444">
        <f t="shared" si="53"/>
        <v>6.4400945660333306</v>
      </c>
      <c r="T444" s="3">
        <f t="shared" si="54"/>
        <v>0.55990543396666936</v>
      </c>
      <c r="U444">
        <f t="shared" si="55"/>
        <v>0.31349409498540437</v>
      </c>
    </row>
    <row r="445" spans="1:21" x14ac:dyDescent="0.3">
      <c r="A445" t="s">
        <v>517</v>
      </c>
      <c r="B445" t="s">
        <v>40</v>
      </c>
      <c r="C445">
        <v>998</v>
      </c>
      <c r="D445" s="3">
        <v>8.1</v>
      </c>
      <c r="E445" s="3">
        <v>8</v>
      </c>
      <c r="F445" s="3">
        <v>3.7</v>
      </c>
      <c r="G445" s="4">
        <v>1006</v>
      </c>
      <c r="H445" s="4">
        <v>2425</v>
      </c>
      <c r="I445" t="str">
        <f t="shared" si="49"/>
        <v>2016</v>
      </c>
      <c r="J445" t="s">
        <v>514</v>
      </c>
      <c r="M445" t="str">
        <f t="shared" si="48"/>
        <v>2016 Pagani Huayra BC Forza Edition</v>
      </c>
      <c r="N445" s="3">
        <f t="shared" si="50"/>
        <v>8</v>
      </c>
      <c r="O445" s="4">
        <f t="shared" si="51"/>
        <v>1006</v>
      </c>
      <c r="Q445" t="str">
        <f t="shared" si="52"/>
        <v>2016 Pagani Huayra BC Forza Edition</v>
      </c>
      <c r="R445" s="3">
        <f t="shared" si="52"/>
        <v>8</v>
      </c>
      <c r="S445">
        <f t="shared" si="53"/>
        <v>7.4899706275764464</v>
      </c>
      <c r="T445" s="3">
        <f t="shared" si="54"/>
        <v>0.51002937242355362</v>
      </c>
      <c r="U445">
        <f t="shared" si="55"/>
        <v>0.26012996073476397</v>
      </c>
    </row>
    <row r="446" spans="1:21" x14ac:dyDescent="0.3">
      <c r="A446" t="s">
        <v>518</v>
      </c>
      <c r="B446" t="s">
        <v>34</v>
      </c>
      <c r="C446">
        <v>100</v>
      </c>
      <c r="D446" s="3">
        <v>1.2</v>
      </c>
      <c r="E446" s="3">
        <v>1</v>
      </c>
      <c r="F446" s="3">
        <v>4.5</v>
      </c>
      <c r="G446" s="4">
        <v>4</v>
      </c>
      <c r="H446">
        <v>311</v>
      </c>
      <c r="I446" t="str">
        <f t="shared" si="49"/>
        <v>1962</v>
      </c>
      <c r="J446" t="s">
        <v>519</v>
      </c>
      <c r="M446" t="str">
        <f t="shared" si="48"/>
        <v>1962 Peel P50</v>
      </c>
      <c r="N446" s="3">
        <f t="shared" si="50"/>
        <v>1</v>
      </c>
      <c r="O446" s="4">
        <f t="shared" si="51"/>
        <v>4</v>
      </c>
      <c r="Q446" t="str">
        <f t="shared" si="52"/>
        <v>1962 Peel P50</v>
      </c>
      <c r="R446" s="3">
        <f t="shared" si="52"/>
        <v>1</v>
      </c>
      <c r="S446">
        <f t="shared" si="53"/>
        <v>3.5351743355982448</v>
      </c>
      <c r="T446" s="3">
        <f t="shared" si="54"/>
        <v>-2.5351743355982448</v>
      </c>
      <c r="U446">
        <f t="shared" si="55"/>
        <v>6.4271089118760019</v>
      </c>
    </row>
    <row r="447" spans="1:21" x14ac:dyDescent="0.3">
      <c r="A447" t="s">
        <v>520</v>
      </c>
      <c r="B447" t="s">
        <v>34</v>
      </c>
      <c r="C447">
        <v>100</v>
      </c>
      <c r="D447" s="3">
        <v>1.3</v>
      </c>
      <c r="E447" s="3">
        <v>1</v>
      </c>
      <c r="F447" s="3">
        <v>5.5</v>
      </c>
      <c r="G447" s="4">
        <v>4</v>
      </c>
      <c r="H447">
        <v>353</v>
      </c>
      <c r="I447" t="str">
        <f t="shared" si="49"/>
        <v>1965</v>
      </c>
      <c r="J447" t="s">
        <v>519</v>
      </c>
      <c r="M447" t="str">
        <f t="shared" si="48"/>
        <v>1965 Peel Trident</v>
      </c>
      <c r="N447" s="3">
        <f t="shared" si="50"/>
        <v>1</v>
      </c>
      <c r="O447" s="4">
        <f t="shared" si="51"/>
        <v>4</v>
      </c>
      <c r="Q447" t="str">
        <f t="shared" si="52"/>
        <v>1965 Peel Trident</v>
      </c>
      <c r="R447" s="3">
        <f t="shared" si="52"/>
        <v>1</v>
      </c>
      <c r="S447">
        <f t="shared" si="53"/>
        <v>3.5351743355982448</v>
      </c>
      <c r="T447" s="3">
        <f t="shared" si="54"/>
        <v>-2.5351743355982448</v>
      </c>
      <c r="U447">
        <f t="shared" si="55"/>
        <v>6.4271089118760019</v>
      </c>
    </row>
    <row r="448" spans="1:21" x14ac:dyDescent="0.3">
      <c r="A448" t="s">
        <v>521</v>
      </c>
      <c r="B448" t="s">
        <v>30</v>
      </c>
      <c r="C448">
        <v>655</v>
      </c>
      <c r="D448" s="3">
        <v>4.0999999999999996</v>
      </c>
      <c r="E448" s="3">
        <v>5.7</v>
      </c>
      <c r="F448" s="3">
        <v>10</v>
      </c>
      <c r="G448" s="4">
        <v>196</v>
      </c>
      <c r="H448" s="4">
        <v>2200</v>
      </c>
      <c r="I448" t="str">
        <f t="shared" si="49"/>
        <v>2011</v>
      </c>
      <c r="J448" t="s">
        <v>522</v>
      </c>
      <c r="M448" t="str">
        <f t="shared" si="48"/>
        <v>2011 Penhall The Cholla</v>
      </c>
      <c r="N448" s="3">
        <f t="shared" si="50"/>
        <v>5.7</v>
      </c>
      <c r="O448" s="4">
        <f t="shared" si="51"/>
        <v>196</v>
      </c>
      <c r="Q448" t="str">
        <f t="shared" si="52"/>
        <v>2011 Penhall The Cholla</v>
      </c>
      <c r="R448" s="3">
        <f t="shared" si="52"/>
        <v>5.7</v>
      </c>
      <c r="S448">
        <f t="shared" si="53"/>
        <v>4.29297961310305</v>
      </c>
      <c r="T448" s="3">
        <f t="shared" si="54"/>
        <v>1.4070203868969502</v>
      </c>
      <c r="U448">
        <f t="shared" si="55"/>
        <v>1.9797063691436434</v>
      </c>
    </row>
    <row r="449" spans="1:21" x14ac:dyDescent="0.3">
      <c r="A449" t="s">
        <v>523</v>
      </c>
      <c r="B449" t="s">
        <v>30</v>
      </c>
      <c r="C449">
        <v>616</v>
      </c>
      <c r="D449" s="3">
        <v>5</v>
      </c>
      <c r="E449" s="3">
        <v>4.4000000000000004</v>
      </c>
      <c r="F449" s="3">
        <v>7.2</v>
      </c>
      <c r="G449" s="4">
        <v>200</v>
      </c>
      <c r="H449" s="4">
        <v>2524</v>
      </c>
      <c r="I449" t="str">
        <f t="shared" si="49"/>
        <v>1984</v>
      </c>
      <c r="J449" t="s">
        <v>524</v>
      </c>
      <c r="M449" t="str">
        <f t="shared" si="48"/>
        <v>1984 Peugeot 205 Turbo 16</v>
      </c>
      <c r="N449" s="3">
        <f t="shared" si="50"/>
        <v>4.4000000000000004</v>
      </c>
      <c r="O449" s="4">
        <f t="shared" si="51"/>
        <v>200</v>
      </c>
      <c r="Q449" t="str">
        <f t="shared" si="52"/>
        <v>1984 Peugeot 205 Turbo 16</v>
      </c>
      <c r="R449" s="3">
        <f t="shared" si="52"/>
        <v>4.4000000000000004</v>
      </c>
      <c r="S449">
        <f t="shared" si="53"/>
        <v>4.308767223051067</v>
      </c>
      <c r="T449" s="3">
        <f t="shared" si="54"/>
        <v>9.1232776948933392E-2</v>
      </c>
      <c r="U449">
        <f t="shared" si="55"/>
        <v>8.3234195898138318E-3</v>
      </c>
    </row>
    <row r="450" spans="1:21" x14ac:dyDescent="0.3">
      <c r="A450" t="s">
        <v>525</v>
      </c>
      <c r="B450" t="s">
        <v>34</v>
      </c>
      <c r="C450">
        <v>462</v>
      </c>
      <c r="D450" s="3">
        <v>4.3</v>
      </c>
      <c r="E450" s="3">
        <v>2.9</v>
      </c>
      <c r="F450" s="3">
        <v>4.9000000000000004</v>
      </c>
      <c r="G450" s="4">
        <v>99</v>
      </c>
      <c r="H450" s="4">
        <v>1742</v>
      </c>
      <c r="I450" t="str">
        <f t="shared" si="49"/>
        <v>1991</v>
      </c>
      <c r="J450" t="s">
        <v>524</v>
      </c>
      <c r="M450" t="str">
        <f t="shared" si="48"/>
        <v>1991 Peugeot 205 Rallye</v>
      </c>
      <c r="N450" s="3">
        <f t="shared" si="50"/>
        <v>2.9</v>
      </c>
      <c r="O450" s="4">
        <f t="shared" si="51"/>
        <v>99</v>
      </c>
      <c r="Q450" t="str">
        <f t="shared" si="52"/>
        <v>1991 Peugeot 205 Rallye</v>
      </c>
      <c r="R450" s="3">
        <f t="shared" si="52"/>
        <v>2.9</v>
      </c>
      <c r="S450">
        <f t="shared" si="53"/>
        <v>3.9101300718636431</v>
      </c>
      <c r="T450" s="3">
        <f t="shared" si="54"/>
        <v>-1.0101300718636432</v>
      </c>
      <c r="U450">
        <f t="shared" si="55"/>
        <v>1.0203627620832489</v>
      </c>
    </row>
    <row r="451" spans="1:21" x14ac:dyDescent="0.3">
      <c r="A451" t="s">
        <v>526</v>
      </c>
      <c r="B451" t="s">
        <v>37</v>
      </c>
      <c r="C451">
        <v>755</v>
      </c>
      <c r="D451" s="3">
        <v>5.3</v>
      </c>
      <c r="E451" s="3">
        <v>5.9</v>
      </c>
      <c r="F451" s="3">
        <v>8</v>
      </c>
      <c r="G451" s="4">
        <v>280</v>
      </c>
      <c r="H451" s="4">
        <v>2425</v>
      </c>
      <c r="I451" t="str">
        <f t="shared" si="49"/>
        <v>2007</v>
      </c>
      <c r="J451" t="s">
        <v>524</v>
      </c>
      <c r="M451" t="str">
        <f t="shared" si="48"/>
        <v>2007 Peugeot 207 Super 2000</v>
      </c>
      <c r="N451" s="3">
        <f t="shared" si="50"/>
        <v>5.9</v>
      </c>
      <c r="O451" s="4">
        <f t="shared" si="51"/>
        <v>280</v>
      </c>
      <c r="Q451" t="str">
        <f t="shared" si="52"/>
        <v>2007 Peugeot 207 Super 2000</v>
      </c>
      <c r="R451" s="3">
        <f t="shared" si="52"/>
        <v>5.9</v>
      </c>
      <c r="S451">
        <f t="shared" si="53"/>
        <v>4.6245194220114021</v>
      </c>
      <c r="T451" s="3">
        <f t="shared" si="54"/>
        <v>1.2754805779885983</v>
      </c>
      <c r="U451">
        <f t="shared" si="55"/>
        <v>1.6268507048261287</v>
      </c>
    </row>
    <row r="452" spans="1:21" x14ac:dyDescent="0.3">
      <c r="A452" t="s">
        <v>527</v>
      </c>
      <c r="B452" t="s">
        <v>19</v>
      </c>
      <c r="C452">
        <v>547</v>
      </c>
      <c r="D452" s="3">
        <v>5.6</v>
      </c>
      <c r="E452" s="3">
        <v>3.4</v>
      </c>
      <c r="F452" s="3">
        <v>5.3</v>
      </c>
      <c r="G452" s="4">
        <v>425</v>
      </c>
      <c r="H452" s="4">
        <v>3880</v>
      </c>
      <c r="I452" t="str">
        <f t="shared" si="49"/>
        <v>1971</v>
      </c>
      <c r="J452" t="s">
        <v>528</v>
      </c>
      <c r="M452" t="str">
        <f t="shared" si="48"/>
        <v>1971 Plymouth Cuda 426 Hemi</v>
      </c>
      <c r="N452" s="3">
        <f t="shared" si="50"/>
        <v>3.4</v>
      </c>
      <c r="O452" s="4">
        <f t="shared" si="51"/>
        <v>425</v>
      </c>
      <c r="Q452" t="str">
        <f t="shared" si="52"/>
        <v>1971 Plymouth Cuda 426 Hemi</v>
      </c>
      <c r="R452" s="3">
        <f t="shared" si="52"/>
        <v>3.4</v>
      </c>
      <c r="S452">
        <f t="shared" si="53"/>
        <v>5.1968202826270105</v>
      </c>
      <c r="T452" s="3">
        <f t="shared" si="54"/>
        <v>-1.7968202826270105</v>
      </c>
      <c r="U452">
        <f t="shared" si="55"/>
        <v>3.2285631280598102</v>
      </c>
    </row>
    <row r="453" spans="1:21" x14ac:dyDescent="0.3">
      <c r="A453" t="s">
        <v>529</v>
      </c>
      <c r="B453" t="s">
        <v>19</v>
      </c>
      <c r="C453">
        <v>501</v>
      </c>
      <c r="D453" s="3">
        <v>3.4</v>
      </c>
      <c r="E453" s="3">
        <v>3.8</v>
      </c>
      <c r="F453" s="3">
        <v>9</v>
      </c>
      <c r="G453" s="4">
        <v>110</v>
      </c>
      <c r="H453" s="4">
        <v>1530</v>
      </c>
      <c r="I453" t="str">
        <f t="shared" si="49"/>
        <v>2015</v>
      </c>
      <c r="J453" t="s">
        <v>530</v>
      </c>
      <c r="M453" t="str">
        <f t="shared" si="48"/>
        <v>2015 Polaris RZR XP 1000 EPS</v>
      </c>
      <c r="N453" s="3">
        <f t="shared" si="50"/>
        <v>3.8</v>
      </c>
      <c r="O453" s="4">
        <f t="shared" si="51"/>
        <v>110</v>
      </c>
      <c r="Q453" t="str">
        <f t="shared" si="52"/>
        <v>2015 Polaris RZR XP 1000 EPS</v>
      </c>
      <c r="R453" s="3">
        <f t="shared" si="52"/>
        <v>3.8</v>
      </c>
      <c r="S453">
        <f t="shared" si="53"/>
        <v>3.9535459992206889</v>
      </c>
      <c r="T453" s="3">
        <f t="shared" si="54"/>
        <v>-0.15354599922068912</v>
      </c>
      <c r="U453">
        <f t="shared" si="55"/>
        <v>2.3576373876679865E-2</v>
      </c>
    </row>
    <row r="454" spans="1:21" x14ac:dyDescent="0.3">
      <c r="A454" t="s">
        <v>531</v>
      </c>
      <c r="B454" t="s">
        <v>34</v>
      </c>
      <c r="C454">
        <v>484</v>
      </c>
      <c r="D454" s="3">
        <v>4.7</v>
      </c>
      <c r="E454" s="3">
        <v>3.1</v>
      </c>
      <c r="F454" s="3">
        <v>5.4</v>
      </c>
      <c r="G454" s="4">
        <v>360</v>
      </c>
      <c r="H454" s="4">
        <v>3468</v>
      </c>
      <c r="I454" t="str">
        <f t="shared" si="49"/>
        <v>1965</v>
      </c>
      <c r="J454" t="s">
        <v>532</v>
      </c>
      <c r="M454" t="str">
        <f t="shared" si="48"/>
        <v>1965 Pontiac GTO</v>
      </c>
      <c r="N454" s="3">
        <f t="shared" si="50"/>
        <v>3.1</v>
      </c>
      <c r="O454" s="4">
        <f t="shared" si="51"/>
        <v>360</v>
      </c>
      <c r="Q454" t="str">
        <f t="shared" si="52"/>
        <v>1965 Pontiac GTO</v>
      </c>
      <c r="R454" s="3">
        <f t="shared" si="52"/>
        <v>3.1</v>
      </c>
      <c r="S454">
        <f t="shared" si="53"/>
        <v>4.9402716209717372</v>
      </c>
      <c r="T454" s="3">
        <f t="shared" si="54"/>
        <v>-1.8402716209717371</v>
      </c>
      <c r="U454">
        <f t="shared" si="55"/>
        <v>3.3865996389539448</v>
      </c>
    </row>
    <row r="455" spans="1:21" x14ac:dyDescent="0.3">
      <c r="A455" t="s">
        <v>533</v>
      </c>
      <c r="B455" t="s">
        <v>34</v>
      </c>
      <c r="C455">
        <v>418</v>
      </c>
      <c r="D455" s="3">
        <v>5.0999999999999996</v>
      </c>
      <c r="E455" s="3">
        <v>3.1</v>
      </c>
      <c r="F455" s="3">
        <v>5.7</v>
      </c>
      <c r="G455" s="4">
        <v>201</v>
      </c>
      <c r="H455" s="4">
        <v>3800</v>
      </c>
      <c r="I455" t="str">
        <f t="shared" si="49"/>
        <v>1977</v>
      </c>
      <c r="J455" t="s">
        <v>532</v>
      </c>
      <c r="M455" t="str">
        <f t="shared" si="48"/>
        <v>1977 Pontiac Firebird Trans Am</v>
      </c>
      <c r="N455" s="3">
        <f t="shared" si="50"/>
        <v>3.1</v>
      </c>
      <c r="O455" s="4">
        <f t="shared" si="51"/>
        <v>201</v>
      </c>
      <c r="Q455" t="str">
        <f t="shared" si="52"/>
        <v>1977 Pontiac Firebird Trans Am</v>
      </c>
      <c r="R455" s="3">
        <f t="shared" si="52"/>
        <v>3.1</v>
      </c>
      <c r="S455">
        <f t="shared" si="53"/>
        <v>4.3127141255380703</v>
      </c>
      <c r="T455" s="3">
        <f t="shared" si="54"/>
        <v>-1.2127141255380702</v>
      </c>
      <c r="U455">
        <f t="shared" si="55"/>
        <v>1.4706755502795663</v>
      </c>
    </row>
    <row r="456" spans="1:21" x14ac:dyDescent="0.3">
      <c r="A456" t="s">
        <v>534</v>
      </c>
      <c r="B456" t="s">
        <v>34</v>
      </c>
      <c r="C456">
        <v>485</v>
      </c>
      <c r="D456" s="3">
        <v>5.5</v>
      </c>
      <c r="E456" s="3">
        <v>3.4</v>
      </c>
      <c r="F456" s="3">
        <v>4.8</v>
      </c>
      <c r="G456" s="4">
        <v>210</v>
      </c>
      <c r="H456" s="4">
        <v>3483</v>
      </c>
      <c r="I456" t="str">
        <f t="shared" si="49"/>
        <v>1987</v>
      </c>
      <c r="J456" t="s">
        <v>532</v>
      </c>
      <c r="M456" t="str">
        <f t="shared" si="48"/>
        <v>1987 Pontiac Firebird Trans Am GTA</v>
      </c>
      <c r="N456" s="3">
        <f t="shared" si="50"/>
        <v>3.4</v>
      </c>
      <c r="O456" s="4">
        <f t="shared" si="51"/>
        <v>210</v>
      </c>
      <c r="Q456" t="str">
        <f t="shared" si="52"/>
        <v>1987 Pontiac Firebird Trans Am GTA</v>
      </c>
      <c r="R456" s="3">
        <f t="shared" si="52"/>
        <v>3.4</v>
      </c>
      <c r="S456">
        <f t="shared" si="53"/>
        <v>4.3482362479211085</v>
      </c>
      <c r="T456" s="3">
        <f t="shared" si="54"/>
        <v>-0.94823624792110861</v>
      </c>
      <c r="U456">
        <f t="shared" si="55"/>
        <v>0.89915198187150214</v>
      </c>
    </row>
    <row r="457" spans="1:21" x14ac:dyDescent="0.3">
      <c r="A457" t="s">
        <v>535</v>
      </c>
      <c r="B457" t="s">
        <v>25</v>
      </c>
      <c r="C457">
        <v>900</v>
      </c>
      <c r="D457" s="3">
        <v>6.9</v>
      </c>
      <c r="E457" s="3">
        <v>5.5</v>
      </c>
      <c r="F457" s="3">
        <v>3.4</v>
      </c>
      <c r="G457" s="4">
        <v>850</v>
      </c>
      <c r="H457" s="4">
        <v>3219</v>
      </c>
      <c r="I457" t="str">
        <f t="shared" si="49"/>
        <v>1987</v>
      </c>
      <c r="J457" t="s">
        <v>532</v>
      </c>
      <c r="M457" t="str">
        <f t="shared" si="48"/>
        <v>1987 Pontiac Firebird Trans Am GTA Forza Edition</v>
      </c>
      <c r="N457" s="3">
        <f t="shared" si="50"/>
        <v>5.5</v>
      </c>
      <c r="O457" s="4">
        <f t="shared" si="51"/>
        <v>850</v>
      </c>
      <c r="Q457" t="str">
        <f t="shared" si="52"/>
        <v>1987 Pontiac Firebird Trans Am GTA Forza Edition</v>
      </c>
      <c r="R457" s="3">
        <f t="shared" si="52"/>
        <v>5.5</v>
      </c>
      <c r="S457">
        <f t="shared" si="53"/>
        <v>6.8742538396037922</v>
      </c>
      <c r="T457" s="3">
        <f t="shared" si="54"/>
        <v>-1.3742538396037922</v>
      </c>
      <c r="U457">
        <f t="shared" si="55"/>
        <v>1.8885736156657655</v>
      </c>
    </row>
    <row r="458" spans="1:21" x14ac:dyDescent="0.3">
      <c r="A458" t="s">
        <v>536</v>
      </c>
      <c r="B458" t="s">
        <v>34</v>
      </c>
      <c r="C458">
        <v>241</v>
      </c>
      <c r="D458" s="3">
        <v>3.8</v>
      </c>
      <c r="E458" s="3">
        <v>1.8</v>
      </c>
      <c r="F458" s="3">
        <v>5.3</v>
      </c>
      <c r="G458" s="4">
        <v>75</v>
      </c>
      <c r="H458" s="4">
        <v>1931</v>
      </c>
      <c r="I458" t="str">
        <f t="shared" si="49"/>
        <v>1959</v>
      </c>
      <c r="J458" t="s">
        <v>537</v>
      </c>
      <c r="M458" t="str">
        <f t="shared" si="48"/>
        <v>1959 Porsche 356 A 1600 Super</v>
      </c>
      <c r="N458" s="3">
        <f t="shared" si="50"/>
        <v>1.8</v>
      </c>
      <c r="O458" s="4">
        <f t="shared" si="51"/>
        <v>75</v>
      </c>
      <c r="Q458" t="str">
        <f t="shared" si="52"/>
        <v>1959 Porsche 356 A 1600 Super</v>
      </c>
      <c r="R458" s="3">
        <f t="shared" si="52"/>
        <v>1.8</v>
      </c>
      <c r="S458">
        <f t="shared" si="53"/>
        <v>3.8154044121755422</v>
      </c>
      <c r="T458" s="3">
        <f t="shared" si="54"/>
        <v>-2.0154044121755419</v>
      </c>
      <c r="U458">
        <f t="shared" si="55"/>
        <v>4.0618549446166412</v>
      </c>
    </row>
    <row r="459" spans="1:21" x14ac:dyDescent="0.3">
      <c r="A459" t="s">
        <v>538</v>
      </c>
      <c r="B459" t="s">
        <v>25</v>
      </c>
      <c r="C459">
        <v>856</v>
      </c>
      <c r="D459" s="3">
        <v>8.1999999999999993</v>
      </c>
      <c r="E459" s="3">
        <v>7.2</v>
      </c>
      <c r="F459" s="3">
        <v>4</v>
      </c>
      <c r="G459" s="4">
        <v>601</v>
      </c>
      <c r="H459" s="4">
        <v>2044</v>
      </c>
      <c r="I459" t="str">
        <f t="shared" si="49"/>
        <v>1970</v>
      </c>
      <c r="J459" t="s">
        <v>537</v>
      </c>
      <c r="M459" t="str">
        <f t="shared" si="48"/>
        <v>1970 Porsche #3 917 LH</v>
      </c>
      <c r="N459" s="3">
        <f t="shared" si="50"/>
        <v>7.2</v>
      </c>
      <c r="O459" s="4">
        <f t="shared" si="51"/>
        <v>601</v>
      </c>
      <c r="Q459" t="str">
        <f t="shared" si="52"/>
        <v>1970 Porsche #3 917 LH</v>
      </c>
      <c r="R459" s="3">
        <f t="shared" si="52"/>
        <v>7.2</v>
      </c>
      <c r="S459">
        <f t="shared" si="53"/>
        <v>5.8914751203397486</v>
      </c>
      <c r="T459" s="3">
        <f t="shared" si="54"/>
        <v>1.3085248796602515</v>
      </c>
      <c r="U459">
        <f t="shared" si="55"/>
        <v>1.7122373606898758</v>
      </c>
    </row>
    <row r="460" spans="1:21" x14ac:dyDescent="0.3">
      <c r="A460" t="s">
        <v>539</v>
      </c>
      <c r="B460" t="s">
        <v>34</v>
      </c>
      <c r="C460">
        <v>427</v>
      </c>
      <c r="D460" s="3">
        <v>4.4000000000000004</v>
      </c>
      <c r="E460" s="3">
        <v>3.4</v>
      </c>
      <c r="F460" s="3">
        <v>5.2</v>
      </c>
      <c r="G460" s="4">
        <v>125</v>
      </c>
      <c r="H460" s="4">
        <v>2196</v>
      </c>
      <c r="I460" t="str">
        <f t="shared" si="49"/>
        <v>1970</v>
      </c>
      <c r="J460" t="s">
        <v>537</v>
      </c>
      <c r="M460" t="str">
        <f t="shared" si="48"/>
        <v>1970 Porsche 914/6</v>
      </c>
      <c r="N460" s="3">
        <f t="shared" si="50"/>
        <v>3.4</v>
      </c>
      <c r="O460" s="4">
        <f t="shared" si="51"/>
        <v>125</v>
      </c>
      <c r="Q460" t="str">
        <f t="shared" si="52"/>
        <v>1970 Porsche 914/6</v>
      </c>
      <c r="R460" s="3">
        <f t="shared" si="52"/>
        <v>3.4</v>
      </c>
      <c r="S460">
        <f t="shared" si="53"/>
        <v>4.0127495365257522</v>
      </c>
      <c r="T460" s="3">
        <f t="shared" si="54"/>
        <v>-0.61274953652575226</v>
      </c>
      <c r="U460">
        <f t="shared" si="55"/>
        <v>0.37546199451252421</v>
      </c>
    </row>
    <row r="461" spans="1:21" x14ac:dyDescent="0.3">
      <c r="A461" t="s">
        <v>540</v>
      </c>
      <c r="B461" t="s">
        <v>30</v>
      </c>
      <c r="C461">
        <v>601</v>
      </c>
      <c r="D461" s="3">
        <v>5.2</v>
      </c>
      <c r="E461" s="3">
        <v>5.0999999999999996</v>
      </c>
      <c r="F461" s="3">
        <v>5</v>
      </c>
      <c r="G461" s="4">
        <v>207</v>
      </c>
      <c r="H461" s="4">
        <v>2450</v>
      </c>
      <c r="I461" t="str">
        <f t="shared" si="49"/>
        <v>1973</v>
      </c>
      <c r="J461" t="s">
        <v>537</v>
      </c>
      <c r="M461" t="str">
        <f t="shared" si="48"/>
        <v>1973 Porsche 911 Carrera RS</v>
      </c>
      <c r="N461" s="3">
        <f t="shared" si="50"/>
        <v>5.0999999999999996</v>
      </c>
      <c r="O461" s="4">
        <f t="shared" si="51"/>
        <v>207</v>
      </c>
      <c r="Q461" t="str">
        <f t="shared" si="52"/>
        <v>1973 Porsche 911 Carrera RS</v>
      </c>
      <c r="R461" s="3">
        <f t="shared" si="52"/>
        <v>5.0999999999999996</v>
      </c>
      <c r="S461">
        <f t="shared" si="53"/>
        <v>4.3363955404600958</v>
      </c>
      <c r="T461" s="3">
        <f t="shared" si="54"/>
        <v>0.76360445953990386</v>
      </c>
      <c r="U461">
        <f t="shared" si="55"/>
        <v>0.58309177062922868</v>
      </c>
    </row>
    <row r="462" spans="1:21" x14ac:dyDescent="0.3">
      <c r="A462" t="s">
        <v>541</v>
      </c>
      <c r="B462" t="s">
        <v>30</v>
      </c>
      <c r="C462">
        <v>666</v>
      </c>
      <c r="D462" s="3">
        <v>5.6</v>
      </c>
      <c r="E462" s="3">
        <v>4.8</v>
      </c>
      <c r="F462" s="3">
        <v>5.2</v>
      </c>
      <c r="G462" s="4">
        <v>296</v>
      </c>
      <c r="H462" s="4">
        <v>2866</v>
      </c>
      <c r="I462" t="str">
        <f t="shared" si="49"/>
        <v>1982</v>
      </c>
      <c r="J462" t="s">
        <v>537</v>
      </c>
      <c r="M462" t="str">
        <f t="shared" si="48"/>
        <v>1982 Porsche 911 Turbo 3.3</v>
      </c>
      <c r="N462" s="3">
        <f t="shared" si="50"/>
        <v>4.8</v>
      </c>
      <c r="O462" s="4">
        <f t="shared" si="51"/>
        <v>296</v>
      </c>
      <c r="Q462" t="str">
        <f t="shared" si="52"/>
        <v>1982 Porsche 911 Turbo 3.3</v>
      </c>
      <c r="R462" s="3">
        <f t="shared" si="52"/>
        <v>4.8</v>
      </c>
      <c r="S462">
        <f t="shared" si="53"/>
        <v>4.6876698618034691</v>
      </c>
      <c r="T462" s="3">
        <f t="shared" si="54"/>
        <v>0.1123301381965307</v>
      </c>
      <c r="U462">
        <f t="shared" si="55"/>
        <v>1.2618059947251686E-2</v>
      </c>
    </row>
    <row r="463" spans="1:21" x14ac:dyDescent="0.3">
      <c r="A463" t="s">
        <v>542</v>
      </c>
      <c r="B463" t="s">
        <v>37</v>
      </c>
      <c r="C463">
        <v>742</v>
      </c>
      <c r="D463" s="3">
        <v>6.1</v>
      </c>
      <c r="E463" s="3">
        <v>7.5</v>
      </c>
      <c r="F463" s="3">
        <v>7.6</v>
      </c>
      <c r="G463" s="4">
        <v>394</v>
      </c>
      <c r="H463" s="4">
        <v>3322</v>
      </c>
      <c r="I463" t="str">
        <f t="shared" si="49"/>
        <v>1985</v>
      </c>
      <c r="J463" t="s">
        <v>537</v>
      </c>
      <c r="M463" t="str">
        <f t="shared" si="48"/>
        <v>1985 Porsche #185 959 Prodrive Rally Raid</v>
      </c>
      <c r="N463" s="3">
        <f t="shared" si="50"/>
        <v>7.5</v>
      </c>
      <c r="O463" s="4">
        <f t="shared" si="51"/>
        <v>394</v>
      </c>
      <c r="Q463" t="str">
        <f t="shared" si="52"/>
        <v>1985 Porsche #185 959 Prodrive Rally Raid</v>
      </c>
      <c r="R463" s="3">
        <f t="shared" si="52"/>
        <v>7.5</v>
      </c>
      <c r="S463">
        <f t="shared" si="53"/>
        <v>5.0744663055298798</v>
      </c>
      <c r="T463" s="3">
        <f t="shared" si="54"/>
        <v>2.4255336944701202</v>
      </c>
      <c r="U463">
        <f t="shared" si="55"/>
        <v>5.8832137030098703</v>
      </c>
    </row>
    <row r="464" spans="1:21" x14ac:dyDescent="0.3">
      <c r="A464" t="s">
        <v>543</v>
      </c>
      <c r="B464" t="s">
        <v>37</v>
      </c>
      <c r="C464">
        <v>764</v>
      </c>
      <c r="D464" s="3">
        <v>7.3</v>
      </c>
      <c r="E464" s="3">
        <v>8.1999999999999993</v>
      </c>
      <c r="F464" s="3">
        <v>4.7</v>
      </c>
      <c r="G464" s="4">
        <v>450</v>
      </c>
      <c r="H464" s="4">
        <v>3190</v>
      </c>
      <c r="I464" t="str">
        <f t="shared" si="49"/>
        <v>1987</v>
      </c>
      <c r="J464" t="s">
        <v>537</v>
      </c>
      <c r="M464" t="str">
        <f t="shared" si="48"/>
        <v>1987 Porsche 959</v>
      </c>
      <c r="N464" s="3">
        <f t="shared" si="50"/>
        <v>8.1999999999999993</v>
      </c>
      <c r="O464" s="4">
        <f t="shared" si="51"/>
        <v>450</v>
      </c>
      <c r="Q464" t="str">
        <f t="shared" si="52"/>
        <v>1987 Porsche 959</v>
      </c>
      <c r="R464" s="3">
        <f t="shared" si="52"/>
        <v>8.1999999999999993</v>
      </c>
      <c r="S464">
        <f t="shared" si="53"/>
        <v>5.2954928448021148</v>
      </c>
      <c r="T464" s="3">
        <f t="shared" si="54"/>
        <v>2.9045071551978845</v>
      </c>
      <c r="U464">
        <f t="shared" si="55"/>
        <v>8.4361618145957085</v>
      </c>
    </row>
    <row r="465" spans="1:21" x14ac:dyDescent="0.3">
      <c r="A465" t="s">
        <v>544</v>
      </c>
      <c r="B465" t="s">
        <v>30</v>
      </c>
      <c r="C465">
        <v>694</v>
      </c>
      <c r="D465" s="3">
        <v>4.8</v>
      </c>
      <c r="E465" s="3">
        <v>5.7</v>
      </c>
      <c r="F465" s="3">
        <v>8.5</v>
      </c>
      <c r="G465" s="4">
        <v>325</v>
      </c>
      <c r="H465" s="4">
        <v>2840</v>
      </c>
      <c r="I465" t="str">
        <f t="shared" si="49"/>
        <v>1989</v>
      </c>
      <c r="J465" t="s">
        <v>537</v>
      </c>
      <c r="M465" t="str">
        <f t="shared" si="48"/>
        <v>1989 Porsche #65 Rothsport Racing 911 'Desert Flyer'</v>
      </c>
      <c r="N465" s="3">
        <f t="shared" si="50"/>
        <v>5.7</v>
      </c>
      <c r="O465" s="4">
        <f t="shared" si="51"/>
        <v>325</v>
      </c>
      <c r="Q465" t="str">
        <f t="shared" si="52"/>
        <v>1989 Porsche #65 Rothsport Racing 911 'Desert Flyer'</v>
      </c>
      <c r="R465" s="3">
        <f t="shared" si="52"/>
        <v>5.7</v>
      </c>
      <c r="S465">
        <f t="shared" si="53"/>
        <v>4.8021300339265904</v>
      </c>
      <c r="T465" s="3">
        <f t="shared" si="54"/>
        <v>0.89786996607340974</v>
      </c>
      <c r="U465">
        <f t="shared" si="55"/>
        <v>0.80617047597666591</v>
      </c>
    </row>
    <row r="466" spans="1:21" x14ac:dyDescent="0.3">
      <c r="A466" t="s">
        <v>545</v>
      </c>
      <c r="B466" t="s">
        <v>30</v>
      </c>
      <c r="C466">
        <v>651</v>
      </c>
      <c r="D466" s="3">
        <v>5.8</v>
      </c>
      <c r="E466" s="3">
        <v>4.9000000000000004</v>
      </c>
      <c r="F466" s="3">
        <v>5.3</v>
      </c>
      <c r="G466" s="4">
        <v>247</v>
      </c>
      <c r="H466" s="4">
        <v>3115</v>
      </c>
      <c r="I466" t="str">
        <f t="shared" si="49"/>
        <v>1989</v>
      </c>
      <c r="J466" t="s">
        <v>537</v>
      </c>
      <c r="M466" t="str">
        <f t="shared" si="48"/>
        <v>1989 Porsche 944 Turbo</v>
      </c>
      <c r="N466" s="3">
        <f t="shared" si="50"/>
        <v>4.9000000000000004</v>
      </c>
      <c r="O466" s="4">
        <f t="shared" si="51"/>
        <v>247</v>
      </c>
      <c r="Q466" t="str">
        <f t="shared" si="52"/>
        <v>1989 Porsche 944 Turbo</v>
      </c>
      <c r="R466" s="3">
        <f t="shared" si="52"/>
        <v>4.9000000000000004</v>
      </c>
      <c r="S466">
        <f t="shared" si="53"/>
        <v>4.4942716399402638</v>
      </c>
      <c r="T466" s="3">
        <f t="shared" si="54"/>
        <v>0.40572836005973656</v>
      </c>
      <c r="U466">
        <f t="shared" si="55"/>
        <v>0.16461550215676324</v>
      </c>
    </row>
    <row r="467" spans="1:21" x14ac:dyDescent="0.3">
      <c r="A467" t="s">
        <v>546</v>
      </c>
      <c r="B467" t="s">
        <v>37</v>
      </c>
      <c r="C467">
        <v>701</v>
      </c>
      <c r="D467" s="3">
        <v>6.2</v>
      </c>
      <c r="E467" s="3">
        <v>5.3</v>
      </c>
      <c r="F467" s="3">
        <v>4.8</v>
      </c>
      <c r="G467" s="4">
        <v>305</v>
      </c>
      <c r="H467" s="4">
        <v>2866</v>
      </c>
      <c r="I467" t="str">
        <f t="shared" si="49"/>
        <v>1993</v>
      </c>
      <c r="J467" t="s">
        <v>537</v>
      </c>
      <c r="M467" t="str">
        <f t="shared" si="48"/>
        <v>1993 Porsche 968 Turbo S</v>
      </c>
      <c r="N467" s="3">
        <f t="shared" si="50"/>
        <v>5.3</v>
      </c>
      <c r="O467" s="4">
        <f t="shared" si="51"/>
        <v>305</v>
      </c>
      <c r="Q467" t="str">
        <f t="shared" si="52"/>
        <v>1993 Porsche 968 Turbo S</v>
      </c>
      <c r="R467" s="3">
        <f t="shared" si="52"/>
        <v>5.3</v>
      </c>
      <c r="S467">
        <f t="shared" si="53"/>
        <v>4.7231919841865064</v>
      </c>
      <c r="T467" s="3">
        <f t="shared" si="54"/>
        <v>0.57680801581349339</v>
      </c>
      <c r="U467">
        <f t="shared" si="55"/>
        <v>0.33270748710669923</v>
      </c>
    </row>
    <row r="468" spans="1:21" x14ac:dyDescent="0.3">
      <c r="A468" t="s">
        <v>547</v>
      </c>
      <c r="B468" t="s">
        <v>37</v>
      </c>
      <c r="C468">
        <v>753</v>
      </c>
      <c r="D468" s="3">
        <v>6.5</v>
      </c>
      <c r="E468" s="3">
        <v>6.7</v>
      </c>
      <c r="F468" s="3">
        <v>4.5</v>
      </c>
      <c r="G468" s="4">
        <v>424</v>
      </c>
      <c r="H468" s="4">
        <v>2855</v>
      </c>
      <c r="I468" t="str">
        <f t="shared" si="49"/>
        <v>1995</v>
      </c>
      <c r="J468" t="s">
        <v>537</v>
      </c>
      <c r="M468" t="str">
        <f t="shared" si="48"/>
        <v>1995 Porsche 911 GT2</v>
      </c>
      <c r="N468" s="3">
        <f t="shared" si="50"/>
        <v>6.7</v>
      </c>
      <c r="O468" s="4">
        <f t="shared" si="51"/>
        <v>424</v>
      </c>
      <c r="Q468" t="str">
        <f t="shared" si="52"/>
        <v>1995 Porsche 911 GT2</v>
      </c>
      <c r="R468" s="3">
        <f t="shared" si="52"/>
        <v>6.7</v>
      </c>
      <c r="S468">
        <f t="shared" si="53"/>
        <v>5.1928733801400053</v>
      </c>
      <c r="T468" s="3">
        <f t="shared" si="54"/>
        <v>1.5071266198599949</v>
      </c>
      <c r="U468">
        <f t="shared" si="55"/>
        <v>2.2714306482906133</v>
      </c>
    </row>
    <row r="469" spans="1:21" x14ac:dyDescent="0.3">
      <c r="A469" t="s">
        <v>548</v>
      </c>
      <c r="B469" t="s">
        <v>25</v>
      </c>
      <c r="C469">
        <v>840</v>
      </c>
      <c r="D469" s="3">
        <v>7.2</v>
      </c>
      <c r="E469" s="3">
        <v>6</v>
      </c>
      <c r="F469" s="3">
        <v>3.9</v>
      </c>
      <c r="G469" s="4">
        <v>536</v>
      </c>
      <c r="H469" s="4">
        <v>2646</v>
      </c>
      <c r="I469" t="str">
        <f t="shared" si="49"/>
        <v>1998</v>
      </c>
      <c r="J469" t="s">
        <v>537</v>
      </c>
      <c r="M469" t="str">
        <f t="shared" ref="M469:M532" si="56">A469</f>
        <v>1998 Porsche 911 GT1 Strassenversion</v>
      </c>
      <c r="N469" s="3">
        <f t="shared" si="50"/>
        <v>6</v>
      </c>
      <c r="O469" s="4">
        <f t="shared" si="51"/>
        <v>536</v>
      </c>
      <c r="Q469" t="str">
        <f t="shared" si="52"/>
        <v>1998 Porsche 911 GT1 Strassenversion</v>
      </c>
      <c r="R469" s="3">
        <f t="shared" si="52"/>
        <v>6</v>
      </c>
      <c r="S469">
        <f t="shared" si="53"/>
        <v>5.6349264586844754</v>
      </c>
      <c r="T469" s="3">
        <f t="shared" si="54"/>
        <v>0.36507354131552461</v>
      </c>
      <c r="U469">
        <f t="shared" si="55"/>
        <v>0.13327869056865804</v>
      </c>
    </row>
    <row r="470" spans="1:21" x14ac:dyDescent="0.3">
      <c r="A470" t="s">
        <v>549</v>
      </c>
      <c r="B470" t="s">
        <v>25</v>
      </c>
      <c r="C470">
        <v>845</v>
      </c>
      <c r="D470" s="3">
        <v>7.6</v>
      </c>
      <c r="E470" s="3">
        <v>6.6</v>
      </c>
      <c r="F470" s="3">
        <v>4.5</v>
      </c>
      <c r="G470" s="4">
        <v>605</v>
      </c>
      <c r="H470" s="4">
        <v>3258</v>
      </c>
      <c r="I470" t="str">
        <f t="shared" ref="I470:I533" si="57">LEFT(A470,4)</f>
        <v>2003</v>
      </c>
      <c r="J470" t="s">
        <v>537</v>
      </c>
      <c r="M470" t="str">
        <f t="shared" si="56"/>
        <v>2003 Porsche Carrera GT</v>
      </c>
      <c r="N470" s="3">
        <f t="shared" ref="N470:N533" si="58">E470</f>
        <v>6.6</v>
      </c>
      <c r="O470" s="4">
        <f t="shared" ref="O470:O533" si="59">G470</f>
        <v>605</v>
      </c>
      <c r="Q470" t="str">
        <f t="shared" ref="Q470:R533" si="60">M470</f>
        <v>2003 Porsche Carrera GT</v>
      </c>
      <c r="R470" s="3">
        <f t="shared" si="60"/>
        <v>6.6</v>
      </c>
      <c r="S470">
        <f t="shared" ref="S470:S533" si="61">$X$21+$X$22*O470</f>
        <v>5.9072627302877647</v>
      </c>
      <c r="T470" s="3">
        <f t="shared" ref="T470:T533" si="62">N470-S470</f>
        <v>0.69273726971223493</v>
      </c>
      <c r="U470">
        <f t="shared" ref="U470:U533" si="63">POWER(T470,2)</f>
        <v>0.4798849248483617</v>
      </c>
    </row>
    <row r="471" spans="1:21" x14ac:dyDescent="0.3">
      <c r="A471" t="s">
        <v>550</v>
      </c>
      <c r="B471" t="s">
        <v>37</v>
      </c>
      <c r="C471">
        <v>778</v>
      </c>
      <c r="D471" s="3">
        <v>7.1</v>
      </c>
      <c r="E471" s="3">
        <v>6.4</v>
      </c>
      <c r="F471" s="3">
        <v>4.8</v>
      </c>
      <c r="G471" s="4">
        <v>381</v>
      </c>
      <c r="H471" s="4">
        <v>3160</v>
      </c>
      <c r="I471" t="str">
        <f t="shared" si="57"/>
        <v>2004</v>
      </c>
      <c r="J471" t="s">
        <v>537</v>
      </c>
      <c r="M471" t="str">
        <f t="shared" si="56"/>
        <v>2004 Porsche 911 GT3</v>
      </c>
      <c r="N471" s="3">
        <f t="shared" si="58"/>
        <v>6.4</v>
      </c>
      <c r="O471" s="4">
        <f t="shared" si="59"/>
        <v>381</v>
      </c>
      <c r="Q471" t="str">
        <f t="shared" si="60"/>
        <v>2004 Porsche 911 GT3</v>
      </c>
      <c r="R471" s="3">
        <f t="shared" si="60"/>
        <v>6.4</v>
      </c>
      <c r="S471">
        <f t="shared" si="61"/>
        <v>5.0231565731988255</v>
      </c>
      <c r="T471" s="3">
        <f t="shared" si="62"/>
        <v>1.3768434268011749</v>
      </c>
      <c r="U471">
        <f t="shared" si="63"/>
        <v>1.8956978219256022</v>
      </c>
    </row>
    <row r="472" spans="1:21" x14ac:dyDescent="0.3">
      <c r="A472" t="s">
        <v>551</v>
      </c>
      <c r="B472" t="s">
        <v>25</v>
      </c>
      <c r="C472">
        <v>860</v>
      </c>
      <c r="D472" s="3">
        <v>7.7</v>
      </c>
      <c r="E472" s="3">
        <v>8</v>
      </c>
      <c r="F472" s="3">
        <v>4.5999999999999996</v>
      </c>
      <c r="G472" s="4">
        <v>611</v>
      </c>
      <c r="H472" s="4">
        <v>3020</v>
      </c>
      <c r="I472" t="str">
        <f t="shared" si="57"/>
        <v>2012</v>
      </c>
      <c r="J472" t="s">
        <v>537</v>
      </c>
      <c r="M472" t="str">
        <f t="shared" si="56"/>
        <v>2012 Porsche 911 GT2 RS</v>
      </c>
      <c r="N472" s="3">
        <f t="shared" si="58"/>
        <v>8</v>
      </c>
      <c r="O472" s="4">
        <f t="shared" si="59"/>
        <v>611</v>
      </c>
      <c r="Q472" t="str">
        <f t="shared" si="60"/>
        <v>2012 Porsche 911 GT2 RS</v>
      </c>
      <c r="R472" s="3">
        <f t="shared" si="60"/>
        <v>8</v>
      </c>
      <c r="S472">
        <f t="shared" si="61"/>
        <v>5.9309441452097902</v>
      </c>
      <c r="T472" s="3">
        <f t="shared" si="62"/>
        <v>2.0690558547902098</v>
      </c>
      <c r="U472">
        <f t="shared" si="63"/>
        <v>4.2809921302416454</v>
      </c>
    </row>
    <row r="473" spans="1:21" x14ac:dyDescent="0.3">
      <c r="A473" t="s">
        <v>552</v>
      </c>
      <c r="B473" t="s">
        <v>25</v>
      </c>
      <c r="C473">
        <v>808</v>
      </c>
      <c r="D473" s="3">
        <v>7.9</v>
      </c>
      <c r="E473" s="3">
        <v>8.3000000000000007</v>
      </c>
      <c r="F473" s="3">
        <v>4.5999999999999996</v>
      </c>
      <c r="G473" s="4">
        <v>560</v>
      </c>
      <c r="H473" s="4">
        <v>3607</v>
      </c>
      <c r="I473" t="str">
        <f t="shared" si="57"/>
        <v>2014</v>
      </c>
      <c r="J473" t="s">
        <v>537</v>
      </c>
      <c r="M473" t="str">
        <f t="shared" si="56"/>
        <v>2014 Porsche 911 Turbo S</v>
      </c>
      <c r="N473" s="3">
        <f t="shared" si="58"/>
        <v>8.3000000000000007</v>
      </c>
      <c r="O473" s="4">
        <f t="shared" si="59"/>
        <v>560</v>
      </c>
      <c r="Q473" t="str">
        <f t="shared" si="60"/>
        <v>2014 Porsche 911 Turbo S</v>
      </c>
      <c r="R473" s="3">
        <f t="shared" si="60"/>
        <v>8.3000000000000007</v>
      </c>
      <c r="S473">
        <f t="shared" si="61"/>
        <v>5.7296521183725755</v>
      </c>
      <c r="T473" s="3">
        <f t="shared" si="62"/>
        <v>2.5703478816274252</v>
      </c>
      <c r="U473">
        <f t="shared" si="63"/>
        <v>6.6066882325865928</v>
      </c>
    </row>
    <row r="474" spans="1:21" x14ac:dyDescent="0.3">
      <c r="A474" t="s">
        <v>553</v>
      </c>
      <c r="B474" t="s">
        <v>40</v>
      </c>
      <c r="C474">
        <v>920</v>
      </c>
      <c r="D474" s="3">
        <v>8.8000000000000007</v>
      </c>
      <c r="E474" s="3">
        <v>10</v>
      </c>
      <c r="F474" s="3">
        <v>4.5999999999999996</v>
      </c>
      <c r="G474" s="4">
        <v>887</v>
      </c>
      <c r="H474" s="4">
        <v>3692</v>
      </c>
      <c r="I474" t="str">
        <f t="shared" si="57"/>
        <v>2014</v>
      </c>
      <c r="J474" t="s">
        <v>537</v>
      </c>
      <c r="M474" t="str">
        <f t="shared" si="56"/>
        <v>2014 Porsche 918 Spyder</v>
      </c>
      <c r="N474" s="3">
        <f t="shared" si="58"/>
        <v>10</v>
      </c>
      <c r="O474" s="4">
        <f t="shared" si="59"/>
        <v>887</v>
      </c>
      <c r="Q474" t="str">
        <f t="shared" si="60"/>
        <v>2014 Porsche 918 Spyder</v>
      </c>
      <c r="R474" s="3">
        <f t="shared" si="60"/>
        <v>10</v>
      </c>
      <c r="S474">
        <f t="shared" si="61"/>
        <v>7.0202892316229475</v>
      </c>
      <c r="T474" s="3">
        <f t="shared" si="62"/>
        <v>2.9797107683770525</v>
      </c>
      <c r="U474">
        <f t="shared" si="63"/>
        <v>8.8786762631821645</v>
      </c>
    </row>
    <row r="475" spans="1:21" x14ac:dyDescent="0.3">
      <c r="A475" t="s">
        <v>554</v>
      </c>
      <c r="B475" t="s">
        <v>37</v>
      </c>
      <c r="C475">
        <v>767</v>
      </c>
      <c r="D475" s="3">
        <v>6.6</v>
      </c>
      <c r="E475" s="3">
        <v>6.1</v>
      </c>
      <c r="F475" s="3">
        <v>4.5999999999999996</v>
      </c>
      <c r="G475" s="4">
        <v>340</v>
      </c>
      <c r="H475" s="4">
        <v>2965</v>
      </c>
      <c r="I475" t="str">
        <f t="shared" si="57"/>
        <v>2015</v>
      </c>
      <c r="J475" t="s">
        <v>537</v>
      </c>
      <c r="M475" t="str">
        <f t="shared" si="56"/>
        <v>2015 Porsche Cayman GTS</v>
      </c>
      <c r="N475" s="3">
        <f t="shared" si="58"/>
        <v>6.1</v>
      </c>
      <c r="O475" s="4">
        <f t="shared" si="59"/>
        <v>340</v>
      </c>
      <c r="Q475" t="str">
        <f t="shared" si="60"/>
        <v>2015 Porsche Cayman GTS</v>
      </c>
      <c r="R475" s="3">
        <f t="shared" si="60"/>
        <v>6.1</v>
      </c>
      <c r="S475">
        <f t="shared" si="61"/>
        <v>4.8613335712316541</v>
      </c>
      <c r="T475" s="3">
        <f t="shared" si="62"/>
        <v>1.2386664287683455</v>
      </c>
      <c r="U475">
        <f t="shared" si="63"/>
        <v>1.5342945217577268</v>
      </c>
    </row>
    <row r="476" spans="1:21" x14ac:dyDescent="0.3">
      <c r="A476" t="s">
        <v>555</v>
      </c>
      <c r="B476" t="s">
        <v>25</v>
      </c>
      <c r="C476">
        <v>864</v>
      </c>
      <c r="D476" s="3">
        <v>7.8</v>
      </c>
      <c r="E476" s="3">
        <v>7.4</v>
      </c>
      <c r="F476" s="3">
        <v>4.5</v>
      </c>
      <c r="G476" s="4">
        <v>493</v>
      </c>
      <c r="H476" s="4">
        <v>3131</v>
      </c>
      <c r="I476" t="str">
        <f t="shared" si="57"/>
        <v>2016</v>
      </c>
      <c r="J476" t="s">
        <v>537</v>
      </c>
      <c r="M476" t="str">
        <f t="shared" si="56"/>
        <v>2016 Porsche 911 GT3 RS</v>
      </c>
      <c r="N476" s="3">
        <f t="shared" si="58"/>
        <v>7.4</v>
      </c>
      <c r="O476" s="4">
        <f t="shared" si="59"/>
        <v>493</v>
      </c>
      <c r="Q476" t="str">
        <f t="shared" si="60"/>
        <v>2016 Porsche 911 GT3 RS</v>
      </c>
      <c r="R476" s="3">
        <f t="shared" si="60"/>
        <v>7.4</v>
      </c>
      <c r="S476">
        <f t="shared" si="61"/>
        <v>5.4652096517432955</v>
      </c>
      <c r="T476" s="3">
        <f t="shared" si="62"/>
        <v>1.9347903482567048</v>
      </c>
      <c r="U476">
        <f t="shared" si="63"/>
        <v>3.7434136917073011</v>
      </c>
    </row>
    <row r="477" spans="1:21" x14ac:dyDescent="0.3">
      <c r="A477" t="s">
        <v>556</v>
      </c>
      <c r="B477" t="s">
        <v>25</v>
      </c>
      <c r="C477">
        <v>819</v>
      </c>
      <c r="D477" s="3">
        <v>7</v>
      </c>
      <c r="E477" s="3">
        <v>6.8</v>
      </c>
      <c r="F477" s="3">
        <v>4.2</v>
      </c>
      <c r="G477" s="4">
        <v>385</v>
      </c>
      <c r="H477" s="4">
        <v>2955</v>
      </c>
      <c r="I477" t="str">
        <f t="shared" si="57"/>
        <v>2016</v>
      </c>
      <c r="J477" t="s">
        <v>537</v>
      </c>
      <c r="M477" t="str">
        <f t="shared" si="56"/>
        <v>2016 Porsche Cayman GT4</v>
      </c>
      <c r="N477" s="3">
        <f t="shared" si="58"/>
        <v>6.8</v>
      </c>
      <c r="O477" s="4">
        <f t="shared" si="59"/>
        <v>385</v>
      </c>
      <c r="Q477" t="str">
        <f t="shared" si="60"/>
        <v>2016 Porsche Cayman GT4</v>
      </c>
      <c r="R477" s="3">
        <f t="shared" si="60"/>
        <v>6.8</v>
      </c>
      <c r="S477">
        <f t="shared" si="61"/>
        <v>5.0389441831468424</v>
      </c>
      <c r="T477" s="3">
        <f t="shared" si="62"/>
        <v>1.7610558168531574</v>
      </c>
      <c r="U477">
        <f t="shared" si="63"/>
        <v>3.1013175900723415</v>
      </c>
    </row>
    <row r="478" spans="1:21" x14ac:dyDescent="0.3">
      <c r="A478" t="s">
        <v>557</v>
      </c>
      <c r="B478" t="s">
        <v>37</v>
      </c>
      <c r="C478">
        <v>767</v>
      </c>
      <c r="D478" s="3">
        <v>7.6</v>
      </c>
      <c r="E478" s="3">
        <v>7.1</v>
      </c>
      <c r="F478" s="3">
        <v>5.0999999999999996</v>
      </c>
      <c r="G478" s="4">
        <v>550</v>
      </c>
      <c r="H478" s="4">
        <v>4398</v>
      </c>
      <c r="I478" t="str">
        <f t="shared" si="57"/>
        <v>2017</v>
      </c>
      <c r="J478" t="s">
        <v>537</v>
      </c>
      <c r="M478" t="str">
        <f t="shared" si="56"/>
        <v>2017 Porsche Panamera Turbo</v>
      </c>
      <c r="N478" s="3">
        <f t="shared" si="58"/>
        <v>7.1</v>
      </c>
      <c r="O478" s="4">
        <f t="shared" si="59"/>
        <v>550</v>
      </c>
      <c r="Q478" t="str">
        <f t="shared" si="60"/>
        <v>2017 Porsche Panamera Turbo</v>
      </c>
      <c r="R478" s="3">
        <f t="shared" si="60"/>
        <v>7.1</v>
      </c>
      <c r="S478">
        <f t="shared" si="61"/>
        <v>5.6901830935025348</v>
      </c>
      <c r="T478" s="3">
        <f t="shared" si="62"/>
        <v>1.4098169064974648</v>
      </c>
      <c r="U478">
        <f t="shared" si="63"/>
        <v>1.9875837098460816</v>
      </c>
    </row>
    <row r="479" spans="1:21" x14ac:dyDescent="0.3">
      <c r="A479" t="s">
        <v>558</v>
      </c>
      <c r="B479" t="s">
        <v>37</v>
      </c>
      <c r="C479">
        <v>785</v>
      </c>
      <c r="D479" s="3">
        <v>6.8</v>
      </c>
      <c r="E479" s="3">
        <v>6.4</v>
      </c>
      <c r="F479" s="3">
        <v>4.4000000000000004</v>
      </c>
      <c r="G479" s="4">
        <v>361</v>
      </c>
      <c r="H479" s="4">
        <v>3135</v>
      </c>
      <c r="I479" t="str">
        <f t="shared" si="57"/>
        <v>2018</v>
      </c>
      <c r="J479" t="s">
        <v>537</v>
      </c>
      <c r="M479" t="str">
        <f t="shared" si="56"/>
        <v>2018 Porsche 718 Cayman GTS</v>
      </c>
      <c r="N479" s="3">
        <f t="shared" si="58"/>
        <v>6.4</v>
      </c>
      <c r="O479" s="4">
        <f t="shared" si="59"/>
        <v>361</v>
      </c>
      <c r="Q479" t="str">
        <f t="shared" si="60"/>
        <v>2018 Porsche 718 Cayman GTS</v>
      </c>
      <c r="R479" s="3">
        <f t="shared" si="60"/>
        <v>6.4</v>
      </c>
      <c r="S479">
        <f t="shared" si="61"/>
        <v>4.9442185234587415</v>
      </c>
      <c r="T479" s="3">
        <f t="shared" si="62"/>
        <v>1.4557814765412589</v>
      </c>
      <c r="U479">
        <f t="shared" si="63"/>
        <v>2.1192997074406481</v>
      </c>
    </row>
    <row r="480" spans="1:21" x14ac:dyDescent="0.3">
      <c r="A480" t="s">
        <v>559</v>
      </c>
      <c r="B480" t="s">
        <v>25</v>
      </c>
      <c r="C480">
        <v>888</v>
      </c>
      <c r="D480" s="3">
        <v>8</v>
      </c>
      <c r="E480" s="3">
        <v>7.5</v>
      </c>
      <c r="F480" s="3">
        <v>4.2</v>
      </c>
      <c r="G480" s="4">
        <v>691</v>
      </c>
      <c r="H480" s="4">
        <v>3197</v>
      </c>
      <c r="I480" t="str">
        <f t="shared" si="57"/>
        <v>2018</v>
      </c>
      <c r="J480" t="s">
        <v>537</v>
      </c>
      <c r="M480" t="str">
        <f t="shared" si="56"/>
        <v>2018 Porsche 911 GT2 RS</v>
      </c>
      <c r="N480" s="3">
        <f t="shared" si="58"/>
        <v>7.5</v>
      </c>
      <c r="O480" s="4">
        <f t="shared" si="59"/>
        <v>691</v>
      </c>
      <c r="Q480" t="str">
        <f t="shared" si="60"/>
        <v>2018 Porsche 911 GT2 RS</v>
      </c>
      <c r="R480" s="3">
        <f t="shared" si="60"/>
        <v>7.5</v>
      </c>
      <c r="S480">
        <f t="shared" si="61"/>
        <v>6.2466963441701253</v>
      </c>
      <c r="T480" s="3">
        <f t="shared" si="62"/>
        <v>1.2533036558298747</v>
      </c>
      <c r="U480">
        <f t="shared" si="63"/>
        <v>1.570770053716529</v>
      </c>
    </row>
    <row r="481" spans="1:21" x14ac:dyDescent="0.3">
      <c r="A481" t="s">
        <v>560</v>
      </c>
      <c r="B481" t="s">
        <v>37</v>
      </c>
      <c r="C481">
        <v>744</v>
      </c>
      <c r="D481" s="3">
        <v>6.7</v>
      </c>
      <c r="E481" s="3">
        <v>7.4</v>
      </c>
      <c r="F481" s="3">
        <v>5.9</v>
      </c>
      <c r="G481" s="4">
        <v>550</v>
      </c>
      <c r="H481" s="4">
        <v>4795</v>
      </c>
      <c r="I481" t="str">
        <f t="shared" si="57"/>
        <v>2018</v>
      </c>
      <c r="J481" t="s">
        <v>537</v>
      </c>
      <c r="M481" t="str">
        <f t="shared" si="56"/>
        <v>2018 Porsche Cayenne Turbo</v>
      </c>
      <c r="N481" s="3">
        <f t="shared" si="58"/>
        <v>7.4</v>
      </c>
      <c r="O481" s="4">
        <f t="shared" si="59"/>
        <v>550</v>
      </c>
      <c r="Q481" t="str">
        <f t="shared" si="60"/>
        <v>2018 Porsche Cayenne Turbo</v>
      </c>
      <c r="R481" s="3">
        <f t="shared" si="60"/>
        <v>7.4</v>
      </c>
      <c r="S481">
        <f t="shared" si="61"/>
        <v>5.6901830935025348</v>
      </c>
      <c r="T481" s="3">
        <f t="shared" si="62"/>
        <v>1.7098169064974655</v>
      </c>
      <c r="U481">
        <f t="shared" si="63"/>
        <v>2.923473853744563</v>
      </c>
    </row>
    <row r="482" spans="1:21" x14ac:dyDescent="0.3">
      <c r="A482" t="s">
        <v>561</v>
      </c>
      <c r="B482" t="s">
        <v>30</v>
      </c>
      <c r="C482">
        <v>637</v>
      </c>
      <c r="D482" s="3">
        <v>5.0999999999999996</v>
      </c>
      <c r="E482" s="3">
        <v>4.7</v>
      </c>
      <c r="F482" s="3">
        <v>10</v>
      </c>
      <c r="G482" s="4">
        <v>360</v>
      </c>
      <c r="H482" s="4">
        <v>4899</v>
      </c>
      <c r="I482" t="str">
        <f t="shared" si="57"/>
        <v>2018</v>
      </c>
      <c r="J482" t="s">
        <v>537</v>
      </c>
      <c r="M482" t="str">
        <f t="shared" si="56"/>
        <v>2018 Porsche Macan LPR Rally Raid</v>
      </c>
      <c r="N482" s="3">
        <f t="shared" si="58"/>
        <v>4.7</v>
      </c>
      <c r="O482" s="4">
        <f t="shared" si="59"/>
        <v>360</v>
      </c>
      <c r="Q482" t="str">
        <f t="shared" si="60"/>
        <v>2018 Porsche Macan LPR Rally Raid</v>
      </c>
      <c r="R482" s="3">
        <f t="shared" si="60"/>
        <v>4.7</v>
      </c>
      <c r="S482">
        <f t="shared" si="61"/>
        <v>4.9402716209717372</v>
      </c>
      <c r="T482" s="3">
        <f t="shared" si="62"/>
        <v>-0.24027162097173704</v>
      </c>
      <c r="U482">
        <f t="shared" si="63"/>
        <v>5.773045184438607E-2</v>
      </c>
    </row>
    <row r="483" spans="1:21" x14ac:dyDescent="0.3">
      <c r="A483" t="s">
        <v>562</v>
      </c>
      <c r="B483" t="s">
        <v>25</v>
      </c>
      <c r="C483">
        <v>819</v>
      </c>
      <c r="D483" s="3">
        <v>7.4</v>
      </c>
      <c r="E483" s="3">
        <v>6.4</v>
      </c>
      <c r="F483" s="3">
        <v>4.5</v>
      </c>
      <c r="G483" s="4">
        <v>444</v>
      </c>
      <c r="H483" s="4">
        <v>3340</v>
      </c>
      <c r="I483" t="str">
        <f t="shared" si="57"/>
        <v>2019</v>
      </c>
      <c r="J483" t="s">
        <v>537</v>
      </c>
      <c r="M483" t="str">
        <f t="shared" si="56"/>
        <v>2019 Porsche 911 Carrera S</v>
      </c>
      <c r="N483" s="3">
        <f t="shared" si="58"/>
        <v>6.4</v>
      </c>
      <c r="O483" s="4">
        <f t="shared" si="59"/>
        <v>444</v>
      </c>
      <c r="Q483" t="str">
        <f t="shared" si="60"/>
        <v>2019 Porsche 911 Carrera S</v>
      </c>
      <c r="R483" s="3">
        <f t="shared" si="60"/>
        <v>6.4</v>
      </c>
      <c r="S483">
        <f t="shared" si="61"/>
        <v>5.2718114298800902</v>
      </c>
      <c r="T483" s="3">
        <f t="shared" si="62"/>
        <v>1.1281885701199101</v>
      </c>
      <c r="U483">
        <f t="shared" si="63"/>
        <v>1.2728094497492073</v>
      </c>
    </row>
    <row r="484" spans="1:21" x14ac:dyDescent="0.3">
      <c r="A484" t="s">
        <v>563</v>
      </c>
      <c r="B484" t="s">
        <v>25</v>
      </c>
      <c r="C484">
        <v>860</v>
      </c>
      <c r="D484" s="3">
        <v>7.2</v>
      </c>
      <c r="E484" s="3">
        <v>7.4</v>
      </c>
      <c r="F484" s="3">
        <v>4.4000000000000004</v>
      </c>
      <c r="G484" s="4">
        <v>514</v>
      </c>
      <c r="H484" s="4">
        <v>3153</v>
      </c>
      <c r="I484" t="str">
        <f t="shared" si="57"/>
        <v>2019</v>
      </c>
      <c r="J484" t="s">
        <v>537</v>
      </c>
      <c r="M484" t="str">
        <f t="shared" si="56"/>
        <v>2019 Porsche 911 GT3 RS</v>
      </c>
      <c r="N484" s="3">
        <f t="shared" si="58"/>
        <v>7.4</v>
      </c>
      <c r="O484" s="4">
        <f t="shared" si="59"/>
        <v>514</v>
      </c>
      <c r="Q484" t="str">
        <f t="shared" si="60"/>
        <v>2019 Porsche 911 GT3 RS</v>
      </c>
      <c r="R484" s="3">
        <f t="shared" si="60"/>
        <v>7.4</v>
      </c>
      <c r="S484">
        <f t="shared" si="61"/>
        <v>5.5480946039703838</v>
      </c>
      <c r="T484" s="3">
        <f t="shared" si="62"/>
        <v>1.8519053960296166</v>
      </c>
      <c r="U484">
        <f t="shared" si="63"/>
        <v>3.4295535958436112</v>
      </c>
    </row>
    <row r="485" spans="1:21" x14ac:dyDescent="0.3">
      <c r="A485" t="s">
        <v>564</v>
      </c>
      <c r="B485" t="s">
        <v>25</v>
      </c>
      <c r="C485">
        <v>900</v>
      </c>
      <c r="D485" s="3">
        <v>7</v>
      </c>
      <c r="E485" s="3">
        <v>10</v>
      </c>
      <c r="F485" s="3">
        <v>8.1</v>
      </c>
      <c r="G485" s="4">
        <v>600</v>
      </c>
      <c r="H485" s="4">
        <v>2844</v>
      </c>
      <c r="I485" t="str">
        <f t="shared" si="57"/>
        <v>2019</v>
      </c>
      <c r="J485" t="s">
        <v>537</v>
      </c>
      <c r="M485" t="str">
        <f t="shared" si="56"/>
        <v>2019 Porsche 911 GT3 RS Forza Edition</v>
      </c>
      <c r="N485" s="3">
        <f t="shared" si="58"/>
        <v>10</v>
      </c>
      <c r="O485" s="4">
        <f t="shared" si="59"/>
        <v>600</v>
      </c>
      <c r="Q485" t="str">
        <f t="shared" si="60"/>
        <v>2019 Porsche 911 GT3 RS Forza Edition</v>
      </c>
      <c r="R485" s="3">
        <f t="shared" si="60"/>
        <v>10</v>
      </c>
      <c r="S485">
        <f t="shared" si="61"/>
        <v>5.8875282178527435</v>
      </c>
      <c r="T485" s="3">
        <f t="shared" si="62"/>
        <v>4.1124717821472565</v>
      </c>
      <c r="U485">
        <f t="shared" si="63"/>
        <v>16.912424158957432</v>
      </c>
    </row>
    <row r="486" spans="1:21" x14ac:dyDescent="0.3">
      <c r="A486" t="s">
        <v>565</v>
      </c>
      <c r="B486" t="s">
        <v>30</v>
      </c>
      <c r="C486">
        <v>695</v>
      </c>
      <c r="D486" s="3">
        <v>6.2</v>
      </c>
      <c r="E486" s="3">
        <v>5.8</v>
      </c>
      <c r="F486" s="3">
        <v>6.3</v>
      </c>
      <c r="G486" s="4">
        <v>434</v>
      </c>
      <c r="H486" s="4">
        <v>4277</v>
      </c>
      <c r="I486" t="str">
        <f t="shared" si="57"/>
        <v>2019</v>
      </c>
      <c r="J486" t="s">
        <v>537</v>
      </c>
      <c r="M486" t="str">
        <f t="shared" si="56"/>
        <v>2019 Porsche Macan Turbo</v>
      </c>
      <c r="N486" s="3">
        <f t="shared" si="58"/>
        <v>5.8</v>
      </c>
      <c r="O486" s="4">
        <f t="shared" si="59"/>
        <v>434</v>
      </c>
      <c r="Q486" t="str">
        <f t="shared" si="60"/>
        <v>2019 Porsche Macan Turbo</v>
      </c>
      <c r="R486" s="3">
        <f t="shared" si="60"/>
        <v>5.8</v>
      </c>
      <c r="S486">
        <f t="shared" si="61"/>
        <v>5.2323424050100478</v>
      </c>
      <c r="T486" s="3">
        <f t="shared" si="62"/>
        <v>0.56765759498995205</v>
      </c>
      <c r="U486">
        <f t="shared" si="63"/>
        <v>0.32223514514977641</v>
      </c>
    </row>
    <row r="487" spans="1:21" x14ac:dyDescent="0.3">
      <c r="A487" t="s">
        <v>566</v>
      </c>
      <c r="B487" t="s">
        <v>25</v>
      </c>
      <c r="C487">
        <v>807</v>
      </c>
      <c r="D487" s="3">
        <v>6.1</v>
      </c>
      <c r="E487" s="3">
        <v>8.5</v>
      </c>
      <c r="F487" s="3">
        <v>4.4000000000000004</v>
      </c>
      <c r="G487" s="4">
        <v>752</v>
      </c>
      <c r="H487" s="4">
        <v>5121</v>
      </c>
      <c r="I487" t="str">
        <f t="shared" si="57"/>
        <v>2020</v>
      </c>
      <c r="J487" t="s">
        <v>537</v>
      </c>
      <c r="M487" t="str">
        <f t="shared" si="56"/>
        <v>2020 Porsche Taycan Turbo S</v>
      </c>
      <c r="N487" s="3">
        <f t="shared" si="58"/>
        <v>8.5</v>
      </c>
      <c r="O487" s="4">
        <f t="shared" si="59"/>
        <v>752</v>
      </c>
      <c r="Q487" t="str">
        <f t="shared" si="60"/>
        <v>2020 Porsche Taycan Turbo S</v>
      </c>
      <c r="R487" s="3">
        <f t="shared" si="60"/>
        <v>8.5</v>
      </c>
      <c r="S487">
        <f t="shared" si="61"/>
        <v>6.4874573958773816</v>
      </c>
      <c r="T487" s="3">
        <f t="shared" si="62"/>
        <v>2.0125426041226184</v>
      </c>
      <c r="U487">
        <f t="shared" si="63"/>
        <v>4.0503277334086505</v>
      </c>
    </row>
    <row r="488" spans="1:21" x14ac:dyDescent="0.3">
      <c r="A488" t="s">
        <v>567</v>
      </c>
      <c r="B488" t="s">
        <v>25</v>
      </c>
      <c r="C488">
        <v>900</v>
      </c>
      <c r="D488" s="3">
        <v>10</v>
      </c>
      <c r="E488" s="3">
        <v>9.6999999999999993</v>
      </c>
      <c r="F488" s="3">
        <v>4.4000000000000004</v>
      </c>
      <c r="G488" s="4">
        <v>902</v>
      </c>
      <c r="H488" s="4">
        <v>3858</v>
      </c>
      <c r="I488" t="str">
        <f t="shared" si="57"/>
        <v>2020</v>
      </c>
      <c r="J488" t="s">
        <v>537</v>
      </c>
      <c r="M488" t="str">
        <f t="shared" si="56"/>
        <v>2020 Porsche Taycan Turbo S "Welcome Pack"</v>
      </c>
      <c r="N488" s="3">
        <f t="shared" si="58"/>
        <v>9.6999999999999993</v>
      </c>
      <c r="O488" s="4">
        <f t="shared" si="59"/>
        <v>902</v>
      </c>
      <c r="Q488" t="str">
        <f t="shared" si="60"/>
        <v>2020 Porsche Taycan Turbo S "Welcome Pack"</v>
      </c>
      <c r="R488" s="3">
        <f t="shared" si="60"/>
        <v>9.6999999999999993</v>
      </c>
      <c r="S488">
        <f t="shared" si="61"/>
        <v>7.0794927689280103</v>
      </c>
      <c r="T488" s="3">
        <f t="shared" si="62"/>
        <v>2.620507231071989</v>
      </c>
      <c r="U488">
        <f t="shared" si="63"/>
        <v>6.8670581481005826</v>
      </c>
    </row>
    <row r="489" spans="1:21" x14ac:dyDescent="0.3">
      <c r="A489" t="s">
        <v>568</v>
      </c>
      <c r="B489" t="s">
        <v>40</v>
      </c>
      <c r="C489">
        <v>928</v>
      </c>
      <c r="D489" s="3">
        <v>7</v>
      </c>
      <c r="E489" s="3">
        <v>7.1</v>
      </c>
      <c r="F489" s="3">
        <v>4</v>
      </c>
      <c r="G489" s="4">
        <v>454</v>
      </c>
      <c r="H489" s="4">
        <v>2072</v>
      </c>
      <c r="I489" t="str">
        <f t="shared" si="57"/>
        <v>2015</v>
      </c>
      <c r="J489" t="s">
        <v>569</v>
      </c>
      <c r="M489" t="str">
        <f t="shared" si="56"/>
        <v>2015 Radical RXC Turbo</v>
      </c>
      <c r="N489" s="3">
        <f t="shared" si="58"/>
        <v>7.1</v>
      </c>
      <c r="O489" s="4">
        <f t="shared" si="59"/>
        <v>454</v>
      </c>
      <c r="Q489" t="str">
        <f t="shared" si="60"/>
        <v>2015 Radical RXC Turbo</v>
      </c>
      <c r="R489" s="3">
        <f t="shared" si="60"/>
        <v>7.1</v>
      </c>
      <c r="S489">
        <f t="shared" si="61"/>
        <v>5.3112804547501318</v>
      </c>
      <c r="T489" s="3">
        <f t="shared" si="62"/>
        <v>1.7887195452498679</v>
      </c>
      <c r="U489">
        <f t="shared" si="63"/>
        <v>3.1995176115588939</v>
      </c>
    </row>
    <row r="490" spans="1:21" x14ac:dyDescent="0.3">
      <c r="A490" t="s">
        <v>570</v>
      </c>
      <c r="B490" t="s">
        <v>40</v>
      </c>
      <c r="C490">
        <v>983</v>
      </c>
      <c r="D490" s="3">
        <v>8.5</v>
      </c>
      <c r="E490" s="3">
        <v>5.3</v>
      </c>
      <c r="F490" s="3">
        <v>4.5999999999999996</v>
      </c>
      <c r="G490" s="4">
        <v>1251</v>
      </c>
      <c r="H490" s="4">
        <v>3200</v>
      </c>
      <c r="I490" t="str">
        <f t="shared" si="57"/>
        <v>2019</v>
      </c>
      <c r="J490" t="s">
        <v>571</v>
      </c>
      <c r="M490" t="str">
        <f t="shared" si="56"/>
        <v>2019 RAESR Tachyon Speed</v>
      </c>
      <c r="N490" s="3">
        <f t="shared" si="58"/>
        <v>5.3</v>
      </c>
      <c r="O490" s="4">
        <f t="shared" si="59"/>
        <v>1251</v>
      </c>
      <c r="Q490" t="str">
        <f t="shared" si="60"/>
        <v>2019 RAESR Tachyon Speed</v>
      </c>
      <c r="R490" s="3">
        <f t="shared" si="60"/>
        <v>5.3</v>
      </c>
      <c r="S490">
        <f t="shared" si="61"/>
        <v>8.4569617368924739</v>
      </c>
      <c r="T490" s="3">
        <f t="shared" si="62"/>
        <v>-3.1569617368924741</v>
      </c>
      <c r="U490">
        <f t="shared" si="63"/>
        <v>9.9664074082031462</v>
      </c>
    </row>
    <row r="491" spans="1:21" x14ac:dyDescent="0.3">
      <c r="A491" t="s">
        <v>572</v>
      </c>
      <c r="B491" t="s">
        <v>34</v>
      </c>
      <c r="C491">
        <v>467</v>
      </c>
      <c r="D491" s="3">
        <v>5.2</v>
      </c>
      <c r="E491" s="3">
        <v>2.8</v>
      </c>
      <c r="F491" s="3">
        <v>8.9</v>
      </c>
      <c r="G491" s="4">
        <v>410</v>
      </c>
      <c r="H491" s="4">
        <v>7044</v>
      </c>
      <c r="I491" t="str">
        <f t="shared" si="57"/>
        <v>2017</v>
      </c>
      <c r="J491" t="s">
        <v>573</v>
      </c>
      <c r="M491" t="str">
        <f t="shared" si="56"/>
        <v>2017 RAM 2500 Power Wagon</v>
      </c>
      <c r="N491" s="3">
        <f t="shared" si="58"/>
        <v>2.8</v>
      </c>
      <c r="O491" s="4">
        <f t="shared" si="59"/>
        <v>410</v>
      </c>
      <c r="Q491" t="str">
        <f t="shared" si="60"/>
        <v>2017 RAM 2500 Power Wagon</v>
      </c>
      <c r="R491" s="3">
        <f t="shared" si="60"/>
        <v>2.8</v>
      </c>
      <c r="S491">
        <f t="shared" si="61"/>
        <v>5.1376167453219477</v>
      </c>
      <c r="T491" s="3">
        <f t="shared" si="62"/>
        <v>-2.3376167453219479</v>
      </c>
      <c r="U491">
        <f t="shared" si="63"/>
        <v>5.4644520480095764</v>
      </c>
    </row>
    <row r="492" spans="1:21" x14ac:dyDescent="0.3">
      <c r="A492" t="s">
        <v>574</v>
      </c>
      <c r="B492" t="s">
        <v>34</v>
      </c>
      <c r="C492">
        <v>100</v>
      </c>
      <c r="D492" s="3">
        <v>2.6</v>
      </c>
      <c r="E492" s="3">
        <v>2.2000000000000002</v>
      </c>
      <c r="F492" s="3">
        <v>5.6</v>
      </c>
      <c r="G492" s="4">
        <v>32</v>
      </c>
      <c r="H492" s="4">
        <v>1004</v>
      </c>
      <c r="I492" t="str">
        <f t="shared" si="57"/>
        <v>1972</v>
      </c>
      <c r="J492" t="s">
        <v>575</v>
      </c>
      <c r="M492" t="str">
        <f t="shared" si="56"/>
        <v>1972 Reliant Supervan III</v>
      </c>
      <c r="N492" s="3">
        <f t="shared" si="58"/>
        <v>2.2000000000000002</v>
      </c>
      <c r="O492" s="4">
        <f t="shared" si="59"/>
        <v>32</v>
      </c>
      <c r="Q492" t="str">
        <f t="shared" si="60"/>
        <v>1972 Reliant Supervan III</v>
      </c>
      <c r="R492" s="3">
        <f t="shared" si="60"/>
        <v>2.2000000000000002</v>
      </c>
      <c r="S492">
        <f t="shared" si="61"/>
        <v>3.6456876052343619</v>
      </c>
      <c r="T492" s="3">
        <f t="shared" si="62"/>
        <v>-1.4456876052343617</v>
      </c>
      <c r="U492">
        <f t="shared" si="63"/>
        <v>2.0900126519282636</v>
      </c>
    </row>
    <row r="493" spans="1:21" x14ac:dyDescent="0.3">
      <c r="A493" t="s">
        <v>576</v>
      </c>
      <c r="B493" t="s">
        <v>34</v>
      </c>
      <c r="C493">
        <v>435</v>
      </c>
      <c r="D493" s="3">
        <v>4</v>
      </c>
      <c r="E493" s="3">
        <v>3.5</v>
      </c>
      <c r="F493" s="3">
        <v>5.9</v>
      </c>
      <c r="G493" s="4">
        <v>103</v>
      </c>
      <c r="H493" s="4">
        <v>1885</v>
      </c>
      <c r="I493" t="str">
        <f t="shared" si="57"/>
        <v>1967</v>
      </c>
      <c r="J493" t="s">
        <v>577</v>
      </c>
      <c r="M493" t="str">
        <f t="shared" si="56"/>
        <v>1967 Renault 8 Gordini</v>
      </c>
      <c r="N493" s="3">
        <f t="shared" si="58"/>
        <v>3.5</v>
      </c>
      <c r="O493" s="4">
        <f t="shared" si="59"/>
        <v>103</v>
      </c>
      <c r="Q493" t="str">
        <f t="shared" si="60"/>
        <v>1967 Renault 8 Gordini</v>
      </c>
      <c r="R493" s="3">
        <f t="shared" si="60"/>
        <v>3.5</v>
      </c>
      <c r="S493">
        <f t="shared" si="61"/>
        <v>3.9259176818116597</v>
      </c>
      <c r="T493" s="3">
        <f t="shared" si="62"/>
        <v>-0.42591768181165968</v>
      </c>
      <c r="U493">
        <f t="shared" si="63"/>
        <v>0.18140587167981817</v>
      </c>
    </row>
    <row r="494" spans="1:21" x14ac:dyDescent="0.3">
      <c r="A494" t="s">
        <v>578</v>
      </c>
      <c r="B494" t="s">
        <v>34</v>
      </c>
      <c r="C494">
        <v>100</v>
      </c>
      <c r="D494" s="3">
        <v>2.2000000000000002</v>
      </c>
      <c r="E494" s="3">
        <v>1.5</v>
      </c>
      <c r="F494" s="3">
        <v>5.8</v>
      </c>
      <c r="G494" s="4">
        <v>27</v>
      </c>
      <c r="H494" s="4">
        <v>1310</v>
      </c>
      <c r="I494" t="str">
        <f t="shared" si="57"/>
        <v>1968</v>
      </c>
      <c r="J494" t="s">
        <v>577</v>
      </c>
      <c r="M494" t="str">
        <f t="shared" si="56"/>
        <v>1968 Renault 4L Export</v>
      </c>
      <c r="N494" s="3">
        <f t="shared" si="58"/>
        <v>1.5</v>
      </c>
      <c r="O494" s="4">
        <f t="shared" si="59"/>
        <v>27</v>
      </c>
      <c r="Q494" t="str">
        <f t="shared" si="60"/>
        <v>1968 Renault 4L Export</v>
      </c>
      <c r="R494" s="3">
        <f t="shared" si="60"/>
        <v>1.5</v>
      </c>
      <c r="S494">
        <f t="shared" si="61"/>
        <v>3.6259530927993411</v>
      </c>
      <c r="T494" s="3">
        <f t="shared" si="62"/>
        <v>-2.1259530927993411</v>
      </c>
      <c r="U494">
        <f t="shared" si="63"/>
        <v>4.5196765527830838</v>
      </c>
    </row>
    <row r="495" spans="1:21" x14ac:dyDescent="0.3">
      <c r="A495" t="s">
        <v>579</v>
      </c>
      <c r="B495" t="s">
        <v>19</v>
      </c>
      <c r="C495">
        <v>521</v>
      </c>
      <c r="D495" s="3">
        <v>4.5999999999999996</v>
      </c>
      <c r="E495" s="3">
        <v>4.5999999999999996</v>
      </c>
      <c r="F495" s="3">
        <v>6</v>
      </c>
      <c r="G495" s="4">
        <v>157</v>
      </c>
      <c r="H495" s="4">
        <v>2138</v>
      </c>
      <c r="I495" t="str">
        <f t="shared" si="57"/>
        <v>1980</v>
      </c>
      <c r="J495" t="s">
        <v>577</v>
      </c>
      <c r="M495" t="str">
        <f t="shared" si="56"/>
        <v>1980 Renault 5 Turbo</v>
      </c>
      <c r="N495" s="3">
        <f t="shared" si="58"/>
        <v>4.5999999999999996</v>
      </c>
      <c r="O495" s="4">
        <f t="shared" si="59"/>
        <v>157</v>
      </c>
      <c r="Q495" t="str">
        <f t="shared" si="60"/>
        <v>1980 Renault 5 Turbo</v>
      </c>
      <c r="R495" s="3">
        <f t="shared" si="60"/>
        <v>4.5999999999999996</v>
      </c>
      <c r="S495">
        <f t="shared" si="61"/>
        <v>4.1390504161098862</v>
      </c>
      <c r="T495" s="3">
        <f t="shared" si="62"/>
        <v>0.46094958389011342</v>
      </c>
      <c r="U495">
        <f t="shared" si="63"/>
        <v>0.21247451888846872</v>
      </c>
    </row>
    <row r="496" spans="1:21" x14ac:dyDescent="0.3">
      <c r="A496" t="s">
        <v>580</v>
      </c>
      <c r="B496" t="s">
        <v>19</v>
      </c>
      <c r="C496">
        <v>511</v>
      </c>
      <c r="D496" s="3">
        <v>4.7</v>
      </c>
      <c r="E496" s="3">
        <v>4</v>
      </c>
      <c r="F496" s="3">
        <v>4.8</v>
      </c>
      <c r="G496" s="4">
        <v>142</v>
      </c>
      <c r="H496" s="4">
        <v>2233</v>
      </c>
      <c r="I496" t="str">
        <f t="shared" si="57"/>
        <v>1993</v>
      </c>
      <c r="J496" t="s">
        <v>577</v>
      </c>
      <c r="M496" t="str">
        <f t="shared" si="56"/>
        <v>1993 Renault Clio Williams</v>
      </c>
      <c r="N496" s="3">
        <f t="shared" si="58"/>
        <v>4</v>
      </c>
      <c r="O496" s="4">
        <f t="shared" si="59"/>
        <v>142</v>
      </c>
      <c r="Q496" t="str">
        <f t="shared" si="60"/>
        <v>1993 Renault Clio Williams</v>
      </c>
      <c r="R496" s="3">
        <f t="shared" si="60"/>
        <v>4</v>
      </c>
      <c r="S496">
        <f t="shared" si="61"/>
        <v>4.0798468788048234</v>
      </c>
      <c r="T496" s="3">
        <f t="shared" si="62"/>
        <v>-7.984687880482344E-2</v>
      </c>
      <c r="U496">
        <f t="shared" si="63"/>
        <v>6.3755240548721628E-3</v>
      </c>
    </row>
    <row r="497" spans="1:21" x14ac:dyDescent="0.3">
      <c r="A497" t="s">
        <v>581</v>
      </c>
      <c r="B497" t="s">
        <v>30</v>
      </c>
      <c r="C497">
        <v>678</v>
      </c>
      <c r="D497" s="3">
        <v>5.4</v>
      </c>
      <c r="E497" s="3">
        <v>4.8</v>
      </c>
      <c r="F497" s="3">
        <v>4.7</v>
      </c>
      <c r="G497" s="4">
        <v>227</v>
      </c>
      <c r="H497" s="4">
        <v>2712</v>
      </c>
      <c r="I497" t="str">
        <f t="shared" si="57"/>
        <v>2008</v>
      </c>
      <c r="J497" t="s">
        <v>577</v>
      </c>
      <c r="M497" t="str">
        <f t="shared" si="56"/>
        <v>2008 Renault MÃ©gane R26.R</v>
      </c>
      <c r="N497" s="3">
        <f t="shared" si="58"/>
        <v>4.8</v>
      </c>
      <c r="O497" s="4">
        <f t="shared" si="59"/>
        <v>227</v>
      </c>
      <c r="Q497" t="str">
        <f t="shared" si="60"/>
        <v>2008 Renault MÃ©gane R26.R</v>
      </c>
      <c r="R497" s="3">
        <f t="shared" si="60"/>
        <v>4.8</v>
      </c>
      <c r="S497">
        <f t="shared" si="61"/>
        <v>4.4153335902001798</v>
      </c>
      <c r="T497" s="3">
        <f t="shared" si="62"/>
        <v>0.38466640979982003</v>
      </c>
      <c r="U497">
        <f t="shared" si="63"/>
        <v>0.14796824682828308</v>
      </c>
    </row>
    <row r="498" spans="1:21" x14ac:dyDescent="0.3">
      <c r="A498" t="s">
        <v>582</v>
      </c>
      <c r="B498" t="s">
        <v>19</v>
      </c>
      <c r="C498">
        <v>595</v>
      </c>
      <c r="D498" s="3">
        <v>5.0999999999999996</v>
      </c>
      <c r="E498" s="3">
        <v>4.4000000000000004</v>
      </c>
      <c r="F498" s="3">
        <v>4.9000000000000004</v>
      </c>
      <c r="G498" s="4">
        <v>197</v>
      </c>
      <c r="H498" s="4">
        <v>2685</v>
      </c>
      <c r="I498" t="str">
        <f t="shared" si="57"/>
        <v>2013</v>
      </c>
      <c r="J498" t="s">
        <v>577</v>
      </c>
      <c r="M498" t="str">
        <f t="shared" si="56"/>
        <v>2013 Renault Clio R.S. 200 EDC</v>
      </c>
      <c r="N498" s="3">
        <f t="shared" si="58"/>
        <v>4.4000000000000004</v>
      </c>
      <c r="O498" s="4">
        <f t="shared" si="59"/>
        <v>197</v>
      </c>
      <c r="Q498" t="str">
        <f t="shared" si="60"/>
        <v>2013 Renault Clio R.S. 200 EDC</v>
      </c>
      <c r="R498" s="3">
        <f t="shared" si="60"/>
        <v>4.4000000000000004</v>
      </c>
      <c r="S498">
        <f t="shared" si="61"/>
        <v>4.2969265155900542</v>
      </c>
      <c r="T498" s="3">
        <f t="shared" si="62"/>
        <v>0.10307348440994613</v>
      </c>
      <c r="U498">
        <f t="shared" si="63"/>
        <v>1.0624143188407407E-2</v>
      </c>
    </row>
    <row r="499" spans="1:21" x14ac:dyDescent="0.3">
      <c r="A499" t="s">
        <v>583</v>
      </c>
      <c r="B499" t="s">
        <v>30</v>
      </c>
      <c r="C499">
        <v>670</v>
      </c>
      <c r="D499" s="3">
        <v>5.7</v>
      </c>
      <c r="E499" s="3">
        <v>4.5</v>
      </c>
      <c r="F499" s="3">
        <v>5</v>
      </c>
      <c r="G499" s="4">
        <v>275</v>
      </c>
      <c r="H499" s="4">
        <v>3153</v>
      </c>
      <c r="I499" t="str">
        <f t="shared" si="57"/>
        <v>2018</v>
      </c>
      <c r="J499" t="s">
        <v>577</v>
      </c>
      <c r="M499" t="str">
        <f t="shared" si="56"/>
        <v>2018 Renault MEGANE R.S.</v>
      </c>
      <c r="N499" s="3">
        <f t="shared" si="58"/>
        <v>4.5</v>
      </c>
      <c r="O499" s="4">
        <f t="shared" si="59"/>
        <v>275</v>
      </c>
      <c r="Q499" t="str">
        <f t="shared" si="60"/>
        <v>2018 Renault MEGANE R.S.</v>
      </c>
      <c r="R499" s="3">
        <f t="shared" si="60"/>
        <v>4.5</v>
      </c>
      <c r="S499">
        <f t="shared" si="61"/>
        <v>4.6047849095763809</v>
      </c>
      <c r="T499" s="3">
        <f t="shared" si="62"/>
        <v>-0.10478490957638087</v>
      </c>
      <c r="U499">
        <f t="shared" si="63"/>
        <v>1.0979877274930315E-2</v>
      </c>
    </row>
    <row r="500" spans="1:21" x14ac:dyDescent="0.3">
      <c r="A500" t="s">
        <v>584</v>
      </c>
      <c r="B500" t="s">
        <v>40</v>
      </c>
      <c r="C500">
        <v>963</v>
      </c>
      <c r="D500" s="3">
        <v>9.1</v>
      </c>
      <c r="E500" s="3">
        <v>9.9</v>
      </c>
      <c r="F500" s="3">
        <v>3.8</v>
      </c>
      <c r="G500" s="4">
        <v>1887</v>
      </c>
      <c r="H500" s="4">
        <v>4299</v>
      </c>
      <c r="I500" t="str">
        <f t="shared" si="57"/>
        <v>2019</v>
      </c>
      <c r="J500" t="s">
        <v>585</v>
      </c>
      <c r="M500" t="str">
        <f t="shared" si="56"/>
        <v>2019 Rimac Concept Two</v>
      </c>
      <c r="N500" s="3">
        <f t="shared" si="58"/>
        <v>9.9</v>
      </c>
      <c r="O500" s="4">
        <f t="shared" si="59"/>
        <v>1887</v>
      </c>
      <c r="Q500" t="str">
        <f t="shared" si="60"/>
        <v>2019 Rimac Concept Two</v>
      </c>
      <c r="R500" s="3">
        <f t="shared" si="60"/>
        <v>9.9</v>
      </c>
      <c r="S500">
        <f t="shared" si="61"/>
        <v>10.967191718627141</v>
      </c>
      <c r="T500" s="3">
        <f t="shared" si="62"/>
        <v>-1.0671917186271411</v>
      </c>
      <c r="U500">
        <f t="shared" si="63"/>
        <v>1.1388981643063512</v>
      </c>
    </row>
    <row r="501" spans="1:21" x14ac:dyDescent="0.3">
      <c r="A501" t="s">
        <v>586</v>
      </c>
      <c r="B501" t="s">
        <v>37</v>
      </c>
      <c r="C501">
        <v>776</v>
      </c>
      <c r="D501" s="3">
        <v>5.9</v>
      </c>
      <c r="E501" s="3">
        <v>4.5</v>
      </c>
      <c r="F501" s="3">
        <v>9.9</v>
      </c>
      <c r="G501" s="4">
        <v>850</v>
      </c>
      <c r="H501" s="4">
        <v>3750</v>
      </c>
      <c r="I501" t="str">
        <f t="shared" si="57"/>
        <v>2016</v>
      </c>
      <c r="J501" t="s">
        <v>587</v>
      </c>
      <c r="M501" t="str">
        <f t="shared" si="56"/>
        <v>2016 RJ Anderson #37 Polaris RZR-Rockstar Energy Pro 2 Truck</v>
      </c>
      <c r="N501" s="3">
        <f t="shared" si="58"/>
        <v>4.5</v>
      </c>
      <c r="O501" s="4">
        <f t="shared" si="59"/>
        <v>850</v>
      </c>
      <c r="Q501" t="str">
        <f t="shared" si="60"/>
        <v>2016 RJ Anderson #37 Polaris RZR-Rockstar Energy Pro 2 Truck</v>
      </c>
      <c r="R501" s="3">
        <f t="shared" si="60"/>
        <v>4.5</v>
      </c>
      <c r="S501">
        <f t="shared" si="61"/>
        <v>6.8742538396037922</v>
      </c>
      <c r="T501" s="3">
        <f t="shared" si="62"/>
        <v>-2.3742538396037922</v>
      </c>
      <c r="U501">
        <f t="shared" si="63"/>
        <v>5.63708129487335</v>
      </c>
    </row>
    <row r="502" spans="1:21" x14ac:dyDescent="0.3">
      <c r="A502" t="s">
        <v>588</v>
      </c>
      <c r="B502" t="s">
        <v>25</v>
      </c>
      <c r="C502">
        <v>855</v>
      </c>
      <c r="D502" s="3">
        <v>7.9</v>
      </c>
      <c r="E502" s="3">
        <v>7.1</v>
      </c>
      <c r="F502" s="3">
        <v>4.7</v>
      </c>
      <c r="G502" s="4">
        <v>575</v>
      </c>
      <c r="H502" s="4">
        <v>2756</v>
      </c>
      <c r="I502" t="str">
        <f t="shared" si="57"/>
        <v>2004</v>
      </c>
      <c r="J502" t="s">
        <v>589</v>
      </c>
      <c r="M502" t="str">
        <f t="shared" si="56"/>
        <v>2004 Saleen S7</v>
      </c>
      <c r="N502" s="3">
        <f t="shared" si="58"/>
        <v>7.1</v>
      </c>
      <c r="O502" s="4">
        <f t="shared" si="59"/>
        <v>575</v>
      </c>
      <c r="Q502" t="str">
        <f t="shared" si="60"/>
        <v>2004 Saleen S7</v>
      </c>
      <c r="R502" s="3">
        <f t="shared" si="60"/>
        <v>7.1</v>
      </c>
      <c r="S502">
        <f t="shared" si="61"/>
        <v>5.7888556556776392</v>
      </c>
      <c r="T502" s="3">
        <f t="shared" si="62"/>
        <v>1.3111443443223605</v>
      </c>
      <c r="U502">
        <f t="shared" si="63"/>
        <v>1.7190994916485125</v>
      </c>
    </row>
    <row r="503" spans="1:21" x14ac:dyDescent="0.3">
      <c r="A503" t="s">
        <v>590</v>
      </c>
      <c r="B503" t="s">
        <v>25</v>
      </c>
      <c r="C503">
        <v>821</v>
      </c>
      <c r="D503" s="3">
        <v>6.5</v>
      </c>
      <c r="E503" s="3">
        <v>7.2</v>
      </c>
      <c r="F503" s="3">
        <v>4.7</v>
      </c>
      <c r="G503" s="4">
        <v>450</v>
      </c>
      <c r="H503" s="4">
        <v>2685</v>
      </c>
      <c r="I503" t="str">
        <f t="shared" si="57"/>
        <v>2018</v>
      </c>
      <c r="J503" t="s">
        <v>589</v>
      </c>
      <c r="M503" t="str">
        <f t="shared" si="56"/>
        <v>2018 Saleen S1</v>
      </c>
      <c r="N503" s="3">
        <f t="shared" si="58"/>
        <v>7.2</v>
      </c>
      <c r="O503" s="4">
        <f t="shared" si="59"/>
        <v>450</v>
      </c>
      <c r="Q503" t="str">
        <f t="shared" si="60"/>
        <v>2018 Saleen S1</v>
      </c>
      <c r="R503" s="3">
        <f t="shared" si="60"/>
        <v>7.2</v>
      </c>
      <c r="S503">
        <f t="shared" si="61"/>
        <v>5.2954928448021148</v>
      </c>
      <c r="T503" s="3">
        <f t="shared" si="62"/>
        <v>1.9045071551978854</v>
      </c>
      <c r="U503">
        <f t="shared" si="63"/>
        <v>3.6271475041999421</v>
      </c>
    </row>
    <row r="504" spans="1:21" x14ac:dyDescent="0.3">
      <c r="A504" t="s">
        <v>591</v>
      </c>
      <c r="B504" t="s">
        <v>30</v>
      </c>
      <c r="C504">
        <v>694</v>
      </c>
      <c r="D504" s="3">
        <v>5.9</v>
      </c>
      <c r="E504" s="3">
        <v>4.5</v>
      </c>
      <c r="F504" s="3">
        <v>4.5</v>
      </c>
      <c r="G504" s="4">
        <v>425</v>
      </c>
      <c r="H504" s="4">
        <v>2350</v>
      </c>
      <c r="I504" t="str">
        <f t="shared" si="57"/>
        <v>1965</v>
      </c>
      <c r="J504" t="s">
        <v>592</v>
      </c>
      <c r="M504" t="str">
        <f t="shared" si="56"/>
        <v>1965 Shelby Cobra 427 S/C</v>
      </c>
      <c r="N504" s="3">
        <f t="shared" si="58"/>
        <v>4.5</v>
      </c>
      <c r="O504" s="4">
        <f t="shared" si="59"/>
        <v>425</v>
      </c>
      <c r="Q504" t="str">
        <f t="shared" si="60"/>
        <v>1965 Shelby Cobra 427 S/C</v>
      </c>
      <c r="R504" s="3">
        <f t="shared" si="60"/>
        <v>4.5</v>
      </c>
      <c r="S504">
        <f t="shared" si="61"/>
        <v>5.1968202826270105</v>
      </c>
      <c r="T504" s="3">
        <f t="shared" si="62"/>
        <v>-0.69682028262701046</v>
      </c>
      <c r="U504">
        <f t="shared" si="63"/>
        <v>0.48555850628038671</v>
      </c>
    </row>
    <row r="505" spans="1:21" x14ac:dyDescent="0.3">
      <c r="A505" t="s">
        <v>593</v>
      </c>
      <c r="B505" t="s">
        <v>30</v>
      </c>
      <c r="C505">
        <v>637</v>
      </c>
      <c r="D505" s="3">
        <v>6.7</v>
      </c>
      <c r="E505" s="3">
        <v>3.7</v>
      </c>
      <c r="F505" s="3">
        <v>4.7</v>
      </c>
      <c r="G505" s="4">
        <v>390</v>
      </c>
      <c r="H505" s="4">
        <v>2300</v>
      </c>
      <c r="I505" t="str">
        <f t="shared" si="57"/>
        <v>1965</v>
      </c>
      <c r="J505" t="s">
        <v>592</v>
      </c>
      <c r="M505" t="str">
        <f t="shared" si="56"/>
        <v>1965 Shelby Cobra Daytona Coupe</v>
      </c>
      <c r="N505" s="3">
        <f t="shared" si="58"/>
        <v>3.7</v>
      </c>
      <c r="O505" s="4">
        <f t="shared" si="59"/>
        <v>390</v>
      </c>
      <c r="Q505" t="str">
        <f t="shared" si="60"/>
        <v>1965 Shelby Cobra Daytona Coupe</v>
      </c>
      <c r="R505" s="3">
        <f t="shared" si="60"/>
        <v>3.7</v>
      </c>
      <c r="S505">
        <f t="shared" si="61"/>
        <v>5.0586786955818628</v>
      </c>
      <c r="T505" s="3">
        <f t="shared" si="62"/>
        <v>-1.3586786955818626</v>
      </c>
      <c r="U505">
        <f t="shared" si="63"/>
        <v>1.8460077978280316</v>
      </c>
    </row>
    <row r="506" spans="1:21" x14ac:dyDescent="0.3">
      <c r="A506" t="s">
        <v>594</v>
      </c>
      <c r="B506" t="s">
        <v>37</v>
      </c>
      <c r="C506">
        <v>737</v>
      </c>
      <c r="D506" s="3">
        <v>4.3</v>
      </c>
      <c r="E506" s="3">
        <v>6.4</v>
      </c>
      <c r="F506" s="3">
        <v>7.7</v>
      </c>
      <c r="G506" s="4">
        <v>194</v>
      </c>
      <c r="H506">
        <v>925</v>
      </c>
      <c r="I506" t="str">
        <f t="shared" si="57"/>
        <v>2021</v>
      </c>
      <c r="J506" t="s">
        <v>595</v>
      </c>
      <c r="M506" t="str">
        <f t="shared" si="56"/>
        <v>2021 SIERRA Cars RX3</v>
      </c>
      <c r="N506" s="3">
        <f t="shared" si="58"/>
        <v>6.4</v>
      </c>
      <c r="O506" s="4">
        <f t="shared" si="59"/>
        <v>194</v>
      </c>
      <c r="Q506" t="str">
        <f t="shared" si="60"/>
        <v>2021 SIERRA Cars RX3</v>
      </c>
      <c r="R506" s="3">
        <f t="shared" si="60"/>
        <v>6.4</v>
      </c>
      <c r="S506">
        <f t="shared" si="61"/>
        <v>4.2850858081290415</v>
      </c>
      <c r="T506" s="3">
        <f t="shared" si="62"/>
        <v>2.1149141918709589</v>
      </c>
      <c r="U506">
        <f t="shared" si="63"/>
        <v>4.4728620389771914</v>
      </c>
    </row>
    <row r="507" spans="1:21" x14ac:dyDescent="0.3">
      <c r="A507" t="s">
        <v>596</v>
      </c>
      <c r="B507" t="s">
        <v>30</v>
      </c>
      <c r="C507">
        <v>640</v>
      </c>
      <c r="D507" s="3">
        <v>5.6</v>
      </c>
      <c r="E507" s="3">
        <v>5</v>
      </c>
      <c r="F507" s="3">
        <v>5.3</v>
      </c>
      <c r="G507" s="4">
        <v>276</v>
      </c>
      <c r="H507" s="4">
        <v>2800</v>
      </c>
      <c r="I507" t="str">
        <f t="shared" si="57"/>
        <v>1998</v>
      </c>
      <c r="J507" t="s">
        <v>597</v>
      </c>
      <c r="M507" t="str">
        <f t="shared" si="56"/>
        <v>1998 Subaru Impreza 22B-STi Version</v>
      </c>
      <c r="N507" s="3">
        <f t="shared" si="58"/>
        <v>5</v>
      </c>
      <c r="O507" s="4">
        <f t="shared" si="59"/>
        <v>276</v>
      </c>
      <c r="Q507" t="str">
        <f t="shared" si="60"/>
        <v>1998 Subaru Impreza 22B-STi Version</v>
      </c>
      <c r="R507" s="3">
        <f t="shared" si="60"/>
        <v>5</v>
      </c>
      <c r="S507">
        <f t="shared" si="61"/>
        <v>4.6087318120633851</v>
      </c>
      <c r="T507" s="3">
        <f t="shared" si="62"/>
        <v>0.39126818793661489</v>
      </c>
      <c r="U507">
        <f t="shared" si="63"/>
        <v>0.1530907948912022</v>
      </c>
    </row>
    <row r="508" spans="1:21" x14ac:dyDescent="0.3">
      <c r="A508" t="s">
        <v>598</v>
      </c>
      <c r="B508" t="s">
        <v>30</v>
      </c>
      <c r="C508">
        <v>652</v>
      </c>
      <c r="D508" s="3">
        <v>5.9</v>
      </c>
      <c r="E508" s="3">
        <v>6</v>
      </c>
      <c r="F508" s="3">
        <v>5.6</v>
      </c>
      <c r="G508" s="4">
        <v>278</v>
      </c>
      <c r="H508" s="4">
        <v>3270</v>
      </c>
      <c r="I508" t="str">
        <f t="shared" si="57"/>
        <v>2004</v>
      </c>
      <c r="J508" t="s">
        <v>597</v>
      </c>
      <c r="M508" t="str">
        <f t="shared" si="56"/>
        <v>2004 Subaru IMPREZA WRX STi</v>
      </c>
      <c r="N508" s="3">
        <f t="shared" si="58"/>
        <v>6</v>
      </c>
      <c r="O508" s="4">
        <f t="shared" si="59"/>
        <v>278</v>
      </c>
      <c r="Q508" t="str">
        <f t="shared" si="60"/>
        <v>2004 Subaru IMPREZA WRX STi</v>
      </c>
      <c r="R508" s="3">
        <f t="shared" si="60"/>
        <v>6</v>
      </c>
      <c r="S508">
        <f t="shared" si="61"/>
        <v>4.6166256170373936</v>
      </c>
      <c r="T508" s="3">
        <f t="shared" si="62"/>
        <v>1.3833743829626064</v>
      </c>
      <c r="U508">
        <f t="shared" si="63"/>
        <v>1.9137246834371719</v>
      </c>
    </row>
    <row r="509" spans="1:21" x14ac:dyDescent="0.3">
      <c r="A509" t="s">
        <v>599</v>
      </c>
      <c r="B509" t="s">
        <v>30</v>
      </c>
      <c r="C509">
        <v>669</v>
      </c>
      <c r="D509" s="3">
        <v>6.2</v>
      </c>
      <c r="E509" s="3">
        <v>6.3</v>
      </c>
      <c r="F509" s="3">
        <v>5.7</v>
      </c>
      <c r="G509" s="4">
        <v>311</v>
      </c>
      <c r="H509" s="4">
        <v>3315</v>
      </c>
      <c r="I509" t="str">
        <f t="shared" si="57"/>
        <v>2005</v>
      </c>
      <c r="J509" t="s">
        <v>597</v>
      </c>
      <c r="M509" t="str">
        <f t="shared" si="56"/>
        <v>2005 Subaru IMPREZA WRX STI</v>
      </c>
      <c r="N509" s="3">
        <f t="shared" si="58"/>
        <v>6.3</v>
      </c>
      <c r="O509" s="4">
        <f t="shared" si="59"/>
        <v>311</v>
      </c>
      <c r="Q509" t="str">
        <f t="shared" si="60"/>
        <v>2005 Subaru IMPREZA WRX STI</v>
      </c>
      <c r="R509" s="3">
        <f t="shared" si="60"/>
        <v>6.3</v>
      </c>
      <c r="S509">
        <f t="shared" si="61"/>
        <v>4.7468733991085319</v>
      </c>
      <c r="T509" s="3">
        <f t="shared" si="62"/>
        <v>1.5531266008914679</v>
      </c>
      <c r="U509">
        <f t="shared" si="63"/>
        <v>2.4122022383966852</v>
      </c>
    </row>
    <row r="510" spans="1:21" x14ac:dyDescent="0.3">
      <c r="A510" t="s">
        <v>600</v>
      </c>
      <c r="B510" t="s">
        <v>30</v>
      </c>
      <c r="C510">
        <v>649</v>
      </c>
      <c r="D510" s="3">
        <v>5.7</v>
      </c>
      <c r="E510" s="3">
        <v>5.4</v>
      </c>
      <c r="F510" s="3">
        <v>5.6</v>
      </c>
      <c r="G510" s="4">
        <v>305</v>
      </c>
      <c r="H510" s="4">
        <v>3395</v>
      </c>
      <c r="I510" t="str">
        <f t="shared" si="57"/>
        <v>2008</v>
      </c>
      <c r="J510" t="s">
        <v>597</v>
      </c>
      <c r="M510" t="str">
        <f t="shared" si="56"/>
        <v>2008 Subaru IMPREZA WRX STI</v>
      </c>
      <c r="N510" s="3">
        <f t="shared" si="58"/>
        <v>5.4</v>
      </c>
      <c r="O510" s="4">
        <f t="shared" si="59"/>
        <v>305</v>
      </c>
      <c r="Q510" t="str">
        <f t="shared" si="60"/>
        <v>2008 Subaru IMPREZA WRX STI</v>
      </c>
      <c r="R510" s="3">
        <f t="shared" si="60"/>
        <v>5.4</v>
      </c>
      <c r="S510">
        <f t="shared" si="61"/>
        <v>4.7231919841865064</v>
      </c>
      <c r="T510" s="3">
        <f t="shared" si="62"/>
        <v>0.67680801581349392</v>
      </c>
      <c r="U510">
        <f t="shared" si="63"/>
        <v>0.45806909026939863</v>
      </c>
    </row>
    <row r="511" spans="1:21" x14ac:dyDescent="0.3">
      <c r="A511" t="s">
        <v>601</v>
      </c>
      <c r="B511" t="s">
        <v>30</v>
      </c>
      <c r="C511">
        <v>668</v>
      </c>
      <c r="D511" s="3">
        <v>6</v>
      </c>
      <c r="E511" s="3">
        <v>5.0999999999999996</v>
      </c>
      <c r="F511" s="3">
        <v>5.9</v>
      </c>
      <c r="G511" s="4">
        <v>305</v>
      </c>
      <c r="H511" s="4">
        <v>3384</v>
      </c>
      <c r="I511" t="str">
        <f t="shared" si="57"/>
        <v>2011</v>
      </c>
      <c r="J511" t="s">
        <v>597</v>
      </c>
      <c r="M511" t="str">
        <f t="shared" si="56"/>
        <v>2011 Subaru WRX STI</v>
      </c>
      <c r="N511" s="3">
        <f t="shared" si="58"/>
        <v>5.0999999999999996</v>
      </c>
      <c r="O511" s="4">
        <f t="shared" si="59"/>
        <v>305</v>
      </c>
      <c r="Q511" t="str">
        <f t="shared" si="60"/>
        <v>2011 Subaru WRX STI</v>
      </c>
      <c r="R511" s="3">
        <f t="shared" si="60"/>
        <v>5.0999999999999996</v>
      </c>
      <c r="S511">
        <f t="shared" si="61"/>
        <v>4.7231919841865064</v>
      </c>
      <c r="T511" s="3">
        <f t="shared" si="62"/>
        <v>0.37680801581349321</v>
      </c>
      <c r="U511">
        <f t="shared" si="63"/>
        <v>0.14198428078130176</v>
      </c>
    </row>
    <row r="512" spans="1:21" x14ac:dyDescent="0.3">
      <c r="A512" t="s">
        <v>602</v>
      </c>
      <c r="B512" t="s">
        <v>19</v>
      </c>
      <c r="C512">
        <v>581</v>
      </c>
      <c r="D512" s="3">
        <v>5.7</v>
      </c>
      <c r="E512" s="3">
        <v>4.2</v>
      </c>
      <c r="F512" s="3">
        <v>4.8</v>
      </c>
      <c r="G512" s="4">
        <v>200</v>
      </c>
      <c r="H512" s="4">
        <v>2764</v>
      </c>
      <c r="I512" t="str">
        <f t="shared" si="57"/>
        <v>2013</v>
      </c>
      <c r="J512" t="s">
        <v>597</v>
      </c>
      <c r="M512" t="str">
        <f t="shared" si="56"/>
        <v>2013 Subaru BRZ</v>
      </c>
      <c r="N512" s="3">
        <f t="shared" si="58"/>
        <v>4.2</v>
      </c>
      <c r="O512" s="4">
        <f t="shared" si="59"/>
        <v>200</v>
      </c>
      <c r="Q512" t="str">
        <f t="shared" si="60"/>
        <v>2013 Subaru BRZ</v>
      </c>
      <c r="R512" s="3">
        <f t="shared" si="60"/>
        <v>4.2</v>
      </c>
      <c r="S512">
        <f t="shared" si="61"/>
        <v>4.308767223051067</v>
      </c>
      <c r="T512" s="3">
        <f t="shared" si="62"/>
        <v>-0.10876722305106679</v>
      </c>
      <c r="U512">
        <f t="shared" si="63"/>
        <v>1.1830308810240515E-2</v>
      </c>
    </row>
    <row r="513" spans="1:21" x14ac:dyDescent="0.3">
      <c r="A513" t="s">
        <v>603</v>
      </c>
      <c r="B513" t="s">
        <v>30</v>
      </c>
      <c r="C513">
        <v>675</v>
      </c>
      <c r="D513" s="3">
        <v>6</v>
      </c>
      <c r="E513" s="3">
        <v>5.5</v>
      </c>
      <c r="F513" s="3">
        <v>5.6</v>
      </c>
      <c r="G513" s="4">
        <v>305</v>
      </c>
      <c r="H513" s="4">
        <v>3386</v>
      </c>
      <c r="I513" t="str">
        <f t="shared" si="57"/>
        <v>2015</v>
      </c>
      <c r="J513" t="s">
        <v>597</v>
      </c>
      <c r="M513" t="str">
        <f t="shared" si="56"/>
        <v>2015 Subaru WRX STI</v>
      </c>
      <c r="N513" s="3">
        <f t="shared" si="58"/>
        <v>5.5</v>
      </c>
      <c r="O513" s="4">
        <f t="shared" si="59"/>
        <v>305</v>
      </c>
      <c r="Q513" t="str">
        <f t="shared" si="60"/>
        <v>2015 Subaru WRX STI</v>
      </c>
      <c r="R513" s="3">
        <f t="shared" si="60"/>
        <v>5.5</v>
      </c>
      <c r="S513">
        <f t="shared" si="61"/>
        <v>4.7231919841865064</v>
      </c>
      <c r="T513" s="3">
        <f t="shared" si="62"/>
        <v>0.77680801581349357</v>
      </c>
      <c r="U513">
        <f t="shared" si="63"/>
        <v>0.60343069343209688</v>
      </c>
    </row>
    <row r="514" spans="1:21" x14ac:dyDescent="0.3">
      <c r="A514" t="s">
        <v>604</v>
      </c>
      <c r="B514" t="s">
        <v>30</v>
      </c>
      <c r="C514">
        <v>689</v>
      </c>
      <c r="D514" s="3">
        <v>6</v>
      </c>
      <c r="E514" s="3">
        <v>5.8</v>
      </c>
      <c r="F514" s="3">
        <v>5.4</v>
      </c>
      <c r="G514" s="4">
        <v>341</v>
      </c>
      <c r="H514" s="4">
        <v>3485</v>
      </c>
      <c r="I514" t="str">
        <f t="shared" si="57"/>
        <v>2019</v>
      </c>
      <c r="J514" t="s">
        <v>597</v>
      </c>
      <c r="M514" t="str">
        <f t="shared" si="56"/>
        <v>2019 Subaru STI 209</v>
      </c>
      <c r="N514" s="3">
        <f t="shared" si="58"/>
        <v>5.8</v>
      </c>
      <c r="O514" s="4">
        <f t="shared" si="59"/>
        <v>341</v>
      </c>
      <c r="Q514" t="str">
        <f t="shared" si="60"/>
        <v>2019 Subaru STI 209</v>
      </c>
      <c r="R514" s="3">
        <f t="shared" si="60"/>
        <v>5.8</v>
      </c>
      <c r="S514">
        <f t="shared" si="61"/>
        <v>4.8652804737186575</v>
      </c>
      <c r="T514" s="3">
        <f t="shared" si="62"/>
        <v>0.93471952628134236</v>
      </c>
      <c r="U514">
        <f t="shared" si="63"/>
        <v>0.87370059281161705</v>
      </c>
    </row>
    <row r="515" spans="1:21" x14ac:dyDescent="0.3">
      <c r="A515" t="s">
        <v>605</v>
      </c>
      <c r="B515" t="s">
        <v>34</v>
      </c>
      <c r="C515">
        <v>487</v>
      </c>
      <c r="D515" s="3">
        <v>5.0999999999999996</v>
      </c>
      <c r="E515" s="3">
        <v>3.7</v>
      </c>
      <c r="F515" s="3">
        <v>5</v>
      </c>
      <c r="G515" s="4">
        <v>150</v>
      </c>
      <c r="H515" s="4">
        <v>2550</v>
      </c>
      <c r="I515" t="str">
        <f t="shared" si="57"/>
        <v>1969</v>
      </c>
      <c r="J515" t="s">
        <v>606</v>
      </c>
      <c r="M515" t="str">
        <f t="shared" si="56"/>
        <v>1969 Toyota 2000GT</v>
      </c>
      <c r="N515" s="3">
        <f t="shared" si="58"/>
        <v>3.7</v>
      </c>
      <c r="O515" s="4">
        <f t="shared" si="59"/>
        <v>150</v>
      </c>
      <c r="Q515" t="str">
        <f t="shared" si="60"/>
        <v>1969 Toyota 2000GT</v>
      </c>
      <c r="R515" s="3">
        <f t="shared" si="60"/>
        <v>3.7</v>
      </c>
      <c r="S515">
        <f t="shared" si="61"/>
        <v>4.1114220987008565</v>
      </c>
      <c r="T515" s="3">
        <f t="shared" si="62"/>
        <v>-0.41142209870085633</v>
      </c>
      <c r="U515">
        <f t="shared" si="63"/>
        <v>0.16926814329941717</v>
      </c>
    </row>
    <row r="516" spans="1:21" x14ac:dyDescent="0.3">
      <c r="A516" t="s">
        <v>607</v>
      </c>
      <c r="B516" t="s">
        <v>34</v>
      </c>
      <c r="C516">
        <v>315</v>
      </c>
      <c r="D516" s="3">
        <v>4</v>
      </c>
      <c r="E516" s="3">
        <v>2.7</v>
      </c>
      <c r="F516" s="3">
        <v>4.9000000000000004</v>
      </c>
      <c r="G516" s="4">
        <v>97</v>
      </c>
      <c r="H516" s="4">
        <v>2392</v>
      </c>
      <c r="I516" t="str">
        <f t="shared" si="57"/>
        <v>1974</v>
      </c>
      <c r="J516" t="s">
        <v>606</v>
      </c>
      <c r="M516" t="str">
        <f t="shared" si="56"/>
        <v>1974 Toyota Celica GT</v>
      </c>
      <c r="N516" s="3">
        <f t="shared" si="58"/>
        <v>2.7</v>
      </c>
      <c r="O516" s="4">
        <f t="shared" si="59"/>
        <v>97</v>
      </c>
      <c r="Q516" t="str">
        <f t="shared" si="60"/>
        <v>1974 Toyota Celica GT</v>
      </c>
      <c r="R516" s="3">
        <f t="shared" si="60"/>
        <v>2.7</v>
      </c>
      <c r="S516">
        <f t="shared" si="61"/>
        <v>3.9022362668896347</v>
      </c>
      <c r="T516" s="3">
        <f t="shared" si="62"/>
        <v>-1.2022362668896345</v>
      </c>
      <c r="U516">
        <f t="shared" si="63"/>
        <v>1.4453720414247244</v>
      </c>
    </row>
    <row r="517" spans="1:21" x14ac:dyDescent="0.3">
      <c r="A517" t="s">
        <v>608</v>
      </c>
      <c r="B517" t="s">
        <v>34</v>
      </c>
      <c r="C517">
        <v>269</v>
      </c>
      <c r="D517" s="3">
        <v>3.4</v>
      </c>
      <c r="E517" s="3">
        <v>2.4</v>
      </c>
      <c r="F517" s="3">
        <v>7.5</v>
      </c>
      <c r="G517" s="4">
        <v>135</v>
      </c>
      <c r="H517" s="4">
        <v>3417</v>
      </c>
      <c r="I517" t="str">
        <f t="shared" si="57"/>
        <v>1979</v>
      </c>
      <c r="J517" t="s">
        <v>606</v>
      </c>
      <c r="M517" t="str">
        <f t="shared" si="56"/>
        <v>1979 Toyota FJ40</v>
      </c>
      <c r="N517" s="3">
        <f t="shared" si="58"/>
        <v>2.4</v>
      </c>
      <c r="O517" s="4">
        <f t="shared" si="59"/>
        <v>135</v>
      </c>
      <c r="Q517" t="str">
        <f t="shared" si="60"/>
        <v>1979 Toyota FJ40</v>
      </c>
      <c r="R517" s="3">
        <f t="shared" si="60"/>
        <v>2.4</v>
      </c>
      <c r="S517">
        <f t="shared" si="61"/>
        <v>4.0522185613957937</v>
      </c>
      <c r="T517" s="3">
        <f t="shared" si="62"/>
        <v>-1.6522185613957938</v>
      </c>
      <c r="U517">
        <f t="shared" si="63"/>
        <v>2.7298261746207864</v>
      </c>
    </row>
    <row r="518" spans="1:21" x14ac:dyDescent="0.3">
      <c r="A518" t="s">
        <v>609</v>
      </c>
      <c r="B518" t="s">
        <v>34</v>
      </c>
      <c r="C518">
        <v>480</v>
      </c>
      <c r="D518" s="3">
        <v>4.5</v>
      </c>
      <c r="E518" s="3">
        <v>4</v>
      </c>
      <c r="F518" s="3">
        <v>5.2</v>
      </c>
      <c r="G518" s="4">
        <v>128</v>
      </c>
      <c r="H518" s="4">
        <v>2094</v>
      </c>
      <c r="I518" t="str">
        <f t="shared" si="57"/>
        <v>1985</v>
      </c>
      <c r="J518" t="s">
        <v>606</v>
      </c>
      <c r="M518" t="str">
        <f t="shared" si="56"/>
        <v>1985 Toyota Sprinter Trueno GT Apex</v>
      </c>
      <c r="N518" s="3">
        <f t="shared" si="58"/>
        <v>4</v>
      </c>
      <c r="O518" s="4">
        <f t="shared" si="59"/>
        <v>128</v>
      </c>
      <c r="Q518" t="str">
        <f t="shared" si="60"/>
        <v>1985 Toyota Sprinter Trueno GT Apex</v>
      </c>
      <c r="R518" s="3">
        <f t="shared" si="60"/>
        <v>4</v>
      </c>
      <c r="S518">
        <f t="shared" si="61"/>
        <v>4.0245902439867649</v>
      </c>
      <c r="T518" s="3">
        <f t="shared" si="62"/>
        <v>-2.4590243986764904E-2</v>
      </c>
      <c r="U518">
        <f t="shared" si="63"/>
        <v>6.0468009932862748E-4</v>
      </c>
    </row>
    <row r="519" spans="1:21" x14ac:dyDescent="0.3">
      <c r="A519" t="s">
        <v>610</v>
      </c>
      <c r="B519" t="s">
        <v>19</v>
      </c>
      <c r="C519">
        <v>502</v>
      </c>
      <c r="D519" s="3">
        <v>5.0999999999999996</v>
      </c>
      <c r="E519" s="3">
        <v>3.8</v>
      </c>
      <c r="F519" s="3">
        <v>5.4</v>
      </c>
      <c r="G519" s="4">
        <v>145</v>
      </c>
      <c r="H519" s="4">
        <v>2620</v>
      </c>
      <c r="I519" t="str">
        <f t="shared" si="57"/>
        <v>1989</v>
      </c>
      <c r="J519" t="s">
        <v>606</v>
      </c>
      <c r="M519" t="str">
        <f t="shared" si="56"/>
        <v>1989 Toyota MR2 SC</v>
      </c>
      <c r="N519" s="3">
        <f t="shared" si="58"/>
        <v>3.8</v>
      </c>
      <c r="O519" s="4">
        <f t="shared" si="59"/>
        <v>145</v>
      </c>
      <c r="Q519" t="str">
        <f t="shared" si="60"/>
        <v>1989 Toyota MR2 SC</v>
      </c>
      <c r="R519" s="3">
        <f t="shared" si="60"/>
        <v>3.8</v>
      </c>
      <c r="S519">
        <f t="shared" si="61"/>
        <v>4.0916875862658362</v>
      </c>
      <c r="T519" s="3">
        <f t="shared" si="62"/>
        <v>-0.29168758626583635</v>
      </c>
      <c r="U519">
        <f t="shared" si="63"/>
        <v>8.5081647981589723E-2</v>
      </c>
    </row>
    <row r="520" spans="1:21" x14ac:dyDescent="0.3">
      <c r="A520" t="s">
        <v>611</v>
      </c>
      <c r="B520" t="s">
        <v>19</v>
      </c>
      <c r="C520">
        <v>544</v>
      </c>
      <c r="D520" s="3">
        <v>5.8</v>
      </c>
      <c r="E520" s="3">
        <v>4.7</v>
      </c>
      <c r="F520" s="3">
        <v>5.5</v>
      </c>
      <c r="G520" s="4">
        <v>232</v>
      </c>
      <c r="H520" s="4">
        <v>3219</v>
      </c>
      <c r="I520" t="str">
        <f t="shared" si="57"/>
        <v>1992</v>
      </c>
      <c r="J520" t="s">
        <v>606</v>
      </c>
      <c r="M520" t="str">
        <f t="shared" si="56"/>
        <v>1992 Toyota Celica GT-Four RC ST185</v>
      </c>
      <c r="N520" s="3">
        <f t="shared" si="58"/>
        <v>4.7</v>
      </c>
      <c r="O520" s="4">
        <f t="shared" si="59"/>
        <v>232</v>
      </c>
      <c r="Q520" t="str">
        <f t="shared" si="60"/>
        <v>1992 Toyota Celica GT-Four RC ST185</v>
      </c>
      <c r="R520" s="3">
        <f t="shared" si="60"/>
        <v>4.7</v>
      </c>
      <c r="S520">
        <f t="shared" si="61"/>
        <v>4.435068102635201</v>
      </c>
      <c r="T520" s="3">
        <f t="shared" si="62"/>
        <v>0.26493189736479916</v>
      </c>
      <c r="U520">
        <f t="shared" si="63"/>
        <v>7.0188910241312477E-2</v>
      </c>
    </row>
    <row r="521" spans="1:21" x14ac:dyDescent="0.3">
      <c r="A521" t="s">
        <v>612</v>
      </c>
      <c r="B521" t="s">
        <v>19</v>
      </c>
      <c r="C521">
        <v>558</v>
      </c>
      <c r="D521" s="3">
        <v>5.4</v>
      </c>
      <c r="E521" s="3">
        <v>4.0999999999999996</v>
      </c>
      <c r="F521" s="3">
        <v>5.0999999999999996</v>
      </c>
      <c r="G521" s="4">
        <v>206</v>
      </c>
      <c r="H521" s="4">
        <v>3329</v>
      </c>
      <c r="I521" t="str">
        <f t="shared" si="57"/>
        <v>1992</v>
      </c>
      <c r="J521" t="s">
        <v>606</v>
      </c>
      <c r="M521" t="str">
        <f t="shared" si="56"/>
        <v>1992 Toyota Supra 2.0 GT</v>
      </c>
      <c r="N521" s="3">
        <f t="shared" si="58"/>
        <v>4.0999999999999996</v>
      </c>
      <c r="O521" s="4">
        <f t="shared" si="59"/>
        <v>206</v>
      </c>
      <c r="Q521" t="str">
        <f t="shared" si="60"/>
        <v>1992 Toyota Supra 2.0 GT</v>
      </c>
      <c r="R521" s="3">
        <f t="shared" si="60"/>
        <v>4.0999999999999996</v>
      </c>
      <c r="S521">
        <f t="shared" si="61"/>
        <v>4.3324486379730915</v>
      </c>
      <c r="T521" s="3">
        <f t="shared" si="62"/>
        <v>-0.2324486379730919</v>
      </c>
      <c r="U521">
        <f t="shared" si="63"/>
        <v>5.4032369295545543E-2</v>
      </c>
    </row>
    <row r="522" spans="1:21" x14ac:dyDescent="0.3">
      <c r="A522" t="s">
        <v>613</v>
      </c>
      <c r="B522" t="s">
        <v>30</v>
      </c>
      <c r="C522">
        <v>693</v>
      </c>
      <c r="D522" s="3">
        <v>4.7</v>
      </c>
      <c r="E522" s="3">
        <v>5.9</v>
      </c>
      <c r="F522" s="3">
        <v>10</v>
      </c>
      <c r="G522" s="4">
        <v>360</v>
      </c>
      <c r="H522" s="4">
        <v>4000</v>
      </c>
      <c r="I522" t="str">
        <f t="shared" si="57"/>
        <v>1993</v>
      </c>
      <c r="J522" t="s">
        <v>606</v>
      </c>
      <c r="M522" t="str">
        <f t="shared" si="56"/>
        <v>1993 Toyota #1 T100 Baja Truck</v>
      </c>
      <c r="N522" s="3">
        <f t="shared" si="58"/>
        <v>5.9</v>
      </c>
      <c r="O522" s="4">
        <f t="shared" si="59"/>
        <v>360</v>
      </c>
      <c r="Q522" t="str">
        <f t="shared" si="60"/>
        <v>1993 Toyota #1 T100 Baja Truck</v>
      </c>
      <c r="R522" s="3">
        <f t="shared" si="60"/>
        <v>5.9</v>
      </c>
      <c r="S522">
        <f t="shared" si="61"/>
        <v>4.9402716209717372</v>
      </c>
      <c r="T522" s="3">
        <f t="shared" si="62"/>
        <v>0.95972837902826313</v>
      </c>
      <c r="U522">
        <f t="shared" si="63"/>
        <v>0.92107856151221745</v>
      </c>
    </row>
    <row r="523" spans="1:21" x14ac:dyDescent="0.3">
      <c r="A523" t="s">
        <v>614</v>
      </c>
      <c r="B523" t="s">
        <v>19</v>
      </c>
      <c r="C523">
        <v>590</v>
      </c>
      <c r="D523" s="3">
        <v>6.1</v>
      </c>
      <c r="E523" s="3">
        <v>5.0999999999999996</v>
      </c>
      <c r="F523" s="3">
        <v>5.3</v>
      </c>
      <c r="G523" s="4">
        <v>255</v>
      </c>
      <c r="H523" s="4">
        <v>3175</v>
      </c>
      <c r="I523" t="str">
        <f t="shared" si="57"/>
        <v>1994</v>
      </c>
      <c r="J523" t="s">
        <v>606</v>
      </c>
      <c r="M523" t="str">
        <f t="shared" si="56"/>
        <v>1994 Toyota Celica GT-Four ST205</v>
      </c>
      <c r="N523" s="3">
        <f t="shared" si="58"/>
        <v>5.0999999999999996</v>
      </c>
      <c r="O523" s="4">
        <f t="shared" si="59"/>
        <v>255</v>
      </c>
      <c r="Q523" t="str">
        <f t="shared" si="60"/>
        <v>1994 Toyota Celica GT-Four ST205</v>
      </c>
      <c r="R523" s="3">
        <f t="shared" si="60"/>
        <v>5.0999999999999996</v>
      </c>
      <c r="S523">
        <f t="shared" si="61"/>
        <v>4.5258468598362969</v>
      </c>
      <c r="T523" s="3">
        <f t="shared" si="62"/>
        <v>0.57415314016370278</v>
      </c>
      <c r="U523">
        <f t="shared" si="63"/>
        <v>0.32965182835984053</v>
      </c>
    </row>
    <row r="524" spans="1:21" x14ac:dyDescent="0.3">
      <c r="A524" t="s">
        <v>615</v>
      </c>
      <c r="B524" t="s">
        <v>30</v>
      </c>
      <c r="C524">
        <v>646</v>
      </c>
      <c r="D524" s="3">
        <v>6.4</v>
      </c>
      <c r="E524" s="3">
        <v>4.5999999999999996</v>
      </c>
      <c r="F524" s="3">
        <v>4.7</v>
      </c>
      <c r="G524" s="4">
        <v>320</v>
      </c>
      <c r="H524" s="4">
        <v>3329</v>
      </c>
      <c r="I524" t="str">
        <f t="shared" si="57"/>
        <v>1998</v>
      </c>
      <c r="J524" t="s">
        <v>606</v>
      </c>
      <c r="M524" t="str">
        <f t="shared" si="56"/>
        <v>1998 Toyota Supra RZ</v>
      </c>
      <c r="N524" s="3">
        <f t="shared" si="58"/>
        <v>4.5999999999999996</v>
      </c>
      <c r="O524" s="4">
        <f t="shared" si="59"/>
        <v>320</v>
      </c>
      <c r="Q524" t="str">
        <f t="shared" si="60"/>
        <v>1998 Toyota Supra RZ</v>
      </c>
      <c r="R524" s="3">
        <f t="shared" si="60"/>
        <v>4.5999999999999996</v>
      </c>
      <c r="S524">
        <f t="shared" si="61"/>
        <v>4.7823955214915692</v>
      </c>
      <c r="T524" s="3">
        <f t="shared" si="62"/>
        <v>-0.18239552149156957</v>
      </c>
      <c r="U524">
        <f t="shared" si="63"/>
        <v>3.3268126260181614E-2</v>
      </c>
    </row>
    <row r="525" spans="1:21" x14ac:dyDescent="0.3">
      <c r="A525" t="s">
        <v>616</v>
      </c>
      <c r="B525" t="s">
        <v>37</v>
      </c>
      <c r="C525">
        <v>800</v>
      </c>
      <c r="D525" s="3">
        <v>7.5</v>
      </c>
      <c r="E525" s="3">
        <v>5.9</v>
      </c>
      <c r="F525" s="3">
        <v>4.0999999999999996</v>
      </c>
      <c r="G525" s="4">
        <v>505</v>
      </c>
      <c r="H525" s="4">
        <v>3252</v>
      </c>
      <c r="I525" t="str">
        <f t="shared" si="57"/>
        <v>1998</v>
      </c>
      <c r="J525" t="s">
        <v>606</v>
      </c>
      <c r="M525" t="str">
        <f t="shared" si="56"/>
        <v>1998 Toyota Supra RZ "Welcome Pack"</v>
      </c>
      <c r="N525" s="3">
        <f t="shared" si="58"/>
        <v>5.9</v>
      </c>
      <c r="O525" s="4">
        <f t="shared" si="59"/>
        <v>505</v>
      </c>
      <c r="Q525" t="str">
        <f t="shared" si="60"/>
        <v>1998 Toyota Supra RZ "Welcome Pack"</v>
      </c>
      <c r="R525" s="3">
        <f t="shared" si="60"/>
        <v>5.9</v>
      </c>
      <c r="S525">
        <f t="shared" si="61"/>
        <v>5.5125724815873456</v>
      </c>
      <c r="T525" s="3">
        <f t="shared" si="62"/>
        <v>0.38742751841265477</v>
      </c>
      <c r="U525">
        <f t="shared" si="63"/>
        <v>0.15010008202338795</v>
      </c>
    </row>
    <row r="526" spans="1:21" x14ac:dyDescent="0.3">
      <c r="A526" t="s">
        <v>617</v>
      </c>
      <c r="B526" t="s">
        <v>19</v>
      </c>
      <c r="C526">
        <v>557</v>
      </c>
      <c r="D526" s="3">
        <v>5.5</v>
      </c>
      <c r="E526" s="3">
        <v>3.8</v>
      </c>
      <c r="F526" s="3">
        <v>5.2</v>
      </c>
      <c r="G526" s="4">
        <v>187</v>
      </c>
      <c r="H526" s="4">
        <v>2560</v>
      </c>
      <c r="I526" t="str">
        <f t="shared" si="57"/>
        <v>2003</v>
      </c>
      <c r="J526" t="s">
        <v>606</v>
      </c>
      <c r="M526" t="str">
        <f t="shared" si="56"/>
        <v>2003 Toyota Celica SS-1</v>
      </c>
      <c r="N526" s="3">
        <f t="shared" si="58"/>
        <v>3.8</v>
      </c>
      <c r="O526" s="4">
        <f t="shared" si="59"/>
        <v>187</v>
      </c>
      <c r="Q526" t="str">
        <f t="shared" si="60"/>
        <v>2003 Toyota Celica SS-1</v>
      </c>
      <c r="R526" s="3">
        <f t="shared" si="60"/>
        <v>3.8</v>
      </c>
      <c r="S526">
        <f t="shared" si="61"/>
        <v>4.2574574907200118</v>
      </c>
      <c r="T526" s="3">
        <f t="shared" si="62"/>
        <v>-0.45745749072001196</v>
      </c>
      <c r="U526">
        <f t="shared" si="63"/>
        <v>0.20926735581584982</v>
      </c>
    </row>
    <row r="527" spans="1:21" x14ac:dyDescent="0.3">
      <c r="A527" t="s">
        <v>618</v>
      </c>
      <c r="B527" t="s">
        <v>34</v>
      </c>
      <c r="C527">
        <v>457</v>
      </c>
      <c r="D527" s="3">
        <v>4</v>
      </c>
      <c r="E527" s="3">
        <v>2.7</v>
      </c>
      <c r="F527" s="3">
        <v>9.4</v>
      </c>
      <c r="G527" s="4">
        <v>169</v>
      </c>
      <c r="H527" s="4">
        <v>4740</v>
      </c>
      <c r="I527" t="str">
        <f t="shared" si="57"/>
        <v>2007</v>
      </c>
      <c r="J527" t="s">
        <v>606</v>
      </c>
      <c r="M527" t="str">
        <f t="shared" si="56"/>
        <v>2007 Toyota Hilux Arctic Trucks AT38</v>
      </c>
      <c r="N527" s="3">
        <f t="shared" si="58"/>
        <v>2.7</v>
      </c>
      <c r="O527" s="4">
        <f t="shared" si="59"/>
        <v>169</v>
      </c>
      <c r="Q527" t="str">
        <f t="shared" si="60"/>
        <v>2007 Toyota Hilux Arctic Trucks AT38</v>
      </c>
      <c r="R527" s="3">
        <f t="shared" si="60"/>
        <v>2.7</v>
      </c>
      <c r="S527">
        <f t="shared" si="61"/>
        <v>4.1864132459539363</v>
      </c>
      <c r="T527" s="3">
        <f t="shared" si="62"/>
        <v>-1.4864132459539361</v>
      </c>
      <c r="U527">
        <f t="shared" si="63"/>
        <v>2.2094243377473166</v>
      </c>
    </row>
    <row r="528" spans="1:21" x14ac:dyDescent="0.3">
      <c r="A528" t="s">
        <v>619</v>
      </c>
      <c r="B528" t="s">
        <v>19</v>
      </c>
      <c r="C528">
        <v>579</v>
      </c>
      <c r="D528" s="3">
        <v>5.5</v>
      </c>
      <c r="E528" s="3">
        <v>4.2</v>
      </c>
      <c r="F528" s="3">
        <v>4.8</v>
      </c>
      <c r="G528" s="4">
        <v>197</v>
      </c>
      <c r="H528" s="4">
        <v>2734</v>
      </c>
      <c r="I528" t="str">
        <f t="shared" si="57"/>
        <v>2013</v>
      </c>
      <c r="J528" t="s">
        <v>606</v>
      </c>
      <c r="M528" t="str">
        <f t="shared" si="56"/>
        <v>2013 Toyota 86</v>
      </c>
      <c r="N528" s="3">
        <f t="shared" si="58"/>
        <v>4.2</v>
      </c>
      <c r="O528" s="4">
        <f t="shared" si="59"/>
        <v>197</v>
      </c>
      <c r="Q528" t="str">
        <f t="shared" si="60"/>
        <v>2013 Toyota 86</v>
      </c>
      <c r="R528" s="3">
        <f t="shared" si="60"/>
        <v>4.2</v>
      </c>
      <c r="S528">
        <f t="shared" si="61"/>
        <v>4.2969265155900542</v>
      </c>
      <c r="T528" s="3">
        <f t="shared" si="62"/>
        <v>-9.6926515590054052E-2</v>
      </c>
      <c r="U528">
        <f t="shared" si="63"/>
        <v>9.3947494244289911E-3</v>
      </c>
    </row>
    <row r="529" spans="1:21" x14ac:dyDescent="0.3">
      <c r="A529" t="s">
        <v>620</v>
      </c>
      <c r="B529" t="s">
        <v>34</v>
      </c>
      <c r="C529">
        <v>404</v>
      </c>
      <c r="D529" s="3">
        <v>4.0999999999999996</v>
      </c>
      <c r="E529" s="3">
        <v>2.5</v>
      </c>
      <c r="F529" s="3">
        <v>9.5</v>
      </c>
      <c r="G529" s="4">
        <v>161</v>
      </c>
      <c r="H529" s="4">
        <v>4993</v>
      </c>
      <c r="I529" t="str">
        <f t="shared" si="57"/>
        <v>2016</v>
      </c>
      <c r="J529" t="s">
        <v>606</v>
      </c>
      <c r="M529" t="str">
        <f t="shared" si="56"/>
        <v>2016 Toyota Land Cruiser Arctic Trucks AT37</v>
      </c>
      <c r="N529" s="3">
        <f t="shared" si="58"/>
        <v>2.5</v>
      </c>
      <c r="O529" s="4">
        <f t="shared" si="59"/>
        <v>161</v>
      </c>
      <c r="Q529" t="str">
        <f t="shared" si="60"/>
        <v>2016 Toyota Land Cruiser Arctic Trucks AT37</v>
      </c>
      <c r="R529" s="3">
        <f t="shared" si="60"/>
        <v>2.5</v>
      </c>
      <c r="S529">
        <f t="shared" si="61"/>
        <v>4.1548380260579032</v>
      </c>
      <c r="T529" s="3">
        <f t="shared" si="62"/>
        <v>-1.6548380260579032</v>
      </c>
      <c r="U529">
        <f t="shared" si="63"/>
        <v>2.7384888924872177</v>
      </c>
    </row>
    <row r="530" spans="1:21" x14ac:dyDescent="0.3">
      <c r="A530" t="s">
        <v>621</v>
      </c>
      <c r="B530" t="s">
        <v>37</v>
      </c>
      <c r="C530">
        <v>731</v>
      </c>
      <c r="D530" s="3">
        <v>6.2</v>
      </c>
      <c r="E530" s="3">
        <v>5.5</v>
      </c>
      <c r="F530" s="3">
        <v>4.8</v>
      </c>
      <c r="G530" s="4">
        <v>335</v>
      </c>
      <c r="H530" s="4">
        <v>3397</v>
      </c>
      <c r="I530" t="str">
        <f t="shared" si="57"/>
        <v>2020</v>
      </c>
      <c r="J530" t="s">
        <v>606</v>
      </c>
      <c r="M530" t="str">
        <f t="shared" si="56"/>
        <v>2020 Toyota GR Supra</v>
      </c>
      <c r="N530" s="3">
        <f t="shared" si="58"/>
        <v>5.5</v>
      </c>
      <c r="O530" s="4">
        <f t="shared" si="59"/>
        <v>335</v>
      </c>
      <c r="Q530" t="str">
        <f t="shared" si="60"/>
        <v>2020 Toyota GR Supra</v>
      </c>
      <c r="R530" s="3">
        <f t="shared" si="60"/>
        <v>5.5</v>
      </c>
      <c r="S530">
        <f t="shared" si="61"/>
        <v>4.8415990587966329</v>
      </c>
      <c r="T530" s="3">
        <f t="shared" si="62"/>
        <v>0.65840094120336712</v>
      </c>
      <c r="U530">
        <f t="shared" si="63"/>
        <v>0.43349179937747967</v>
      </c>
    </row>
    <row r="531" spans="1:21" x14ac:dyDescent="0.3">
      <c r="A531" t="s">
        <v>622</v>
      </c>
      <c r="B531" t="s">
        <v>25</v>
      </c>
      <c r="C531">
        <v>861</v>
      </c>
      <c r="D531" s="3">
        <v>8.6999999999999993</v>
      </c>
      <c r="E531" s="3">
        <v>5.4</v>
      </c>
      <c r="F531" s="3">
        <v>3.4</v>
      </c>
      <c r="G531" s="4">
        <v>800</v>
      </c>
      <c r="H531" s="4">
        <v>2150</v>
      </c>
      <c r="I531" t="str">
        <f t="shared" si="57"/>
        <v>1998</v>
      </c>
      <c r="J531" t="s">
        <v>623</v>
      </c>
      <c r="M531" t="str">
        <f t="shared" si="56"/>
        <v>1998 TVR Cerbera Speed 12</v>
      </c>
      <c r="N531" s="3">
        <f t="shared" si="58"/>
        <v>5.4</v>
      </c>
      <c r="O531" s="4">
        <f t="shared" si="59"/>
        <v>800</v>
      </c>
      <c r="Q531" t="str">
        <f t="shared" si="60"/>
        <v>1998 TVR Cerbera Speed 12</v>
      </c>
      <c r="R531" s="3">
        <f t="shared" si="60"/>
        <v>5.4</v>
      </c>
      <c r="S531">
        <f t="shared" si="61"/>
        <v>6.6769087152535826</v>
      </c>
      <c r="T531" s="3">
        <f t="shared" si="62"/>
        <v>-1.2769087152535823</v>
      </c>
      <c r="U531">
        <f t="shared" si="63"/>
        <v>1.6304958670905541</v>
      </c>
    </row>
    <row r="532" spans="1:21" x14ac:dyDescent="0.3">
      <c r="A532" t="s">
        <v>624</v>
      </c>
      <c r="B532" t="s">
        <v>37</v>
      </c>
      <c r="C532">
        <v>779</v>
      </c>
      <c r="D532" s="3">
        <v>6.7</v>
      </c>
      <c r="E532" s="3">
        <v>5.3</v>
      </c>
      <c r="F532" s="3">
        <v>4.3</v>
      </c>
      <c r="G532" s="4">
        <v>406</v>
      </c>
      <c r="H532" s="4">
        <v>2377</v>
      </c>
      <c r="I532" t="str">
        <f t="shared" si="57"/>
        <v>2005</v>
      </c>
      <c r="J532" t="s">
        <v>623</v>
      </c>
      <c r="M532" t="str">
        <f t="shared" si="56"/>
        <v>2005 TVR Sagaris</v>
      </c>
      <c r="N532" s="3">
        <f t="shared" si="58"/>
        <v>5.3</v>
      </c>
      <c r="O532" s="4">
        <f t="shared" si="59"/>
        <v>406</v>
      </c>
      <c r="Q532" t="str">
        <f t="shared" si="60"/>
        <v>2005 TVR Sagaris</v>
      </c>
      <c r="R532" s="3">
        <f t="shared" si="60"/>
        <v>5.3</v>
      </c>
      <c r="S532">
        <f t="shared" si="61"/>
        <v>5.1218291353739307</v>
      </c>
      <c r="T532" s="3">
        <f t="shared" si="62"/>
        <v>0.17817086462606913</v>
      </c>
      <c r="U532">
        <f t="shared" si="63"/>
        <v>3.1744857001601047E-2</v>
      </c>
    </row>
    <row r="533" spans="1:21" x14ac:dyDescent="0.3">
      <c r="A533" t="s">
        <v>625</v>
      </c>
      <c r="B533" t="s">
        <v>25</v>
      </c>
      <c r="C533">
        <v>825</v>
      </c>
      <c r="D533" s="3">
        <v>7.2</v>
      </c>
      <c r="E533" s="3">
        <v>5.9</v>
      </c>
      <c r="F533" s="3">
        <v>4.2</v>
      </c>
      <c r="G533" s="4">
        <v>480</v>
      </c>
      <c r="H533" s="4">
        <v>2645</v>
      </c>
      <c r="I533" t="str">
        <f t="shared" si="57"/>
        <v>2018</v>
      </c>
      <c r="J533" t="s">
        <v>623</v>
      </c>
      <c r="M533" t="str">
        <f t="shared" ref="M533:M558" si="64">A533</f>
        <v>2018 TVR Griffith</v>
      </c>
      <c r="N533" s="3">
        <f t="shared" si="58"/>
        <v>5.9</v>
      </c>
      <c r="O533" s="4">
        <f t="shared" si="59"/>
        <v>480</v>
      </c>
      <c r="Q533" t="str">
        <f t="shared" si="60"/>
        <v>2018 TVR Griffith</v>
      </c>
      <c r="R533" s="3">
        <f t="shared" si="60"/>
        <v>5.9</v>
      </c>
      <c r="S533">
        <f t="shared" si="61"/>
        <v>5.4138999194122404</v>
      </c>
      <c r="T533" s="3">
        <f t="shared" si="62"/>
        <v>0.48610008058776</v>
      </c>
      <c r="U533">
        <f t="shared" si="63"/>
        <v>0.23629328834742677</v>
      </c>
    </row>
    <row r="534" spans="1:21" x14ac:dyDescent="0.3">
      <c r="A534" t="s">
        <v>626</v>
      </c>
      <c r="B534" t="s">
        <v>40</v>
      </c>
      <c r="C534">
        <v>961</v>
      </c>
      <c r="D534" s="3">
        <v>8.8000000000000007</v>
      </c>
      <c r="E534" s="3">
        <v>7.7</v>
      </c>
      <c r="F534" s="3">
        <v>3.9</v>
      </c>
      <c r="G534" s="4">
        <v>1020</v>
      </c>
      <c r="H534" s="4">
        <v>2094</v>
      </c>
      <c r="I534" t="str">
        <f t="shared" ref="I534:I559" si="65">LEFT(A534,4)</f>
        <v>2015</v>
      </c>
      <c r="J534" t="s">
        <v>627</v>
      </c>
      <c r="M534" t="str">
        <f t="shared" si="64"/>
        <v>2015 Ultima Evolution Coupe 1020</v>
      </c>
      <c r="N534" s="3">
        <f t="shared" ref="N534:N558" si="66">E534</f>
        <v>7.7</v>
      </c>
      <c r="O534" s="4">
        <f t="shared" ref="O534:O558" si="67">G534</f>
        <v>1020</v>
      </c>
      <c r="Q534" t="str">
        <f t="shared" ref="Q534:R558" si="68">M534</f>
        <v>2015 Ultima Evolution Coupe 1020</v>
      </c>
      <c r="R534" s="3">
        <f t="shared" si="68"/>
        <v>7.7</v>
      </c>
      <c r="S534">
        <f t="shared" ref="S534:S558" si="69">$X$21+$X$22*O534</f>
        <v>7.5452272623945049</v>
      </c>
      <c r="T534" s="3">
        <f t="shared" ref="T534:T558" si="70">N534-S534</f>
        <v>0.15477273760549526</v>
      </c>
      <c r="U534">
        <f t="shared" ref="U534:U558" si="71">POWER(T534,2)</f>
        <v>2.3954600305899486E-2</v>
      </c>
    </row>
    <row r="535" spans="1:21" x14ac:dyDescent="0.3">
      <c r="A535" t="s">
        <v>628</v>
      </c>
      <c r="B535" t="s">
        <v>30</v>
      </c>
      <c r="C535">
        <v>635</v>
      </c>
      <c r="D535" s="3">
        <v>6.6</v>
      </c>
      <c r="E535" s="3">
        <v>4.0999999999999996</v>
      </c>
      <c r="F535" s="3">
        <v>4.7</v>
      </c>
      <c r="G535" s="4">
        <v>379</v>
      </c>
      <c r="H535" s="4">
        <v>3642</v>
      </c>
      <c r="I535" t="str">
        <f t="shared" si="65"/>
        <v>1990</v>
      </c>
      <c r="J535" t="s">
        <v>629</v>
      </c>
      <c r="M535" t="str">
        <f t="shared" si="64"/>
        <v>1990 Vauxhall Lotus Carlton</v>
      </c>
      <c r="N535" s="3">
        <f t="shared" si="66"/>
        <v>4.0999999999999996</v>
      </c>
      <c r="O535" s="4">
        <f t="shared" si="67"/>
        <v>379</v>
      </c>
      <c r="Q535" t="str">
        <f t="shared" si="68"/>
        <v>1990 Vauxhall Lotus Carlton</v>
      </c>
      <c r="R535" s="3">
        <f t="shared" si="68"/>
        <v>4.0999999999999996</v>
      </c>
      <c r="S535">
        <f t="shared" si="69"/>
        <v>5.015262768224817</v>
      </c>
      <c r="T535" s="3">
        <f t="shared" si="70"/>
        <v>-0.91526276822481734</v>
      </c>
      <c r="U535">
        <f t="shared" si="71"/>
        <v>0.83770593489855572</v>
      </c>
    </row>
    <row r="536" spans="1:21" x14ac:dyDescent="0.3">
      <c r="A536" t="s">
        <v>630</v>
      </c>
      <c r="B536" t="s">
        <v>30</v>
      </c>
      <c r="C536">
        <v>696</v>
      </c>
      <c r="D536" s="3">
        <v>7.1</v>
      </c>
      <c r="E536" s="3">
        <v>4.9000000000000004</v>
      </c>
      <c r="F536" s="3">
        <v>5.2</v>
      </c>
      <c r="G536" s="4">
        <v>398</v>
      </c>
      <c r="H536" s="4">
        <v>3697</v>
      </c>
      <c r="I536" t="str">
        <f t="shared" si="65"/>
        <v>2005</v>
      </c>
      <c r="J536" t="s">
        <v>629</v>
      </c>
      <c r="M536" t="str">
        <f t="shared" si="64"/>
        <v>2005 Vauxhall Monaro VXR</v>
      </c>
      <c r="N536" s="3">
        <f t="shared" si="66"/>
        <v>4.9000000000000004</v>
      </c>
      <c r="O536" s="4">
        <f t="shared" si="67"/>
        <v>398</v>
      </c>
      <c r="Q536" t="str">
        <f t="shared" si="68"/>
        <v>2005 Vauxhall Monaro VXR</v>
      </c>
      <c r="R536" s="3">
        <f t="shared" si="68"/>
        <v>4.9000000000000004</v>
      </c>
      <c r="S536">
        <f t="shared" si="69"/>
        <v>5.0902539154778967</v>
      </c>
      <c r="T536" s="3">
        <f t="shared" si="70"/>
        <v>-0.19025391547789638</v>
      </c>
      <c r="U536">
        <f t="shared" si="71"/>
        <v>3.6196552354670543E-2</v>
      </c>
    </row>
    <row r="537" spans="1:21" x14ac:dyDescent="0.3">
      <c r="A537" t="s">
        <v>631</v>
      </c>
      <c r="B537" t="s">
        <v>19</v>
      </c>
      <c r="C537">
        <v>584</v>
      </c>
      <c r="D537" s="3">
        <v>5.0999999999999996</v>
      </c>
      <c r="E537" s="3">
        <v>3.3</v>
      </c>
      <c r="F537" s="3">
        <v>4.7</v>
      </c>
      <c r="G537" s="4">
        <v>202</v>
      </c>
      <c r="H537" s="4">
        <v>2851</v>
      </c>
      <c r="I537" t="str">
        <f t="shared" si="65"/>
        <v>2016</v>
      </c>
      <c r="J537" t="s">
        <v>629</v>
      </c>
      <c r="M537" t="str">
        <f t="shared" si="64"/>
        <v>2016 Vauxhall Corsa VXR</v>
      </c>
      <c r="N537" s="3">
        <f t="shared" si="66"/>
        <v>3.3</v>
      </c>
      <c r="O537" s="4">
        <f t="shared" si="67"/>
        <v>202</v>
      </c>
      <c r="Q537" t="str">
        <f t="shared" si="68"/>
        <v>2016 Vauxhall Corsa VXR</v>
      </c>
      <c r="R537" s="3">
        <f t="shared" si="68"/>
        <v>3.3</v>
      </c>
      <c r="S537">
        <f t="shared" si="69"/>
        <v>4.3166610280250746</v>
      </c>
      <c r="T537" s="3">
        <f t="shared" si="70"/>
        <v>-1.0166610280250747</v>
      </c>
      <c r="U537">
        <f t="shared" si="71"/>
        <v>1.0335996459050019</v>
      </c>
    </row>
    <row r="538" spans="1:21" x14ac:dyDescent="0.3">
      <c r="A538" t="s">
        <v>632</v>
      </c>
      <c r="B538" t="s">
        <v>34</v>
      </c>
      <c r="C538">
        <v>100</v>
      </c>
      <c r="D538" s="3">
        <v>2.9</v>
      </c>
      <c r="E538" s="3">
        <v>1.7</v>
      </c>
      <c r="F538" s="3">
        <v>5.7</v>
      </c>
      <c r="G538" s="4">
        <v>40</v>
      </c>
      <c r="H538" s="4">
        <v>1760</v>
      </c>
      <c r="I538" t="str">
        <f t="shared" si="65"/>
        <v>1963</v>
      </c>
      <c r="J538" t="s">
        <v>633</v>
      </c>
      <c r="M538" t="str">
        <f t="shared" si="64"/>
        <v>1963 Volkswagen Beetle</v>
      </c>
      <c r="N538" s="3">
        <f t="shared" si="66"/>
        <v>1.7</v>
      </c>
      <c r="O538" s="4">
        <f t="shared" si="67"/>
        <v>40</v>
      </c>
      <c r="Q538" t="str">
        <f t="shared" si="68"/>
        <v>1963 Volkswagen Beetle</v>
      </c>
      <c r="R538" s="3">
        <f t="shared" si="68"/>
        <v>1.7</v>
      </c>
      <c r="S538">
        <f t="shared" si="69"/>
        <v>3.6772628251303954</v>
      </c>
      <c r="T538" s="3">
        <f t="shared" si="70"/>
        <v>-1.9772628251303954</v>
      </c>
      <c r="U538">
        <f t="shared" si="71"/>
        <v>3.9095682796426328</v>
      </c>
    </row>
    <row r="539" spans="1:21" x14ac:dyDescent="0.3">
      <c r="A539" t="s">
        <v>634</v>
      </c>
      <c r="B539" t="s">
        <v>25</v>
      </c>
      <c r="C539">
        <v>900</v>
      </c>
      <c r="D539" s="3">
        <v>6.1</v>
      </c>
      <c r="E539" s="3">
        <v>8</v>
      </c>
      <c r="F539" s="3">
        <v>4.4000000000000004</v>
      </c>
      <c r="G539" s="4">
        <v>329</v>
      </c>
      <c r="H539" s="4">
        <v>1543</v>
      </c>
      <c r="I539" t="str">
        <f t="shared" si="65"/>
        <v>1963</v>
      </c>
      <c r="J539" t="s">
        <v>633</v>
      </c>
      <c r="M539" t="str">
        <f t="shared" si="64"/>
        <v>1963 Volkswagen Beetle Forza Edition</v>
      </c>
      <c r="N539" s="3">
        <f t="shared" si="66"/>
        <v>8</v>
      </c>
      <c r="O539" s="4">
        <f t="shared" si="67"/>
        <v>329</v>
      </c>
      <c r="Q539" t="str">
        <f t="shared" si="68"/>
        <v>1963 Volkswagen Beetle Forza Edition</v>
      </c>
      <c r="R539" s="3">
        <f t="shared" si="68"/>
        <v>8</v>
      </c>
      <c r="S539">
        <f t="shared" si="69"/>
        <v>4.8179176438746074</v>
      </c>
      <c r="T539" s="3">
        <f t="shared" si="70"/>
        <v>3.1820823561253926</v>
      </c>
      <c r="U539">
        <f t="shared" si="71"/>
        <v>10.125648121164529</v>
      </c>
    </row>
    <row r="540" spans="1:21" x14ac:dyDescent="0.3">
      <c r="A540" t="s">
        <v>635</v>
      </c>
      <c r="B540" t="s">
        <v>34</v>
      </c>
      <c r="C540">
        <v>100</v>
      </c>
      <c r="D540" s="3">
        <v>2.6</v>
      </c>
      <c r="E540" s="3">
        <v>1.5</v>
      </c>
      <c r="F540" s="3">
        <v>5.7</v>
      </c>
      <c r="G540" s="4">
        <v>50</v>
      </c>
      <c r="H540" s="4">
        <v>2513</v>
      </c>
      <c r="I540" t="str">
        <f t="shared" si="65"/>
        <v>1963</v>
      </c>
      <c r="J540" t="s">
        <v>633</v>
      </c>
      <c r="M540" t="str">
        <f t="shared" si="64"/>
        <v>1963 Volkswagen Type 2 De Luxe</v>
      </c>
      <c r="N540" s="3">
        <f t="shared" si="66"/>
        <v>1.5</v>
      </c>
      <c r="O540" s="4">
        <f t="shared" si="67"/>
        <v>50</v>
      </c>
      <c r="Q540" t="str">
        <f t="shared" si="68"/>
        <v>1963 Volkswagen Type 2 De Luxe</v>
      </c>
      <c r="R540" s="3">
        <f t="shared" si="68"/>
        <v>1.5</v>
      </c>
      <c r="S540">
        <f t="shared" si="69"/>
        <v>3.7167318500004374</v>
      </c>
      <c r="T540" s="3">
        <f t="shared" si="70"/>
        <v>-2.2167318500004374</v>
      </c>
      <c r="U540">
        <f t="shared" si="71"/>
        <v>4.9139000948063618</v>
      </c>
    </row>
    <row r="541" spans="1:21" x14ac:dyDescent="0.3">
      <c r="A541" t="s">
        <v>636</v>
      </c>
      <c r="B541" t="s">
        <v>34</v>
      </c>
      <c r="C541">
        <v>349</v>
      </c>
      <c r="D541" s="3">
        <v>3.5</v>
      </c>
      <c r="E541" s="3">
        <v>2.5</v>
      </c>
      <c r="F541" s="3">
        <v>7.7</v>
      </c>
      <c r="G541" s="4">
        <v>80</v>
      </c>
      <c r="H541" s="4">
        <v>2400</v>
      </c>
      <c r="I541" t="str">
        <f t="shared" si="65"/>
        <v>1969</v>
      </c>
      <c r="J541" t="s">
        <v>633</v>
      </c>
      <c r="M541" t="str">
        <f t="shared" si="64"/>
        <v>1969 Volkswagen Class 5/1600 Baja Bug</v>
      </c>
      <c r="N541" s="3">
        <f t="shared" si="66"/>
        <v>2.5</v>
      </c>
      <c r="O541" s="4">
        <f t="shared" si="67"/>
        <v>80</v>
      </c>
      <c r="Q541" t="str">
        <f t="shared" si="68"/>
        <v>1969 Volkswagen Class 5/1600 Baja Bug</v>
      </c>
      <c r="R541" s="3">
        <f t="shared" si="68"/>
        <v>2.5</v>
      </c>
      <c r="S541">
        <f t="shared" si="69"/>
        <v>3.8351389246105634</v>
      </c>
      <c r="T541" s="3">
        <f t="shared" si="70"/>
        <v>-1.3351389246105634</v>
      </c>
      <c r="U541">
        <f t="shared" si="71"/>
        <v>1.7825959480102516</v>
      </c>
    </row>
    <row r="542" spans="1:21" x14ac:dyDescent="0.3">
      <c r="A542" t="s">
        <v>637</v>
      </c>
      <c r="B542" t="s">
        <v>34</v>
      </c>
      <c r="C542">
        <v>371</v>
      </c>
      <c r="D542" s="3">
        <v>3.8</v>
      </c>
      <c r="E542" s="3">
        <v>2.8</v>
      </c>
      <c r="F542" s="3">
        <v>8.5</v>
      </c>
      <c r="G542" s="4">
        <v>93</v>
      </c>
      <c r="H542" s="4">
        <v>2165</v>
      </c>
      <c r="I542" t="str">
        <f t="shared" si="65"/>
        <v>1970</v>
      </c>
      <c r="J542" t="s">
        <v>633</v>
      </c>
      <c r="M542" t="str">
        <f t="shared" si="64"/>
        <v>1970 Volkswagen #1107 Desert Dingo Racing Stock Bug</v>
      </c>
      <c r="N542" s="3">
        <f t="shared" si="66"/>
        <v>2.8</v>
      </c>
      <c r="O542" s="4">
        <f t="shared" si="67"/>
        <v>93</v>
      </c>
      <c r="Q542" t="str">
        <f t="shared" si="68"/>
        <v>1970 Volkswagen #1107 Desert Dingo Racing Stock Bug</v>
      </c>
      <c r="R542" s="3">
        <f t="shared" si="68"/>
        <v>2.8</v>
      </c>
      <c r="S542">
        <f t="shared" si="69"/>
        <v>3.8864486569416177</v>
      </c>
      <c r="T542" s="3">
        <f t="shared" si="70"/>
        <v>-1.0864486569416179</v>
      </c>
      <c r="U542">
        <f t="shared" si="71"/>
        <v>1.1803706841702453</v>
      </c>
    </row>
    <row r="543" spans="1:21" x14ac:dyDescent="0.3">
      <c r="A543" t="s">
        <v>638</v>
      </c>
      <c r="B543" t="s">
        <v>34</v>
      </c>
      <c r="C543">
        <v>293</v>
      </c>
      <c r="D543" s="3">
        <v>3.7</v>
      </c>
      <c r="E543" s="3">
        <v>2.5</v>
      </c>
      <c r="F543" s="3">
        <v>4.9000000000000004</v>
      </c>
      <c r="G543" s="4">
        <v>74</v>
      </c>
      <c r="H543" s="4">
        <v>2015</v>
      </c>
      <c r="I543" t="str">
        <f t="shared" si="65"/>
        <v>1981</v>
      </c>
      <c r="J543" t="s">
        <v>633</v>
      </c>
      <c r="M543" t="str">
        <f t="shared" si="64"/>
        <v>1981 Volkswagen Scirocco S</v>
      </c>
      <c r="N543" s="3">
        <f t="shared" si="66"/>
        <v>2.5</v>
      </c>
      <c r="O543" s="4">
        <f t="shared" si="67"/>
        <v>74</v>
      </c>
      <c r="Q543" t="str">
        <f t="shared" si="68"/>
        <v>1981 Volkswagen Scirocco S</v>
      </c>
      <c r="R543" s="3">
        <f t="shared" si="68"/>
        <v>2.5</v>
      </c>
      <c r="S543">
        <f t="shared" si="69"/>
        <v>3.8114575096885384</v>
      </c>
      <c r="T543" s="3">
        <f t="shared" si="70"/>
        <v>-1.3114575096885384</v>
      </c>
      <c r="U543">
        <f t="shared" si="71"/>
        <v>1.7199207997184627</v>
      </c>
    </row>
    <row r="544" spans="1:21" x14ac:dyDescent="0.3">
      <c r="A544" t="s">
        <v>639</v>
      </c>
      <c r="B544" t="s">
        <v>34</v>
      </c>
      <c r="C544">
        <v>428</v>
      </c>
      <c r="D544" s="3">
        <v>4.2</v>
      </c>
      <c r="E544" s="3">
        <v>3.5</v>
      </c>
      <c r="F544" s="3">
        <v>5</v>
      </c>
      <c r="G544" s="4">
        <v>112</v>
      </c>
      <c r="H544" s="4">
        <v>1909</v>
      </c>
      <c r="I544" t="str">
        <f t="shared" si="65"/>
        <v>1983</v>
      </c>
      <c r="J544" t="s">
        <v>633</v>
      </c>
      <c r="M544" t="str">
        <f t="shared" si="64"/>
        <v>1983 Volkswagen Golf GTI</v>
      </c>
      <c r="N544" s="3">
        <f t="shared" si="66"/>
        <v>3.5</v>
      </c>
      <c r="O544" s="4">
        <f t="shared" si="67"/>
        <v>112</v>
      </c>
      <c r="Q544" t="str">
        <f t="shared" si="68"/>
        <v>1983 Volkswagen Golf GTI</v>
      </c>
      <c r="R544" s="3">
        <f t="shared" si="68"/>
        <v>3.5</v>
      </c>
      <c r="S544">
        <f t="shared" si="69"/>
        <v>3.9614398041946974</v>
      </c>
      <c r="T544" s="3">
        <f t="shared" si="70"/>
        <v>-0.46143980419469743</v>
      </c>
      <c r="U544">
        <f t="shared" si="71"/>
        <v>0.21292669289524072</v>
      </c>
    </row>
    <row r="545" spans="1:21" x14ac:dyDescent="0.3">
      <c r="A545" t="s">
        <v>640</v>
      </c>
      <c r="B545" t="s">
        <v>34</v>
      </c>
      <c r="C545">
        <v>429</v>
      </c>
      <c r="D545" s="3">
        <v>4.5999999999999996</v>
      </c>
      <c r="E545" s="3">
        <v>3.4</v>
      </c>
      <c r="F545" s="3">
        <v>4.9000000000000004</v>
      </c>
      <c r="G545" s="4">
        <v>139</v>
      </c>
      <c r="H545" s="4">
        <v>2425</v>
      </c>
      <c r="I545" t="str">
        <f t="shared" si="65"/>
        <v>1992</v>
      </c>
      <c r="J545" t="s">
        <v>633</v>
      </c>
      <c r="M545" t="str">
        <f t="shared" si="64"/>
        <v>1992 Volkswagen Golf Gti 16v Mk2</v>
      </c>
      <c r="N545" s="3">
        <f t="shared" si="66"/>
        <v>3.4</v>
      </c>
      <c r="O545" s="4">
        <f t="shared" si="67"/>
        <v>139</v>
      </c>
      <c r="Q545" t="str">
        <f t="shared" si="68"/>
        <v>1992 Volkswagen Golf Gti 16v Mk2</v>
      </c>
      <c r="R545" s="3">
        <f t="shared" si="68"/>
        <v>3.4</v>
      </c>
      <c r="S545">
        <f t="shared" si="69"/>
        <v>4.0680061713438107</v>
      </c>
      <c r="T545" s="3">
        <f t="shared" si="70"/>
        <v>-0.6680061713438108</v>
      </c>
      <c r="U545">
        <f t="shared" si="71"/>
        <v>0.44623224495341668</v>
      </c>
    </row>
    <row r="546" spans="1:21" x14ac:dyDescent="0.3">
      <c r="A546" t="s">
        <v>641</v>
      </c>
      <c r="B546" t="s">
        <v>19</v>
      </c>
      <c r="C546">
        <v>533</v>
      </c>
      <c r="D546" s="3">
        <v>5.4</v>
      </c>
      <c r="E546" s="3">
        <v>3.6</v>
      </c>
      <c r="F546" s="3">
        <v>5</v>
      </c>
      <c r="G546" s="4">
        <v>178</v>
      </c>
      <c r="H546" s="4">
        <v>2734</v>
      </c>
      <c r="I546" t="str">
        <f t="shared" si="65"/>
        <v>1995</v>
      </c>
      <c r="J546" t="s">
        <v>633</v>
      </c>
      <c r="M546" t="str">
        <f t="shared" si="64"/>
        <v>1995 Volkswagen Corrado VR6</v>
      </c>
      <c r="N546" s="3">
        <f t="shared" si="66"/>
        <v>3.6</v>
      </c>
      <c r="O546" s="4">
        <f t="shared" si="67"/>
        <v>178</v>
      </c>
      <c r="Q546" t="str">
        <f t="shared" si="68"/>
        <v>1995 Volkswagen Corrado VR6</v>
      </c>
      <c r="R546" s="3">
        <f t="shared" si="68"/>
        <v>3.6</v>
      </c>
      <c r="S546">
        <f t="shared" si="69"/>
        <v>4.2219353683369745</v>
      </c>
      <c r="T546" s="3">
        <f t="shared" si="70"/>
        <v>-0.62193536833697438</v>
      </c>
      <c r="U546">
        <f t="shared" si="71"/>
        <v>0.38680360238844802</v>
      </c>
    </row>
    <row r="547" spans="1:21" x14ac:dyDescent="0.3">
      <c r="A547" t="s">
        <v>642</v>
      </c>
      <c r="B547" t="s">
        <v>19</v>
      </c>
      <c r="C547">
        <v>510</v>
      </c>
      <c r="D547" s="3">
        <v>5.0999999999999996</v>
      </c>
      <c r="E547" s="3">
        <v>3.7</v>
      </c>
      <c r="F547" s="3">
        <v>5.0999999999999996</v>
      </c>
      <c r="G547" s="4">
        <v>172</v>
      </c>
      <c r="H547" s="4">
        <v>2800</v>
      </c>
      <c r="I547" t="str">
        <f t="shared" si="65"/>
        <v>1998</v>
      </c>
      <c r="J547" t="s">
        <v>633</v>
      </c>
      <c r="M547" t="str">
        <f t="shared" si="64"/>
        <v>1998 Volkswagen GTI VR6 Mk3</v>
      </c>
      <c r="N547" s="3">
        <f t="shared" si="66"/>
        <v>3.7</v>
      </c>
      <c r="O547" s="4">
        <f t="shared" si="67"/>
        <v>172</v>
      </c>
      <c r="Q547" t="str">
        <f t="shared" si="68"/>
        <v>1998 Volkswagen GTI VR6 Mk3</v>
      </c>
      <c r="R547" s="3">
        <f t="shared" si="68"/>
        <v>3.7</v>
      </c>
      <c r="S547">
        <f t="shared" si="69"/>
        <v>4.198253953414949</v>
      </c>
      <c r="T547" s="3">
        <f t="shared" si="70"/>
        <v>-0.49825395341494882</v>
      </c>
      <c r="U547">
        <f t="shared" si="71"/>
        <v>0.248257002093626</v>
      </c>
    </row>
    <row r="548" spans="1:21" x14ac:dyDescent="0.3">
      <c r="A548" t="s">
        <v>643</v>
      </c>
      <c r="B548" t="s">
        <v>30</v>
      </c>
      <c r="C548">
        <v>618</v>
      </c>
      <c r="D548" s="3">
        <v>5.6</v>
      </c>
      <c r="E548" s="3">
        <v>5</v>
      </c>
      <c r="F548" s="3">
        <v>5.4</v>
      </c>
      <c r="G548" s="4">
        <v>241</v>
      </c>
      <c r="H548" s="4">
        <v>3256</v>
      </c>
      <c r="I548" t="str">
        <f t="shared" si="65"/>
        <v>2003</v>
      </c>
      <c r="J548" t="s">
        <v>633</v>
      </c>
      <c r="M548" t="str">
        <f t="shared" si="64"/>
        <v>2003 Volkswagen Golf R32</v>
      </c>
      <c r="N548" s="3">
        <f t="shared" si="66"/>
        <v>5</v>
      </c>
      <c r="O548" s="4">
        <f t="shared" si="67"/>
        <v>241</v>
      </c>
      <c r="Q548" t="str">
        <f t="shared" si="68"/>
        <v>2003 Volkswagen Golf R32</v>
      </c>
      <c r="R548" s="3">
        <f t="shared" si="68"/>
        <v>5</v>
      </c>
      <c r="S548">
        <f t="shared" si="69"/>
        <v>4.4705902250182383</v>
      </c>
      <c r="T548" s="3">
        <f t="shared" si="70"/>
        <v>0.52940977498176167</v>
      </c>
      <c r="U548">
        <f t="shared" si="71"/>
        <v>0.28027470984623953</v>
      </c>
    </row>
    <row r="549" spans="1:21" x14ac:dyDescent="0.3">
      <c r="A549" t="s">
        <v>644</v>
      </c>
      <c r="B549" t="s">
        <v>30</v>
      </c>
      <c r="C549">
        <v>645</v>
      </c>
      <c r="D549" s="3">
        <v>5.8</v>
      </c>
      <c r="E549" s="3">
        <v>5</v>
      </c>
      <c r="F549" s="3">
        <v>5.5</v>
      </c>
      <c r="G549" s="4">
        <v>267</v>
      </c>
      <c r="H549" s="4">
        <v>3188</v>
      </c>
      <c r="I549" t="str">
        <f t="shared" si="65"/>
        <v>2010</v>
      </c>
      <c r="J549" t="s">
        <v>633</v>
      </c>
      <c r="M549" t="str">
        <f t="shared" si="64"/>
        <v>2010 Volkswagen Golf R</v>
      </c>
      <c r="N549" s="3">
        <f t="shared" si="66"/>
        <v>5</v>
      </c>
      <c r="O549" s="4">
        <f t="shared" si="67"/>
        <v>267</v>
      </c>
      <c r="Q549" t="str">
        <f t="shared" si="68"/>
        <v>2010 Volkswagen Golf R</v>
      </c>
      <c r="R549" s="3">
        <f t="shared" si="68"/>
        <v>5</v>
      </c>
      <c r="S549">
        <f t="shared" si="69"/>
        <v>4.5732096896803469</v>
      </c>
      <c r="T549" s="3">
        <f t="shared" si="70"/>
        <v>0.42679031031965309</v>
      </c>
      <c r="U549">
        <f t="shared" si="71"/>
        <v>0.18214996898274577</v>
      </c>
    </row>
    <row r="550" spans="1:21" x14ac:dyDescent="0.3">
      <c r="A550" t="s">
        <v>645</v>
      </c>
      <c r="B550" t="s">
        <v>30</v>
      </c>
      <c r="C550">
        <v>663</v>
      </c>
      <c r="D550" s="3">
        <v>5.8</v>
      </c>
      <c r="E550" s="3">
        <v>4.5999999999999996</v>
      </c>
      <c r="F550" s="3">
        <v>4.9000000000000004</v>
      </c>
      <c r="G550" s="4">
        <v>261</v>
      </c>
      <c r="H550" s="4">
        <v>2963</v>
      </c>
      <c r="I550" t="str">
        <f t="shared" si="65"/>
        <v>2011</v>
      </c>
      <c r="J550" t="s">
        <v>633</v>
      </c>
      <c r="M550" t="str">
        <f t="shared" si="64"/>
        <v>2011 Volkswagen Scirocco R</v>
      </c>
      <c r="N550" s="3">
        <f t="shared" si="66"/>
        <v>4.5999999999999996</v>
      </c>
      <c r="O550" s="4">
        <f t="shared" si="67"/>
        <v>261</v>
      </c>
      <c r="Q550" t="str">
        <f t="shared" si="68"/>
        <v>2011 Volkswagen Scirocco R</v>
      </c>
      <c r="R550" s="3">
        <f t="shared" si="68"/>
        <v>4.5999999999999996</v>
      </c>
      <c r="S550">
        <f t="shared" si="69"/>
        <v>4.5495282747583223</v>
      </c>
      <c r="T550" s="3">
        <f t="shared" si="70"/>
        <v>5.0471725241677312E-2</v>
      </c>
      <c r="U550">
        <f t="shared" si="71"/>
        <v>2.5473950488713666E-3</v>
      </c>
    </row>
    <row r="551" spans="1:21" x14ac:dyDescent="0.3">
      <c r="A551" t="s">
        <v>646</v>
      </c>
      <c r="B551" t="s">
        <v>30</v>
      </c>
      <c r="C551">
        <v>663</v>
      </c>
      <c r="D551" s="3">
        <v>5.9</v>
      </c>
      <c r="E551" s="3">
        <v>5.8</v>
      </c>
      <c r="F551" s="3">
        <v>5.5</v>
      </c>
      <c r="G551" s="4">
        <v>296</v>
      </c>
      <c r="H551" s="4">
        <v>3254</v>
      </c>
      <c r="I551" t="str">
        <f t="shared" si="65"/>
        <v>2014</v>
      </c>
      <c r="J551" t="s">
        <v>633</v>
      </c>
      <c r="M551" t="str">
        <f t="shared" si="64"/>
        <v>2014 Volkswagen Golf R</v>
      </c>
      <c r="N551" s="3">
        <f t="shared" si="66"/>
        <v>5.8</v>
      </c>
      <c r="O551" s="4">
        <f t="shared" si="67"/>
        <v>296</v>
      </c>
      <c r="Q551" t="str">
        <f t="shared" si="68"/>
        <v>2014 Volkswagen Golf R</v>
      </c>
      <c r="R551" s="3">
        <f t="shared" si="68"/>
        <v>5.8</v>
      </c>
      <c r="S551">
        <f t="shared" si="69"/>
        <v>4.6876698618034691</v>
      </c>
      <c r="T551" s="3">
        <f t="shared" si="70"/>
        <v>1.1123301381965307</v>
      </c>
      <c r="U551">
        <f t="shared" si="71"/>
        <v>1.237278336340313</v>
      </c>
    </row>
    <row r="552" spans="1:21" x14ac:dyDescent="0.3">
      <c r="A552" t="s">
        <v>647</v>
      </c>
      <c r="B552" t="s">
        <v>25</v>
      </c>
      <c r="C552">
        <v>851</v>
      </c>
      <c r="D552" s="3">
        <v>4.8</v>
      </c>
      <c r="E552" s="3">
        <v>9.1999999999999993</v>
      </c>
      <c r="F552" s="3">
        <v>7.6</v>
      </c>
      <c r="G552" s="4">
        <v>553</v>
      </c>
      <c r="H552" s="4">
        <v>2668</v>
      </c>
      <c r="I552" t="str">
        <f t="shared" si="65"/>
        <v>2017</v>
      </c>
      <c r="J552" t="s">
        <v>633</v>
      </c>
      <c r="M552" t="str">
        <f t="shared" si="64"/>
        <v>2017 Volkswagen #34 Volkswagen Andretti Rallycross Beetle</v>
      </c>
      <c r="N552" s="3">
        <f t="shared" si="66"/>
        <v>9.1999999999999993</v>
      </c>
      <c r="O552" s="4">
        <f t="shared" si="67"/>
        <v>553</v>
      </c>
      <c r="Q552" t="str">
        <f t="shared" si="68"/>
        <v>2017 Volkswagen #34 Volkswagen Andretti Rallycross Beetle</v>
      </c>
      <c r="R552" s="3">
        <f t="shared" si="68"/>
        <v>9.1999999999999993</v>
      </c>
      <c r="S552">
        <f t="shared" si="69"/>
        <v>5.7020238009635467</v>
      </c>
      <c r="T552" s="3">
        <f t="shared" si="70"/>
        <v>3.4979761990364526</v>
      </c>
      <c r="U552">
        <f t="shared" si="71"/>
        <v>12.235837489025508</v>
      </c>
    </row>
    <row r="553" spans="1:21" x14ac:dyDescent="0.3">
      <c r="A553" t="s">
        <v>648</v>
      </c>
      <c r="B553" t="s">
        <v>19</v>
      </c>
      <c r="C553">
        <v>548</v>
      </c>
      <c r="D553" s="3">
        <v>5</v>
      </c>
      <c r="E553" s="3">
        <v>4</v>
      </c>
      <c r="F553" s="3">
        <v>5.5</v>
      </c>
      <c r="G553" s="4">
        <v>225</v>
      </c>
      <c r="H553" s="4">
        <v>3175</v>
      </c>
      <c r="I553" t="str">
        <f t="shared" si="65"/>
        <v>1983</v>
      </c>
      <c r="J553" t="s">
        <v>649</v>
      </c>
      <c r="M553" t="str">
        <f t="shared" si="64"/>
        <v>1983 Volvo 242 Turbo Evolution</v>
      </c>
      <c r="N553" s="3">
        <f t="shared" si="66"/>
        <v>4</v>
      </c>
      <c r="O553" s="4">
        <f t="shared" si="67"/>
        <v>225</v>
      </c>
      <c r="Q553" t="str">
        <f t="shared" si="68"/>
        <v>1983 Volvo 242 Turbo Evolution</v>
      </c>
      <c r="R553" s="3">
        <f t="shared" si="68"/>
        <v>4</v>
      </c>
      <c r="S553">
        <f t="shared" si="69"/>
        <v>4.4074397852261713</v>
      </c>
      <c r="T553" s="3">
        <f t="shared" si="70"/>
        <v>-0.4074397852261713</v>
      </c>
      <c r="U553">
        <f t="shared" si="71"/>
        <v>0.1660071785851486</v>
      </c>
    </row>
    <row r="554" spans="1:21" x14ac:dyDescent="0.3">
      <c r="A554" t="s">
        <v>650</v>
      </c>
      <c r="B554" t="s">
        <v>19</v>
      </c>
      <c r="C554">
        <v>511</v>
      </c>
      <c r="D554" s="3">
        <v>5.8</v>
      </c>
      <c r="E554" s="3">
        <v>3.3</v>
      </c>
      <c r="F554" s="3">
        <v>5</v>
      </c>
      <c r="G554" s="4">
        <v>240</v>
      </c>
      <c r="H554" s="4">
        <v>3230</v>
      </c>
      <c r="I554" t="str">
        <f t="shared" si="65"/>
        <v>1997</v>
      </c>
      <c r="J554" t="s">
        <v>649</v>
      </c>
      <c r="M554" t="str">
        <f t="shared" si="64"/>
        <v>1997 Volvo 850 R</v>
      </c>
      <c r="N554" s="3">
        <f t="shared" si="66"/>
        <v>3.3</v>
      </c>
      <c r="O554" s="4">
        <f t="shared" si="67"/>
        <v>240</v>
      </c>
      <c r="Q554" t="str">
        <f t="shared" si="68"/>
        <v>1997 Volvo 850 R</v>
      </c>
      <c r="R554" s="3">
        <f t="shared" si="68"/>
        <v>3.3</v>
      </c>
      <c r="S554">
        <f t="shared" si="69"/>
        <v>4.4666433225312341</v>
      </c>
      <c r="T554" s="3">
        <f t="shared" si="70"/>
        <v>-1.1666433225312343</v>
      </c>
      <c r="U554">
        <f t="shared" si="71"/>
        <v>1.3610566420067174</v>
      </c>
    </row>
    <row r="555" spans="1:21" x14ac:dyDescent="0.3">
      <c r="A555" t="s">
        <v>651</v>
      </c>
      <c r="B555" t="s">
        <v>30</v>
      </c>
      <c r="C555">
        <v>662</v>
      </c>
      <c r="D555" s="3">
        <v>6.1</v>
      </c>
      <c r="E555" s="3">
        <v>5.5</v>
      </c>
      <c r="F555" s="3">
        <v>5.0999999999999996</v>
      </c>
      <c r="G555" s="4">
        <v>346</v>
      </c>
      <c r="H555" s="4">
        <v>3985</v>
      </c>
      <c r="I555" t="str">
        <f t="shared" si="65"/>
        <v>2015</v>
      </c>
      <c r="J555" t="s">
        <v>649</v>
      </c>
      <c r="M555" t="str">
        <f t="shared" si="64"/>
        <v>2015 Volvo V60 Polestar</v>
      </c>
      <c r="N555" s="3">
        <f t="shared" si="66"/>
        <v>5.5</v>
      </c>
      <c r="O555" s="4">
        <f t="shared" si="67"/>
        <v>346</v>
      </c>
      <c r="Q555" t="str">
        <f t="shared" si="68"/>
        <v>2015 Volvo V60 Polestar</v>
      </c>
      <c r="R555" s="3">
        <f t="shared" si="68"/>
        <v>5.5</v>
      </c>
      <c r="S555">
        <f t="shared" si="69"/>
        <v>4.8850149861536787</v>
      </c>
      <c r="T555" s="3">
        <f t="shared" si="70"/>
        <v>0.61498501384632132</v>
      </c>
      <c r="U555">
        <f t="shared" si="71"/>
        <v>0.37820656725556001</v>
      </c>
    </row>
    <row r="556" spans="1:21" x14ac:dyDescent="0.3">
      <c r="A556" t="s">
        <v>652</v>
      </c>
      <c r="B556" t="s">
        <v>25</v>
      </c>
      <c r="C556">
        <v>886</v>
      </c>
      <c r="D556" s="3">
        <v>6.8</v>
      </c>
      <c r="E556" s="3">
        <v>8.5</v>
      </c>
      <c r="F556" s="3">
        <v>3.7</v>
      </c>
      <c r="G556" s="4">
        <v>385</v>
      </c>
      <c r="H556" s="4">
        <v>1598</v>
      </c>
      <c r="I556" t="str">
        <f t="shared" si="65"/>
        <v>2017</v>
      </c>
      <c r="J556" t="s">
        <v>653</v>
      </c>
      <c r="M556" t="str">
        <f t="shared" si="64"/>
        <v>2017 VUHL 05RR</v>
      </c>
      <c r="N556" s="3">
        <f t="shared" si="66"/>
        <v>8.5</v>
      </c>
      <c r="O556" s="4">
        <f t="shared" si="67"/>
        <v>385</v>
      </c>
      <c r="Q556" t="str">
        <f t="shared" si="68"/>
        <v>2017 VUHL 05RR</v>
      </c>
      <c r="R556" s="3">
        <f t="shared" si="68"/>
        <v>8.5</v>
      </c>
      <c r="S556">
        <f t="shared" si="69"/>
        <v>5.0389441831468424</v>
      </c>
      <c r="T556" s="3">
        <f t="shared" si="70"/>
        <v>3.4610558168531576</v>
      </c>
      <c r="U556">
        <f t="shared" si="71"/>
        <v>11.978907367373077</v>
      </c>
    </row>
    <row r="557" spans="1:21" x14ac:dyDescent="0.3">
      <c r="A557" t="s">
        <v>654</v>
      </c>
      <c r="B557" t="s">
        <v>34</v>
      </c>
      <c r="C557">
        <v>198</v>
      </c>
      <c r="D557" s="3">
        <v>2.6</v>
      </c>
      <c r="E557" s="3">
        <v>2</v>
      </c>
      <c r="F557" s="3">
        <v>7.1</v>
      </c>
      <c r="G557" s="4">
        <v>60</v>
      </c>
      <c r="H557" s="4">
        <v>2137</v>
      </c>
      <c r="I557" t="str">
        <f t="shared" si="65"/>
        <v>1945</v>
      </c>
      <c r="J557" t="s">
        <v>655</v>
      </c>
      <c r="M557" t="str">
        <f t="shared" si="64"/>
        <v>1945 WILLYS MB Jeep</v>
      </c>
      <c r="N557" s="3">
        <f t="shared" si="66"/>
        <v>2</v>
      </c>
      <c r="O557" s="4">
        <f t="shared" si="67"/>
        <v>60</v>
      </c>
      <c r="Q557" t="str">
        <f t="shared" si="68"/>
        <v>1945 WILLYS MB Jeep</v>
      </c>
      <c r="R557" s="3">
        <f t="shared" si="68"/>
        <v>2</v>
      </c>
      <c r="S557">
        <f t="shared" si="69"/>
        <v>3.7562008748704794</v>
      </c>
      <c r="T557" s="3">
        <f t="shared" si="70"/>
        <v>-1.7562008748704794</v>
      </c>
      <c r="U557">
        <f t="shared" si="71"/>
        <v>3.0842415128958374</v>
      </c>
    </row>
    <row r="558" spans="1:21" x14ac:dyDescent="0.3">
      <c r="A558" t="s">
        <v>656</v>
      </c>
      <c r="B558" t="s">
        <v>40</v>
      </c>
      <c r="C558">
        <v>927</v>
      </c>
      <c r="D558" s="3">
        <v>9</v>
      </c>
      <c r="E558" s="3">
        <v>6.7</v>
      </c>
      <c r="F558" s="3">
        <v>4</v>
      </c>
      <c r="G558" s="4">
        <v>1177</v>
      </c>
      <c r="H558" s="4">
        <v>3410</v>
      </c>
      <c r="I558" t="str">
        <f t="shared" si="65"/>
        <v>2019</v>
      </c>
      <c r="J558" t="s">
        <v>657</v>
      </c>
      <c r="M558" t="str">
        <f t="shared" si="64"/>
        <v>2019 Zenvo TSR-S</v>
      </c>
      <c r="N558" s="3">
        <f t="shared" si="66"/>
        <v>6.7</v>
      </c>
      <c r="O558" s="4">
        <f t="shared" si="67"/>
        <v>1177</v>
      </c>
      <c r="Q558" t="str">
        <f t="shared" si="68"/>
        <v>2019 Zenvo TSR-S</v>
      </c>
      <c r="R558" s="3">
        <f t="shared" si="68"/>
        <v>6.7</v>
      </c>
      <c r="S558">
        <f t="shared" si="69"/>
        <v>8.1648909528541633</v>
      </c>
      <c r="T558" s="3">
        <f t="shared" si="70"/>
        <v>-1.4648909528541632</v>
      </c>
      <c r="U558">
        <f t="shared" si="71"/>
        <v>2.145905503753978</v>
      </c>
    </row>
    <row r="603" spans="4:4" x14ac:dyDescent="0.3">
      <c r="D603" s="7"/>
    </row>
    <row r="1043" spans="10:10" x14ac:dyDescent="0.3">
      <c r="J1043" t="s">
        <v>658</v>
      </c>
    </row>
  </sheetData>
  <mergeCells count="2">
    <mergeCell ref="A19:K19"/>
    <mergeCell ref="M19:Y19"/>
  </mergeCells>
  <hyperlinks>
    <hyperlink ref="B18" r:id="rId1" xr:uid="{81FAF573-0FB4-492E-B744-AB539E3B091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Samochody_Excel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2022-03-28T11:29:11Z</dcterms:created>
  <dcterms:modified xsi:type="dcterms:W3CDTF">2022-03-28T11:29:33Z</dcterms:modified>
</cp:coreProperties>
</file>