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\Google Drive\Karowa\Warsztaty statystyczne\Zajecia 7\"/>
    </mc:Choice>
  </mc:AlternateContent>
  <xr:revisionPtr revIDLastSave="0" documentId="13_ncr:1_{C3A3CFED-4984-44B9-B904-9F83AFA9022E}" xr6:coauthVersionLast="47" xr6:coauthVersionMax="47" xr10:uidLastSave="{00000000-0000-0000-0000-000000000000}"/>
  <bookViews>
    <workbookView xWindow="-120" yWindow="-120" windowWidth="19800" windowHeight="11760" firstSheet="2" activeTab="5" xr2:uid="{4AAA6041-1E22-41EF-B30A-3D99C71CD0E5}"/>
  </bookViews>
  <sheets>
    <sheet name="Zadanie 1" sheetId="3" r:id="rId1"/>
    <sheet name="Z1_Tab1" sheetId="7" r:id="rId2"/>
    <sheet name="Z1_Tab2" sheetId="8" r:id="rId3"/>
    <sheet name="Zadanie 2" sheetId="6" r:id="rId4"/>
    <sheet name="Arkusz3" sheetId="9" r:id="rId5"/>
    <sheet name="Anova_dodatek" sheetId="1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1" l="1"/>
  <c r="L57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41" i="1"/>
  <c r="X9" i="1"/>
  <c r="M33" i="1"/>
  <c r="M30" i="1"/>
  <c r="M31" i="1"/>
  <c r="M29" i="1"/>
  <c r="L31" i="1"/>
  <c r="L30" i="1"/>
  <c r="L29" i="1"/>
  <c r="J33" i="1"/>
  <c r="I33" i="1"/>
  <c r="J31" i="1"/>
  <c r="J30" i="1"/>
  <c r="J29" i="1"/>
  <c r="I31" i="1"/>
  <c r="I30" i="1"/>
  <c r="I29" i="1"/>
  <c r="F28" i="6"/>
  <c r="D28" i="6"/>
  <c r="E28" i="6"/>
  <c r="C28" i="6"/>
  <c r="Y17" i="6"/>
  <c r="Y16" i="6"/>
  <c r="Y15" i="6"/>
  <c r="Y14" i="6"/>
  <c r="Y13" i="6"/>
  <c r="Y12" i="6"/>
  <c r="Y11" i="6"/>
  <c r="Y10" i="6"/>
  <c r="Y9" i="6"/>
  <c r="Y8" i="6"/>
  <c r="Y7" i="6"/>
  <c r="X17" i="6"/>
  <c r="X16" i="6"/>
  <c r="X15" i="6"/>
  <c r="X14" i="6"/>
  <c r="X13" i="6"/>
  <c r="X12" i="6"/>
  <c r="X11" i="6"/>
  <c r="X10" i="6"/>
  <c r="X9" i="6"/>
  <c r="X8" i="6"/>
  <c r="X7" i="6"/>
  <c r="W17" i="6"/>
  <c r="W16" i="6"/>
  <c r="W15" i="6"/>
  <c r="W14" i="6"/>
  <c r="W13" i="6"/>
  <c r="W12" i="6"/>
  <c r="W11" i="6"/>
  <c r="W10" i="6"/>
  <c r="W9" i="6"/>
  <c r="W8" i="6"/>
  <c r="W7" i="6"/>
  <c r="V8" i="6"/>
  <c r="V9" i="6"/>
  <c r="V10" i="6"/>
  <c r="V11" i="6"/>
  <c r="V12" i="6"/>
  <c r="V13" i="6"/>
  <c r="V14" i="6"/>
  <c r="V15" i="6"/>
  <c r="V16" i="6"/>
  <c r="V17" i="6"/>
  <c r="V7" i="6"/>
  <c r="F27" i="6"/>
  <c r="E27" i="6"/>
  <c r="D27" i="6"/>
  <c r="C27" i="6"/>
  <c r="D26" i="6"/>
  <c r="E26" i="6"/>
  <c r="F26" i="6"/>
  <c r="C26" i="6"/>
  <c r="D23" i="6"/>
  <c r="C23" i="6"/>
  <c r="F22" i="6"/>
  <c r="E22" i="6"/>
  <c r="D22" i="6"/>
  <c r="C22" i="6"/>
  <c r="D21" i="6"/>
  <c r="E21" i="6"/>
  <c r="F21" i="6"/>
  <c r="C21" i="6"/>
  <c r="D20" i="6"/>
  <c r="E20" i="6"/>
  <c r="F20" i="6"/>
  <c r="C20" i="6"/>
  <c r="O8" i="6"/>
  <c r="P8" i="6"/>
  <c r="Q8" i="6"/>
  <c r="R8" i="6"/>
  <c r="O9" i="6"/>
  <c r="P9" i="6"/>
  <c r="Q9" i="6"/>
  <c r="R9" i="6"/>
  <c r="O10" i="6"/>
  <c r="P10" i="6"/>
  <c r="Q10" i="6"/>
  <c r="R10" i="6"/>
  <c r="O11" i="6"/>
  <c r="P11" i="6"/>
  <c r="Q11" i="6"/>
  <c r="R11" i="6"/>
  <c r="O12" i="6"/>
  <c r="P12" i="6"/>
  <c r="Q12" i="6"/>
  <c r="R12" i="6"/>
  <c r="O13" i="6"/>
  <c r="P13" i="6"/>
  <c r="Q13" i="6"/>
  <c r="R13" i="6"/>
  <c r="O14" i="6"/>
  <c r="P14" i="6"/>
  <c r="Q14" i="6"/>
  <c r="R14" i="6"/>
  <c r="O15" i="6"/>
  <c r="P15" i="6"/>
  <c r="Q15" i="6"/>
  <c r="R15" i="6"/>
  <c r="O16" i="6"/>
  <c r="P16" i="6"/>
  <c r="Q16" i="6"/>
  <c r="R16" i="6"/>
  <c r="O17" i="6"/>
  <c r="P17" i="6"/>
  <c r="Q17" i="6"/>
  <c r="R17" i="6"/>
  <c r="P7" i="6"/>
  <c r="Q7" i="6"/>
  <c r="R7" i="6"/>
  <c r="O7" i="6"/>
  <c r="K8" i="6"/>
  <c r="L8" i="6"/>
  <c r="M8" i="6"/>
  <c r="N8" i="6"/>
  <c r="K9" i="6"/>
  <c r="L9" i="6"/>
  <c r="M9" i="6"/>
  <c r="N9" i="6"/>
  <c r="K10" i="6"/>
  <c r="L10" i="6"/>
  <c r="M10" i="6"/>
  <c r="N10" i="6"/>
  <c r="K11" i="6"/>
  <c r="L11" i="6"/>
  <c r="M11" i="6"/>
  <c r="N11" i="6"/>
  <c r="K12" i="6"/>
  <c r="L12" i="6"/>
  <c r="M12" i="6"/>
  <c r="N12" i="6"/>
  <c r="K13" i="6"/>
  <c r="L13" i="6"/>
  <c r="M13" i="6"/>
  <c r="N13" i="6"/>
  <c r="K14" i="6"/>
  <c r="L14" i="6"/>
  <c r="M14" i="6"/>
  <c r="N14" i="6"/>
  <c r="K15" i="6"/>
  <c r="L15" i="6"/>
  <c r="M15" i="6"/>
  <c r="N15" i="6"/>
  <c r="K16" i="6"/>
  <c r="L16" i="6"/>
  <c r="M16" i="6"/>
  <c r="N16" i="6"/>
  <c r="K17" i="6"/>
  <c r="L17" i="6"/>
  <c r="M17" i="6"/>
  <c r="N17" i="6"/>
  <c r="L7" i="6"/>
  <c r="M7" i="6"/>
  <c r="N7" i="6"/>
  <c r="K7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G8" i="6"/>
  <c r="G9" i="6"/>
  <c r="G10" i="6"/>
  <c r="G11" i="6"/>
  <c r="G12" i="6"/>
  <c r="G13" i="6"/>
  <c r="G14" i="6"/>
  <c r="G15" i="6"/>
  <c r="G16" i="6"/>
  <c r="G17" i="6"/>
  <c r="G7" i="6"/>
  <c r="F31" i="3"/>
  <c r="G29" i="3"/>
  <c r="H21" i="3"/>
  <c r="H22" i="3"/>
  <c r="H23" i="3"/>
  <c r="H24" i="3"/>
  <c r="H20" i="3"/>
  <c r="F29" i="3"/>
  <c r="F28" i="3"/>
  <c r="D8" i="6"/>
  <c r="D10" i="6"/>
  <c r="D12" i="6"/>
  <c r="D14" i="6"/>
  <c r="F10" i="6"/>
  <c r="F12" i="6"/>
  <c r="C15" i="6"/>
  <c r="D11" i="6"/>
  <c r="E8" i="6"/>
  <c r="E10" i="6"/>
  <c r="E12" i="6"/>
  <c r="E14" i="6"/>
  <c r="F8" i="6"/>
  <c r="F14" i="6"/>
  <c r="C9" i="6"/>
  <c r="C17" i="6"/>
  <c r="D13" i="6"/>
  <c r="E9" i="6"/>
  <c r="E11" i="6"/>
  <c r="E13" i="6"/>
  <c r="E15" i="6"/>
  <c r="E17" i="6"/>
  <c r="C8" i="6"/>
  <c r="C12" i="6"/>
  <c r="C13" i="6"/>
  <c r="D15" i="6"/>
  <c r="F9" i="6"/>
  <c r="F11" i="6"/>
  <c r="F13" i="6"/>
  <c r="F15" i="6"/>
  <c r="F17" i="6"/>
  <c r="C10" i="6"/>
  <c r="C14" i="6"/>
  <c r="C11" i="6"/>
  <c r="D9" i="6"/>
  <c r="D17" i="6"/>
  <c r="F7" i="6"/>
  <c r="D7" i="6"/>
  <c r="E7" i="6"/>
  <c r="C7" i="6"/>
  <c r="F24" i="3"/>
  <c r="F21" i="3"/>
  <c r="F23" i="3"/>
  <c r="F22" i="3"/>
  <c r="F20" i="3"/>
  <c r="G12" i="3"/>
  <c r="G9" i="3"/>
  <c r="G10" i="3"/>
  <c r="G11" i="3"/>
  <c r="G8" i="3"/>
  <c r="F12" i="3"/>
  <c r="F9" i="3"/>
  <c r="F10" i="3"/>
  <c r="F11" i="3"/>
  <c r="F8" i="3"/>
  <c r="U55" i="1"/>
  <c r="U42" i="1"/>
  <c r="U46" i="1"/>
  <c r="U51" i="1" s="1"/>
  <c r="U40" i="1"/>
  <c r="U9" i="6"/>
  <c r="U10" i="6"/>
  <c r="U11" i="6"/>
  <c r="U12" i="6"/>
  <c r="U13" i="6"/>
  <c r="U14" i="6"/>
  <c r="U15" i="6"/>
  <c r="U16" i="6"/>
  <c r="U17" i="6"/>
  <c r="U8" i="6"/>
  <c r="G24" i="3"/>
  <c r="G23" i="3"/>
  <c r="G22" i="3"/>
  <c r="G21" i="3"/>
  <c r="G20" i="3" l="1"/>
  <c r="D19" i="1"/>
  <c r="D20" i="1"/>
  <c r="D21" i="1"/>
  <c r="D22" i="1"/>
  <c r="D18" i="1"/>
  <c r="C19" i="1"/>
  <c r="C20" i="1"/>
  <c r="C21" i="1"/>
  <c r="C22" i="1"/>
  <c r="C18" i="1"/>
  <c r="B19" i="1"/>
  <c r="B20" i="1"/>
  <c r="B21" i="1"/>
  <c r="B22" i="1"/>
  <c r="B18" i="1"/>
  <c r="I22" i="1" l="1"/>
  <c r="I21" i="1"/>
  <c r="I20" i="1"/>
  <c r="I19" i="1"/>
  <c r="I18" i="1"/>
  <c r="H22" i="1"/>
  <c r="H21" i="1"/>
  <c r="H20" i="1"/>
  <c r="H19" i="1"/>
  <c r="H18" i="1"/>
  <c r="G22" i="1"/>
  <c r="G21" i="1"/>
  <c r="G20" i="1"/>
  <c r="G19" i="1"/>
  <c r="G18" i="1"/>
</calcChain>
</file>

<file path=xl/sharedStrings.xml><?xml version="1.0" encoding="utf-8"?>
<sst xmlns="http://schemas.openxmlformats.org/spreadsheetml/2006/main" count="1318" uniqueCount="110">
  <si>
    <t>LP</t>
  </si>
  <si>
    <t>Wartość</t>
  </si>
  <si>
    <t>Grupa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</si>
  <si>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</si>
  <si>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</si>
  <si>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</si>
  <si>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</si>
  <si>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</si>
  <si>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</si>
  <si>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</si>
  <si>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</si>
  <si>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</si>
  <si>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</si>
  <si>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</si>
  <si>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</si>
  <si>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</si>
  <si>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</si>
  <si>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</si>
  <si>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</si>
  <si>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</si>
  <si>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</si>
  <si>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1. Policzmy średnie w każdej z grup</t>
  </si>
  <si>
    <t>ANOVA - kalkulacja ręczna</t>
  </si>
  <si>
    <t>Łącznie</t>
  </si>
  <si>
    <t>Średnia</t>
  </si>
  <si>
    <t>Liczebność</t>
  </si>
  <si>
    <t>ANOVA - kalkulacja Excel</t>
  </si>
  <si>
    <t>Kwadrat odchylenie - średnia w grupie -   średnia łącznie</t>
  </si>
  <si>
    <t>Kwadrat odchyleń razy liczebność</t>
  </si>
  <si>
    <t>ANOVA to metoda pozwalająca sprawdzić czy średnie w kilku grupach są sobie równe za pomocą statystyki F.</t>
  </si>
  <si>
    <t xml:space="preserve">W Excel istnieje specjalny dodatek pozwalający na szybkie wykonanie takiej analizy. </t>
  </si>
  <si>
    <t>Grupa 1</t>
  </si>
  <si>
    <t>Grupa 2</t>
  </si>
  <si>
    <t>Grupa 3</t>
  </si>
  <si>
    <t>Jak powstały wartości - formuła</t>
  </si>
  <si>
    <t>Załóżmy, że mamy trzy grupy obserwacji</t>
  </si>
  <si>
    <t>Eta - Squared</t>
  </si>
  <si>
    <t>Wydruk - Add-in Excel</t>
  </si>
  <si>
    <t>Suma kwadratów odchyleń:</t>
  </si>
  <si>
    <t>2. Policzmy kwadraty odchyleń od łącznej średniej * liczebność</t>
  </si>
  <si>
    <t>Dane - sztywne</t>
  </si>
  <si>
    <t>Dane do wykonania zadania</t>
  </si>
  <si>
    <t>Iden</t>
  </si>
  <si>
    <t>Liczba rodzeństwa</t>
  </si>
  <si>
    <t>Wykształcenie matki / opiekunki prawnej</t>
  </si>
  <si>
    <t>Zasadnicze zawodowe</t>
  </si>
  <si>
    <t>Wyższe</t>
  </si>
  <si>
    <t>Średnie</t>
  </si>
  <si>
    <t>Podstawowe lub niepełne podstawowe</t>
  </si>
  <si>
    <t>Zadanie</t>
  </si>
  <si>
    <t>Regresja średnich</t>
  </si>
  <si>
    <t>Proszę wykonać analizę regresji średnich liczby rodzeństwa 18-stolatków ze względu na wykształcenie ich matki.</t>
  </si>
  <si>
    <t>Średnie (warunkowa) liczby rodzeństwa 18-stolatków w poszczególnych grupach wyróżnionych przez wykształcenie matki</t>
  </si>
  <si>
    <t>Liczba
18-stolatków mających matkę z danym wykształceniem</t>
  </si>
  <si>
    <r>
      <rPr>
        <sz val="10"/>
        <color theme="1"/>
        <rFont val="Arial"/>
        <family val="2"/>
      </rPr>
      <t xml:space="preserve">← w żółte pola </t>
    </r>
    <r>
      <rPr>
        <sz val="11"/>
        <color theme="1"/>
        <rFont val="Calibri"/>
        <family val="2"/>
        <scheme val="minor"/>
      </rPr>
      <t>proszę wkleić odpowiednie wartości wyliczone za pomocą tabeli przestawnej (wklej specjalnie → liczby)</t>
    </r>
  </si>
  <si>
    <t>OGÓŁEM</t>
  </si>
  <si>
    <t>Eta2</t>
  </si>
  <si>
    <t>Proszę wyliczyć współczynnik eta2. Do wyliczenia może się przydać dodatkowa kolumna (E).</t>
  </si>
  <si>
    <t>Obliczenie pomocnicze:</t>
  </si>
  <si>
    <t>Wariancje (warunkowe) liczby rodzeństwa
18-stolatków w poszczególnych grupach wyróżnionych przez wykształcenie matki</t>
  </si>
  <si>
    <t>Średnia wariancji warunkowych:</t>
  </si>
  <si>
    <t>Współczynnik eta2</t>
  </si>
  <si>
    <r>
      <rPr>
        <sz val="10"/>
        <color theme="1"/>
        <rFont val="Arial"/>
        <family val="2"/>
      </rPr>
      <t xml:space="preserve">← w żółte pola </t>
    </r>
    <r>
      <rPr>
        <sz val="11"/>
        <color theme="1"/>
        <rFont val="Calibri"/>
        <family val="2"/>
        <scheme val="minor"/>
      </rPr>
      <t>proszę wkleić odpowiednie wartości wyliczone za pomocą tabeli przestawnej</t>
    </r>
  </si>
  <si>
    <t>Łączna wariancja</t>
  </si>
  <si>
    <t>Rozkład skumulowany "do" vel. Dystrybuanta - Pr(X &lt;=xi)</t>
  </si>
  <si>
    <t>Rozkład skumulowany "od"  - Pr(X &gt;= xi)</t>
  </si>
  <si>
    <t>Częstość - Pr(X = xi)</t>
  </si>
  <si>
    <t>Średnia:</t>
  </si>
  <si>
    <t>Moda:</t>
  </si>
  <si>
    <t>Błąd modalnej</t>
  </si>
  <si>
    <t>Statystyki do uzupełnienia</t>
  </si>
  <si>
    <t>Mediana</t>
  </si>
  <si>
    <t>Wariancja</t>
  </si>
  <si>
    <t>Błąd przeciętny</t>
  </si>
  <si>
    <t>Liczba rodzeństwa ^2</t>
  </si>
  <si>
    <t>Odchylenie od mediany</t>
  </si>
  <si>
    <t>1. Dla każdej obserwacji policzmy kwadrat odchylenia od średniej w jej grupie</t>
  </si>
  <si>
    <t>Odchylenie standardowe</t>
  </si>
  <si>
    <t>Średnia w grupie - Vlookup</t>
  </si>
  <si>
    <t xml:space="preserve">Kwadrat odchyleń od średnich w grupach </t>
  </si>
  <si>
    <t>Suma kwadratów wewnątrz grup (SS within groups)</t>
  </si>
  <si>
    <t>Suma kwadratów między grupami (SS betweem gropus)</t>
  </si>
  <si>
    <t>Formuła:</t>
  </si>
  <si>
    <t>SS Between groups / SS Total</t>
  </si>
  <si>
    <t>Suma</t>
  </si>
  <si>
    <t>Stopnie swobody (df)</t>
  </si>
  <si>
    <t xml:space="preserve">  = Liczba grup - 1</t>
  </si>
  <si>
    <t xml:space="preserve"> = Liczba obserwacji - Liczba grup</t>
  </si>
  <si>
    <t xml:space="preserve"> = Liczba obserwacji - 1</t>
  </si>
  <si>
    <t>Pozostałe kolumny</t>
  </si>
  <si>
    <t>MS = SS / df</t>
  </si>
  <si>
    <t>Kolumna 3:</t>
  </si>
  <si>
    <t>Kolumna 1 / Kolumna 2</t>
  </si>
  <si>
    <t xml:space="preserve">Kolumna 4: </t>
  </si>
  <si>
    <t>F = MS(Between Groups) /  MS(Within Groups)</t>
  </si>
  <si>
    <t>MS (Between Groups)</t>
  </si>
  <si>
    <t>MS(Within Groups)</t>
  </si>
  <si>
    <t xml:space="preserve">Kolumna 5: </t>
  </si>
  <si>
    <t>P-value - na podstawie rozkładu Fishera Snedacora</t>
  </si>
  <si>
    <t xml:space="preserve">Kolumna 6: </t>
  </si>
  <si>
    <t>Fcrit</t>
  </si>
  <si>
    <t>F-crit- na podstawie tablic rozkładu Fishera Snedacora</t>
  </si>
  <si>
    <t>Etykiety kolumn</t>
  </si>
  <si>
    <t>Suma końcowa</t>
  </si>
  <si>
    <t>Etykiety wierszy</t>
  </si>
  <si>
    <t>Średnia z Liczba rodzeństwa</t>
  </si>
  <si>
    <t>Liczba z Liczba rodzeństwa</t>
  </si>
  <si>
    <t>Wariancja z Liczba rodzeństwa</t>
  </si>
  <si>
    <t>Odsetek populacji</t>
  </si>
  <si>
    <t>E[X^2] - E[X] 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</si>
</sst>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7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A6"/>
        <bgColor rgb="FFFFFFA6"/>
      </patternFill>
    </fill>
    <fill>
      <patternFill patternType="solid">
        <fgColor rgb="FFDDDDDD"/>
        <bgColor rgb="FFDDDDDD"/>
      </patternFill>
    </fill>
    <fill>
      <patternFill patternType="solid">
        <fgColor theme="2"/>
        <b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8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Fill="1" applyBorder="1" applyAlignment="1"/>
    <xf numFmtId="4" fontId="0" fillId="0" borderId="1" xfId="0" applyNumberFormat="1" applyFill="1" applyBorder="1" applyAlignment="1"/>
    <xf numFmtId="0" fontId="0" fillId="0" borderId="4" xfId="0" applyBorder="1"/>
    <xf numFmtId="4" fontId="0" fillId="0" borderId="4" xfId="0" applyNumberFormat="1" applyBorder="1"/>
    <xf numFmtId="0" fontId="0" fillId="0" borderId="4" xfId="0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2" fillId="0" borderId="3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3" fillId="3" borderId="0" xfId="1" applyFill="1"/>
    <xf numFmtId="0" fontId="3" fillId="0" borderId="0" xfId="1"/>
    <xf numFmtId="0" fontId="5" fillId="3" borderId="7" xfId="1" applyFont="1" applyFill="1" applyBorder="1" applyAlignment="1">
      <alignment horizontal="center" vertical="center"/>
    </xf>
    <xf numFmtId="0" fontId="3" fillId="3" borderId="7" xfId="1" applyFill="1" applyBorder="1"/>
    <xf numFmtId="0" fontId="6" fillId="3" borderId="0" xfId="1" applyFont="1" applyFill="1"/>
    <xf numFmtId="0" fontId="6" fillId="3" borderId="7" xfId="1" applyFont="1" applyFill="1" applyBorder="1" applyAlignment="1">
      <alignment horizontal="center" wrapText="1"/>
    </xf>
    <xf numFmtId="0" fontId="3" fillId="4" borderId="7" xfId="1" applyFill="1" applyBorder="1"/>
    <xf numFmtId="0" fontId="3" fillId="3" borderId="0" xfId="1" applyFill="1" applyAlignment="1">
      <alignment horizontal="center" vertical="center" wrapText="1"/>
    </xf>
    <xf numFmtId="0" fontId="3" fillId="3" borderId="0" xfId="1" applyFont="1" applyFill="1"/>
    <xf numFmtId="0" fontId="3" fillId="5" borderId="7" xfId="1" applyFill="1" applyBorder="1"/>
    <xf numFmtId="0" fontId="7" fillId="3" borderId="0" xfId="1" applyFont="1" applyFill="1" applyAlignment="1">
      <alignment vertical="center"/>
    </xf>
    <xf numFmtId="0" fontId="3" fillId="3" borderId="0" xfId="1" applyFill="1" applyAlignment="1">
      <alignment wrapText="1"/>
    </xf>
    <xf numFmtId="0" fontId="3" fillId="3" borderId="0" xfId="1" applyFill="1" applyAlignment="1">
      <alignment vertical="center"/>
    </xf>
    <xf numFmtId="0" fontId="3" fillId="3" borderId="7" xfId="1" applyFill="1" applyBorder="1" applyAlignment="1">
      <alignment vertical="center"/>
    </xf>
    <xf numFmtId="0" fontId="6" fillId="3" borderId="7" xfId="1" applyFont="1" applyFill="1" applyBorder="1" applyAlignment="1">
      <alignment horizontal="center" vertical="center" wrapText="1"/>
    </xf>
    <xf numFmtId="0" fontId="3" fillId="3" borderId="7" xfId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quotePrefix="1"/>
    <xf numFmtId="4" fontId="0" fillId="7" borderId="4" xfId="0" applyNumberFormat="1" applyFill="1" applyBorder="1"/>
    <xf numFmtId="0" fontId="0" fillId="0" borderId="4" xfId="0" applyBorder="1" applyAlignment="1">
      <alignment horizontal="center"/>
    </xf>
    <xf numFmtId="0" fontId="0" fillId="0" borderId="0" xfId="0" pivotButton="1"/>
    <xf numFmtId="0" fontId="0" fillId="0" borderId="0" xfId="0" applyNumberFormat="1"/>
    <xf numFmtId="4" fontId="3" fillId="4" borderId="7" xfId="1" applyNumberFormat="1" applyFill="1" applyBorder="1"/>
    <xf numFmtId="4" fontId="3" fillId="4" borderId="4" xfId="1" applyNumberFormat="1" applyFill="1" applyBorder="1" applyAlignment="1">
      <alignment horizontal="center" vertical="center"/>
    </xf>
    <xf numFmtId="9" fontId="3" fillId="3" borderId="7" xfId="1" applyNumberFormat="1" applyFill="1" applyBorder="1"/>
    <xf numFmtId="4" fontId="3" fillId="3" borderId="0" xfId="1" applyNumberFormat="1" applyFill="1"/>
    <xf numFmtId="9" fontId="3" fillId="4" borderId="4" xfId="1" applyNumberFormat="1" applyFill="1" applyBorder="1" applyAlignment="1">
      <alignment horizontal="center" vertical="center"/>
    </xf>
    <xf numFmtId="9" fontId="0" fillId="0" borderId="4" xfId="0" applyNumberFormat="1" applyBorder="1" applyAlignment="1">
      <alignment vertical="center" wrapText="1"/>
    </xf>
    <xf numFmtId="4" fontId="0" fillId="0" borderId="8" xfId="0" applyNumberFormat="1" applyBorder="1"/>
    <xf numFmtId="9" fontId="0" fillId="0" borderId="4" xfId="0" applyNumberFormat="1" applyBorder="1"/>
    <xf numFmtId="0" fontId="3" fillId="3" borderId="0" xfId="1" applyFill="1" applyAlignment="1">
      <alignment horizontal="center" vertical="center" wrapText="1"/>
    </xf>
    <xf numFmtId="0" fontId="4" fillId="6" borderId="4" xfId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0" fillId="7" borderId="4" xfId="0" applyNumberFormat="1" applyFill="1" applyBorder="1"/>
  </cellXfs>
  <cellStyles count="2">
    <cellStyle name="Normal" xfId="0" builtinId="0"/>
    <cellStyle name="Normal 2" xfId="1" xr:uid="{7C179562-EF77-4B2F-A37E-3E738766813E}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6613340" y="4717185"/>
    <xdr:ext cx="2112480" cy="858240"/>
    <xdr:pic>
      <xdr:nvPicPr>
        <xdr:cNvPr id="2" name="Obraz 1">
          <a:extLst>
            <a:ext uri="{FF2B5EF4-FFF2-40B4-BE49-F238E27FC236}">
              <a16:creationId xmlns:a16="http://schemas.microsoft.com/office/drawing/2014/main" id="{8E2B6807-ACE2-46F2-9BFB-EB35A7295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16613340" y="4717185"/>
          <a:ext cx="2112480" cy="858240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ybacki" refreshedDate="44532.637835648151" createdVersion="7" refreshedVersion="7" minRefreshableVersion="3" recordCount="1149" xr:uid="{29C390AC-4F1D-462F-A6CA-1922FAE3AD4A}">
  <cacheSource type="worksheet">
    <worksheetSource name="__Anonymous_Sheet_DB__1"/>
  </cacheSource>
  <cacheFields count="3">
    <cacheField name="Iden" numFmtId="0">
      <sharedItems containsSemiMixedTypes="0" containsString="0" containsNumber="1" containsInteger="1" minValue="4" maxValue="2400"/>
    </cacheField>
    <cacheField name="Liczba rodzeństwa" numFmtId="0">
      <sharedItems containsSemiMixedTypes="0" containsString="0" containsNumber="1" containsInteger="1" minValue="0" maxValue="10" count="10">
        <n v="2"/>
        <n v="1"/>
        <n v="3"/>
        <n v="6"/>
        <n v="0"/>
        <n v="4"/>
        <n v="5"/>
        <n v="8"/>
        <n v="10"/>
        <n v="7"/>
      </sharedItems>
    </cacheField>
    <cacheField name="Wykształcenie matki / opiekunki prawnej" numFmtId="0">
      <sharedItems count="4">
        <s v="Zasadnicze zawodowe"/>
        <s v="Wyższe"/>
        <s v="Średnie"/>
        <s v="Podstawowe lub niepełne podstawow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9">
  <r>
    <n v="4"/>
    <x v="0"/>
    <x v="0"/>
  </r>
  <r>
    <n v="5"/>
    <x v="0"/>
    <x v="1"/>
  </r>
  <r>
    <n v="10"/>
    <x v="0"/>
    <x v="2"/>
  </r>
  <r>
    <n v="12"/>
    <x v="1"/>
    <x v="1"/>
  </r>
  <r>
    <n v="16"/>
    <x v="1"/>
    <x v="0"/>
  </r>
  <r>
    <n v="21"/>
    <x v="1"/>
    <x v="1"/>
  </r>
  <r>
    <n v="23"/>
    <x v="0"/>
    <x v="2"/>
  </r>
  <r>
    <n v="24"/>
    <x v="0"/>
    <x v="2"/>
  </r>
  <r>
    <n v="25"/>
    <x v="0"/>
    <x v="0"/>
  </r>
  <r>
    <n v="29"/>
    <x v="2"/>
    <x v="2"/>
  </r>
  <r>
    <n v="30"/>
    <x v="1"/>
    <x v="3"/>
  </r>
  <r>
    <n v="33"/>
    <x v="2"/>
    <x v="0"/>
  </r>
  <r>
    <n v="34"/>
    <x v="2"/>
    <x v="2"/>
  </r>
  <r>
    <n v="38"/>
    <x v="2"/>
    <x v="2"/>
  </r>
  <r>
    <n v="41"/>
    <x v="0"/>
    <x v="0"/>
  </r>
  <r>
    <n v="42"/>
    <x v="0"/>
    <x v="1"/>
  </r>
  <r>
    <n v="43"/>
    <x v="0"/>
    <x v="2"/>
  </r>
  <r>
    <n v="44"/>
    <x v="0"/>
    <x v="2"/>
  </r>
  <r>
    <n v="45"/>
    <x v="1"/>
    <x v="1"/>
  </r>
  <r>
    <n v="48"/>
    <x v="0"/>
    <x v="0"/>
  </r>
  <r>
    <n v="53"/>
    <x v="1"/>
    <x v="2"/>
  </r>
  <r>
    <n v="56"/>
    <x v="1"/>
    <x v="0"/>
  </r>
  <r>
    <n v="63"/>
    <x v="1"/>
    <x v="1"/>
  </r>
  <r>
    <n v="66"/>
    <x v="0"/>
    <x v="0"/>
  </r>
  <r>
    <n v="68"/>
    <x v="0"/>
    <x v="3"/>
  </r>
  <r>
    <n v="71"/>
    <x v="3"/>
    <x v="0"/>
  </r>
  <r>
    <n v="73"/>
    <x v="0"/>
    <x v="0"/>
  </r>
  <r>
    <n v="74"/>
    <x v="1"/>
    <x v="2"/>
  </r>
  <r>
    <n v="75"/>
    <x v="0"/>
    <x v="0"/>
  </r>
  <r>
    <n v="77"/>
    <x v="4"/>
    <x v="1"/>
  </r>
  <r>
    <n v="83"/>
    <x v="2"/>
    <x v="0"/>
  </r>
  <r>
    <n v="84"/>
    <x v="4"/>
    <x v="0"/>
  </r>
  <r>
    <n v="86"/>
    <x v="2"/>
    <x v="0"/>
  </r>
  <r>
    <n v="87"/>
    <x v="1"/>
    <x v="1"/>
  </r>
  <r>
    <n v="90"/>
    <x v="2"/>
    <x v="0"/>
  </r>
  <r>
    <n v="91"/>
    <x v="4"/>
    <x v="0"/>
  </r>
  <r>
    <n v="95"/>
    <x v="4"/>
    <x v="2"/>
  </r>
  <r>
    <n v="97"/>
    <x v="0"/>
    <x v="2"/>
  </r>
  <r>
    <n v="98"/>
    <x v="0"/>
    <x v="0"/>
  </r>
  <r>
    <n v="99"/>
    <x v="5"/>
    <x v="1"/>
  </r>
  <r>
    <n v="100"/>
    <x v="0"/>
    <x v="2"/>
  </r>
  <r>
    <n v="105"/>
    <x v="1"/>
    <x v="0"/>
  </r>
  <r>
    <n v="108"/>
    <x v="1"/>
    <x v="1"/>
  </r>
  <r>
    <n v="109"/>
    <x v="0"/>
    <x v="0"/>
  </r>
  <r>
    <n v="110"/>
    <x v="1"/>
    <x v="1"/>
  </r>
  <r>
    <n v="111"/>
    <x v="1"/>
    <x v="1"/>
  </r>
  <r>
    <n v="113"/>
    <x v="0"/>
    <x v="2"/>
  </r>
  <r>
    <n v="114"/>
    <x v="1"/>
    <x v="2"/>
  </r>
  <r>
    <n v="117"/>
    <x v="1"/>
    <x v="2"/>
  </r>
  <r>
    <n v="121"/>
    <x v="4"/>
    <x v="0"/>
  </r>
  <r>
    <n v="125"/>
    <x v="1"/>
    <x v="3"/>
  </r>
  <r>
    <n v="131"/>
    <x v="1"/>
    <x v="3"/>
  </r>
  <r>
    <n v="133"/>
    <x v="1"/>
    <x v="0"/>
  </r>
  <r>
    <n v="135"/>
    <x v="0"/>
    <x v="0"/>
  </r>
  <r>
    <n v="139"/>
    <x v="0"/>
    <x v="0"/>
  </r>
  <r>
    <n v="141"/>
    <x v="5"/>
    <x v="3"/>
  </r>
  <r>
    <n v="151"/>
    <x v="1"/>
    <x v="1"/>
  </r>
  <r>
    <n v="159"/>
    <x v="4"/>
    <x v="0"/>
  </r>
  <r>
    <n v="160"/>
    <x v="1"/>
    <x v="1"/>
  </r>
  <r>
    <n v="167"/>
    <x v="0"/>
    <x v="2"/>
  </r>
  <r>
    <n v="172"/>
    <x v="1"/>
    <x v="0"/>
  </r>
  <r>
    <n v="176"/>
    <x v="1"/>
    <x v="2"/>
  </r>
  <r>
    <n v="177"/>
    <x v="4"/>
    <x v="1"/>
  </r>
  <r>
    <n v="179"/>
    <x v="4"/>
    <x v="2"/>
  </r>
  <r>
    <n v="180"/>
    <x v="0"/>
    <x v="1"/>
  </r>
  <r>
    <n v="186"/>
    <x v="2"/>
    <x v="0"/>
  </r>
  <r>
    <n v="189"/>
    <x v="2"/>
    <x v="2"/>
  </r>
  <r>
    <n v="192"/>
    <x v="2"/>
    <x v="0"/>
  </r>
  <r>
    <n v="194"/>
    <x v="1"/>
    <x v="1"/>
  </r>
  <r>
    <n v="196"/>
    <x v="1"/>
    <x v="2"/>
  </r>
  <r>
    <n v="197"/>
    <x v="1"/>
    <x v="0"/>
  </r>
  <r>
    <n v="199"/>
    <x v="1"/>
    <x v="0"/>
  </r>
  <r>
    <n v="200"/>
    <x v="1"/>
    <x v="2"/>
  </r>
  <r>
    <n v="202"/>
    <x v="0"/>
    <x v="2"/>
  </r>
  <r>
    <n v="215"/>
    <x v="1"/>
    <x v="0"/>
  </r>
  <r>
    <n v="217"/>
    <x v="1"/>
    <x v="2"/>
  </r>
  <r>
    <n v="218"/>
    <x v="0"/>
    <x v="0"/>
  </r>
  <r>
    <n v="223"/>
    <x v="5"/>
    <x v="0"/>
  </r>
  <r>
    <n v="224"/>
    <x v="0"/>
    <x v="2"/>
  </r>
  <r>
    <n v="226"/>
    <x v="1"/>
    <x v="2"/>
  </r>
  <r>
    <n v="227"/>
    <x v="0"/>
    <x v="0"/>
  </r>
  <r>
    <n v="229"/>
    <x v="0"/>
    <x v="0"/>
  </r>
  <r>
    <n v="232"/>
    <x v="1"/>
    <x v="2"/>
  </r>
  <r>
    <n v="233"/>
    <x v="0"/>
    <x v="0"/>
  </r>
  <r>
    <n v="235"/>
    <x v="2"/>
    <x v="3"/>
  </r>
  <r>
    <n v="237"/>
    <x v="1"/>
    <x v="2"/>
  </r>
  <r>
    <n v="238"/>
    <x v="0"/>
    <x v="0"/>
  </r>
  <r>
    <n v="239"/>
    <x v="2"/>
    <x v="0"/>
  </r>
  <r>
    <n v="240"/>
    <x v="0"/>
    <x v="0"/>
  </r>
  <r>
    <n v="242"/>
    <x v="1"/>
    <x v="2"/>
  </r>
  <r>
    <n v="244"/>
    <x v="1"/>
    <x v="1"/>
  </r>
  <r>
    <n v="249"/>
    <x v="1"/>
    <x v="2"/>
  </r>
  <r>
    <n v="250"/>
    <x v="4"/>
    <x v="2"/>
  </r>
  <r>
    <n v="251"/>
    <x v="0"/>
    <x v="0"/>
  </r>
  <r>
    <n v="252"/>
    <x v="4"/>
    <x v="1"/>
  </r>
  <r>
    <n v="254"/>
    <x v="1"/>
    <x v="0"/>
  </r>
  <r>
    <n v="255"/>
    <x v="0"/>
    <x v="2"/>
  </r>
  <r>
    <n v="256"/>
    <x v="5"/>
    <x v="2"/>
  </r>
  <r>
    <n v="259"/>
    <x v="1"/>
    <x v="0"/>
  </r>
  <r>
    <n v="268"/>
    <x v="1"/>
    <x v="0"/>
  </r>
  <r>
    <n v="269"/>
    <x v="1"/>
    <x v="0"/>
  </r>
  <r>
    <n v="270"/>
    <x v="1"/>
    <x v="2"/>
  </r>
  <r>
    <n v="276"/>
    <x v="1"/>
    <x v="2"/>
  </r>
  <r>
    <n v="281"/>
    <x v="6"/>
    <x v="0"/>
  </r>
  <r>
    <n v="284"/>
    <x v="5"/>
    <x v="3"/>
  </r>
  <r>
    <n v="285"/>
    <x v="1"/>
    <x v="2"/>
  </r>
  <r>
    <n v="286"/>
    <x v="0"/>
    <x v="0"/>
  </r>
  <r>
    <n v="289"/>
    <x v="1"/>
    <x v="0"/>
  </r>
  <r>
    <n v="294"/>
    <x v="4"/>
    <x v="0"/>
  </r>
  <r>
    <n v="301"/>
    <x v="4"/>
    <x v="2"/>
  </r>
  <r>
    <n v="304"/>
    <x v="0"/>
    <x v="1"/>
  </r>
  <r>
    <n v="305"/>
    <x v="4"/>
    <x v="0"/>
  </r>
  <r>
    <n v="306"/>
    <x v="1"/>
    <x v="1"/>
  </r>
  <r>
    <n v="310"/>
    <x v="4"/>
    <x v="2"/>
  </r>
  <r>
    <n v="311"/>
    <x v="4"/>
    <x v="2"/>
  </r>
  <r>
    <n v="312"/>
    <x v="2"/>
    <x v="2"/>
  </r>
  <r>
    <n v="315"/>
    <x v="3"/>
    <x v="0"/>
  </r>
  <r>
    <n v="317"/>
    <x v="1"/>
    <x v="0"/>
  </r>
  <r>
    <n v="318"/>
    <x v="2"/>
    <x v="2"/>
  </r>
  <r>
    <n v="319"/>
    <x v="0"/>
    <x v="0"/>
  </r>
  <r>
    <n v="320"/>
    <x v="1"/>
    <x v="0"/>
  </r>
  <r>
    <n v="322"/>
    <x v="5"/>
    <x v="1"/>
  </r>
  <r>
    <n v="325"/>
    <x v="1"/>
    <x v="0"/>
  </r>
  <r>
    <n v="328"/>
    <x v="5"/>
    <x v="0"/>
  </r>
  <r>
    <n v="329"/>
    <x v="0"/>
    <x v="0"/>
  </r>
  <r>
    <n v="331"/>
    <x v="1"/>
    <x v="2"/>
  </r>
  <r>
    <n v="332"/>
    <x v="1"/>
    <x v="1"/>
  </r>
  <r>
    <n v="337"/>
    <x v="1"/>
    <x v="1"/>
  </r>
  <r>
    <n v="339"/>
    <x v="7"/>
    <x v="2"/>
  </r>
  <r>
    <n v="341"/>
    <x v="1"/>
    <x v="0"/>
  </r>
  <r>
    <n v="343"/>
    <x v="1"/>
    <x v="0"/>
  </r>
  <r>
    <n v="344"/>
    <x v="2"/>
    <x v="0"/>
  </r>
  <r>
    <n v="345"/>
    <x v="2"/>
    <x v="2"/>
  </r>
  <r>
    <n v="349"/>
    <x v="1"/>
    <x v="0"/>
  </r>
  <r>
    <n v="351"/>
    <x v="1"/>
    <x v="2"/>
  </r>
  <r>
    <n v="354"/>
    <x v="0"/>
    <x v="0"/>
  </r>
  <r>
    <n v="356"/>
    <x v="2"/>
    <x v="3"/>
  </r>
  <r>
    <n v="359"/>
    <x v="2"/>
    <x v="3"/>
  </r>
  <r>
    <n v="360"/>
    <x v="0"/>
    <x v="1"/>
  </r>
  <r>
    <n v="361"/>
    <x v="1"/>
    <x v="0"/>
  </r>
  <r>
    <n v="367"/>
    <x v="1"/>
    <x v="2"/>
  </r>
  <r>
    <n v="368"/>
    <x v="1"/>
    <x v="2"/>
  </r>
  <r>
    <n v="372"/>
    <x v="1"/>
    <x v="2"/>
  </r>
  <r>
    <n v="377"/>
    <x v="5"/>
    <x v="3"/>
  </r>
  <r>
    <n v="378"/>
    <x v="1"/>
    <x v="1"/>
  </r>
  <r>
    <n v="381"/>
    <x v="0"/>
    <x v="1"/>
  </r>
  <r>
    <n v="382"/>
    <x v="0"/>
    <x v="2"/>
  </r>
  <r>
    <n v="384"/>
    <x v="1"/>
    <x v="2"/>
  </r>
  <r>
    <n v="385"/>
    <x v="1"/>
    <x v="1"/>
  </r>
  <r>
    <n v="387"/>
    <x v="0"/>
    <x v="0"/>
  </r>
  <r>
    <n v="388"/>
    <x v="0"/>
    <x v="0"/>
  </r>
  <r>
    <n v="391"/>
    <x v="7"/>
    <x v="0"/>
  </r>
  <r>
    <n v="395"/>
    <x v="4"/>
    <x v="1"/>
  </r>
  <r>
    <n v="397"/>
    <x v="0"/>
    <x v="0"/>
  </r>
  <r>
    <n v="398"/>
    <x v="1"/>
    <x v="0"/>
  </r>
  <r>
    <n v="400"/>
    <x v="1"/>
    <x v="2"/>
  </r>
  <r>
    <n v="402"/>
    <x v="2"/>
    <x v="0"/>
  </r>
  <r>
    <n v="403"/>
    <x v="4"/>
    <x v="1"/>
  </r>
  <r>
    <n v="406"/>
    <x v="6"/>
    <x v="1"/>
  </r>
  <r>
    <n v="407"/>
    <x v="4"/>
    <x v="2"/>
  </r>
  <r>
    <n v="408"/>
    <x v="1"/>
    <x v="1"/>
  </r>
  <r>
    <n v="410"/>
    <x v="0"/>
    <x v="0"/>
  </r>
  <r>
    <n v="415"/>
    <x v="2"/>
    <x v="2"/>
  </r>
  <r>
    <n v="417"/>
    <x v="0"/>
    <x v="0"/>
  </r>
  <r>
    <n v="419"/>
    <x v="0"/>
    <x v="0"/>
  </r>
  <r>
    <n v="421"/>
    <x v="2"/>
    <x v="0"/>
  </r>
  <r>
    <n v="422"/>
    <x v="6"/>
    <x v="0"/>
  </r>
  <r>
    <n v="423"/>
    <x v="0"/>
    <x v="0"/>
  </r>
  <r>
    <n v="424"/>
    <x v="1"/>
    <x v="2"/>
  </r>
  <r>
    <n v="427"/>
    <x v="0"/>
    <x v="0"/>
  </r>
  <r>
    <n v="429"/>
    <x v="0"/>
    <x v="0"/>
  </r>
  <r>
    <n v="432"/>
    <x v="1"/>
    <x v="2"/>
  </r>
  <r>
    <n v="433"/>
    <x v="4"/>
    <x v="1"/>
  </r>
  <r>
    <n v="436"/>
    <x v="0"/>
    <x v="2"/>
  </r>
  <r>
    <n v="437"/>
    <x v="1"/>
    <x v="1"/>
  </r>
  <r>
    <n v="445"/>
    <x v="1"/>
    <x v="2"/>
  </r>
  <r>
    <n v="457"/>
    <x v="1"/>
    <x v="1"/>
  </r>
  <r>
    <n v="458"/>
    <x v="0"/>
    <x v="2"/>
  </r>
  <r>
    <n v="461"/>
    <x v="0"/>
    <x v="2"/>
  </r>
  <r>
    <n v="462"/>
    <x v="0"/>
    <x v="1"/>
  </r>
  <r>
    <n v="464"/>
    <x v="5"/>
    <x v="2"/>
  </r>
  <r>
    <n v="465"/>
    <x v="4"/>
    <x v="2"/>
  </r>
  <r>
    <n v="466"/>
    <x v="0"/>
    <x v="0"/>
  </r>
  <r>
    <n v="468"/>
    <x v="4"/>
    <x v="0"/>
  </r>
  <r>
    <n v="469"/>
    <x v="2"/>
    <x v="2"/>
  </r>
  <r>
    <n v="470"/>
    <x v="2"/>
    <x v="3"/>
  </r>
  <r>
    <n v="473"/>
    <x v="1"/>
    <x v="1"/>
  </r>
  <r>
    <n v="474"/>
    <x v="1"/>
    <x v="0"/>
  </r>
  <r>
    <n v="477"/>
    <x v="5"/>
    <x v="0"/>
  </r>
  <r>
    <n v="478"/>
    <x v="1"/>
    <x v="0"/>
  </r>
  <r>
    <n v="479"/>
    <x v="0"/>
    <x v="0"/>
  </r>
  <r>
    <n v="480"/>
    <x v="1"/>
    <x v="0"/>
  </r>
  <r>
    <n v="481"/>
    <x v="4"/>
    <x v="0"/>
  </r>
  <r>
    <n v="482"/>
    <x v="4"/>
    <x v="1"/>
  </r>
  <r>
    <n v="484"/>
    <x v="4"/>
    <x v="1"/>
  </r>
  <r>
    <n v="485"/>
    <x v="4"/>
    <x v="1"/>
  </r>
  <r>
    <n v="486"/>
    <x v="1"/>
    <x v="2"/>
  </r>
  <r>
    <n v="488"/>
    <x v="4"/>
    <x v="1"/>
  </r>
  <r>
    <n v="489"/>
    <x v="0"/>
    <x v="1"/>
  </r>
  <r>
    <n v="490"/>
    <x v="1"/>
    <x v="1"/>
  </r>
  <r>
    <n v="493"/>
    <x v="4"/>
    <x v="2"/>
  </r>
  <r>
    <n v="494"/>
    <x v="1"/>
    <x v="0"/>
  </r>
  <r>
    <n v="495"/>
    <x v="1"/>
    <x v="1"/>
  </r>
  <r>
    <n v="496"/>
    <x v="8"/>
    <x v="0"/>
  </r>
  <r>
    <n v="497"/>
    <x v="4"/>
    <x v="2"/>
  </r>
  <r>
    <n v="500"/>
    <x v="1"/>
    <x v="2"/>
  </r>
  <r>
    <n v="503"/>
    <x v="6"/>
    <x v="0"/>
  </r>
  <r>
    <n v="504"/>
    <x v="1"/>
    <x v="1"/>
  </r>
  <r>
    <n v="505"/>
    <x v="1"/>
    <x v="2"/>
  </r>
  <r>
    <n v="506"/>
    <x v="0"/>
    <x v="2"/>
  </r>
  <r>
    <n v="507"/>
    <x v="0"/>
    <x v="2"/>
  </r>
  <r>
    <n v="508"/>
    <x v="1"/>
    <x v="0"/>
  </r>
  <r>
    <n v="509"/>
    <x v="1"/>
    <x v="2"/>
  </r>
  <r>
    <n v="510"/>
    <x v="0"/>
    <x v="1"/>
  </r>
  <r>
    <n v="511"/>
    <x v="0"/>
    <x v="1"/>
  </r>
  <r>
    <n v="512"/>
    <x v="0"/>
    <x v="0"/>
  </r>
  <r>
    <n v="517"/>
    <x v="1"/>
    <x v="0"/>
  </r>
  <r>
    <n v="518"/>
    <x v="1"/>
    <x v="1"/>
  </r>
  <r>
    <n v="523"/>
    <x v="0"/>
    <x v="1"/>
  </r>
  <r>
    <n v="524"/>
    <x v="0"/>
    <x v="2"/>
  </r>
  <r>
    <n v="525"/>
    <x v="4"/>
    <x v="1"/>
  </r>
  <r>
    <n v="526"/>
    <x v="4"/>
    <x v="2"/>
  </r>
  <r>
    <n v="529"/>
    <x v="1"/>
    <x v="0"/>
  </r>
  <r>
    <n v="532"/>
    <x v="0"/>
    <x v="0"/>
  </r>
  <r>
    <n v="535"/>
    <x v="1"/>
    <x v="2"/>
  </r>
  <r>
    <n v="536"/>
    <x v="0"/>
    <x v="1"/>
  </r>
  <r>
    <n v="538"/>
    <x v="4"/>
    <x v="2"/>
  </r>
  <r>
    <n v="539"/>
    <x v="1"/>
    <x v="2"/>
  </r>
  <r>
    <n v="540"/>
    <x v="0"/>
    <x v="2"/>
  </r>
  <r>
    <n v="542"/>
    <x v="0"/>
    <x v="0"/>
  </r>
  <r>
    <n v="543"/>
    <x v="4"/>
    <x v="0"/>
  </r>
  <r>
    <n v="553"/>
    <x v="1"/>
    <x v="2"/>
  </r>
  <r>
    <n v="556"/>
    <x v="1"/>
    <x v="2"/>
  </r>
  <r>
    <n v="557"/>
    <x v="0"/>
    <x v="0"/>
  </r>
  <r>
    <n v="559"/>
    <x v="4"/>
    <x v="2"/>
  </r>
  <r>
    <n v="561"/>
    <x v="0"/>
    <x v="2"/>
  </r>
  <r>
    <n v="562"/>
    <x v="1"/>
    <x v="0"/>
  </r>
  <r>
    <n v="564"/>
    <x v="2"/>
    <x v="2"/>
  </r>
  <r>
    <n v="565"/>
    <x v="1"/>
    <x v="1"/>
  </r>
  <r>
    <n v="566"/>
    <x v="4"/>
    <x v="2"/>
  </r>
  <r>
    <n v="567"/>
    <x v="1"/>
    <x v="2"/>
  </r>
  <r>
    <n v="574"/>
    <x v="1"/>
    <x v="0"/>
  </r>
  <r>
    <n v="577"/>
    <x v="0"/>
    <x v="2"/>
  </r>
  <r>
    <n v="578"/>
    <x v="0"/>
    <x v="1"/>
  </r>
  <r>
    <n v="579"/>
    <x v="1"/>
    <x v="0"/>
  </r>
  <r>
    <n v="580"/>
    <x v="0"/>
    <x v="0"/>
  </r>
  <r>
    <n v="582"/>
    <x v="5"/>
    <x v="0"/>
  </r>
  <r>
    <n v="585"/>
    <x v="0"/>
    <x v="1"/>
  </r>
  <r>
    <n v="586"/>
    <x v="1"/>
    <x v="2"/>
  </r>
  <r>
    <n v="587"/>
    <x v="0"/>
    <x v="0"/>
  </r>
  <r>
    <n v="588"/>
    <x v="4"/>
    <x v="1"/>
  </r>
  <r>
    <n v="595"/>
    <x v="2"/>
    <x v="2"/>
  </r>
  <r>
    <n v="596"/>
    <x v="1"/>
    <x v="0"/>
  </r>
  <r>
    <n v="598"/>
    <x v="0"/>
    <x v="0"/>
  </r>
  <r>
    <n v="601"/>
    <x v="0"/>
    <x v="1"/>
  </r>
  <r>
    <n v="602"/>
    <x v="0"/>
    <x v="0"/>
  </r>
  <r>
    <n v="603"/>
    <x v="0"/>
    <x v="0"/>
  </r>
  <r>
    <n v="604"/>
    <x v="1"/>
    <x v="1"/>
  </r>
  <r>
    <n v="606"/>
    <x v="2"/>
    <x v="2"/>
  </r>
  <r>
    <n v="607"/>
    <x v="0"/>
    <x v="0"/>
  </r>
  <r>
    <n v="610"/>
    <x v="1"/>
    <x v="1"/>
  </r>
  <r>
    <n v="613"/>
    <x v="4"/>
    <x v="0"/>
  </r>
  <r>
    <n v="614"/>
    <x v="1"/>
    <x v="2"/>
  </r>
  <r>
    <n v="615"/>
    <x v="0"/>
    <x v="2"/>
  </r>
  <r>
    <n v="616"/>
    <x v="0"/>
    <x v="0"/>
  </r>
  <r>
    <n v="618"/>
    <x v="4"/>
    <x v="0"/>
  </r>
  <r>
    <n v="619"/>
    <x v="1"/>
    <x v="2"/>
  </r>
  <r>
    <n v="621"/>
    <x v="1"/>
    <x v="0"/>
  </r>
  <r>
    <n v="623"/>
    <x v="1"/>
    <x v="1"/>
  </r>
  <r>
    <n v="624"/>
    <x v="1"/>
    <x v="2"/>
  </r>
  <r>
    <n v="626"/>
    <x v="1"/>
    <x v="1"/>
  </r>
  <r>
    <n v="632"/>
    <x v="0"/>
    <x v="0"/>
  </r>
  <r>
    <n v="635"/>
    <x v="1"/>
    <x v="1"/>
  </r>
  <r>
    <n v="638"/>
    <x v="0"/>
    <x v="1"/>
  </r>
  <r>
    <n v="640"/>
    <x v="1"/>
    <x v="2"/>
  </r>
  <r>
    <n v="643"/>
    <x v="1"/>
    <x v="1"/>
  </r>
  <r>
    <n v="644"/>
    <x v="4"/>
    <x v="0"/>
  </r>
  <r>
    <n v="645"/>
    <x v="4"/>
    <x v="0"/>
  </r>
  <r>
    <n v="646"/>
    <x v="1"/>
    <x v="1"/>
  </r>
  <r>
    <n v="647"/>
    <x v="2"/>
    <x v="3"/>
  </r>
  <r>
    <n v="651"/>
    <x v="4"/>
    <x v="2"/>
  </r>
  <r>
    <n v="652"/>
    <x v="1"/>
    <x v="1"/>
  </r>
  <r>
    <n v="655"/>
    <x v="1"/>
    <x v="2"/>
  </r>
  <r>
    <n v="660"/>
    <x v="1"/>
    <x v="2"/>
  </r>
  <r>
    <n v="664"/>
    <x v="0"/>
    <x v="1"/>
  </r>
  <r>
    <n v="665"/>
    <x v="0"/>
    <x v="2"/>
  </r>
  <r>
    <n v="668"/>
    <x v="2"/>
    <x v="2"/>
  </r>
  <r>
    <n v="671"/>
    <x v="0"/>
    <x v="2"/>
  </r>
  <r>
    <n v="674"/>
    <x v="1"/>
    <x v="1"/>
  </r>
  <r>
    <n v="676"/>
    <x v="1"/>
    <x v="1"/>
  </r>
  <r>
    <n v="677"/>
    <x v="4"/>
    <x v="2"/>
  </r>
  <r>
    <n v="678"/>
    <x v="1"/>
    <x v="1"/>
  </r>
  <r>
    <n v="679"/>
    <x v="6"/>
    <x v="0"/>
  </r>
  <r>
    <n v="680"/>
    <x v="2"/>
    <x v="0"/>
  </r>
  <r>
    <n v="683"/>
    <x v="5"/>
    <x v="2"/>
  </r>
  <r>
    <n v="690"/>
    <x v="6"/>
    <x v="0"/>
  </r>
  <r>
    <n v="693"/>
    <x v="0"/>
    <x v="0"/>
  </r>
  <r>
    <n v="694"/>
    <x v="1"/>
    <x v="2"/>
  </r>
  <r>
    <n v="696"/>
    <x v="0"/>
    <x v="2"/>
  </r>
  <r>
    <n v="702"/>
    <x v="1"/>
    <x v="1"/>
  </r>
  <r>
    <n v="705"/>
    <x v="2"/>
    <x v="2"/>
  </r>
  <r>
    <n v="706"/>
    <x v="2"/>
    <x v="2"/>
  </r>
  <r>
    <n v="709"/>
    <x v="0"/>
    <x v="2"/>
  </r>
  <r>
    <n v="712"/>
    <x v="2"/>
    <x v="1"/>
  </r>
  <r>
    <n v="713"/>
    <x v="1"/>
    <x v="1"/>
  </r>
  <r>
    <n v="714"/>
    <x v="6"/>
    <x v="2"/>
  </r>
  <r>
    <n v="715"/>
    <x v="1"/>
    <x v="2"/>
  </r>
  <r>
    <n v="716"/>
    <x v="2"/>
    <x v="1"/>
  </r>
  <r>
    <n v="719"/>
    <x v="4"/>
    <x v="0"/>
  </r>
  <r>
    <n v="720"/>
    <x v="1"/>
    <x v="2"/>
  </r>
  <r>
    <n v="721"/>
    <x v="2"/>
    <x v="2"/>
  </r>
  <r>
    <n v="722"/>
    <x v="0"/>
    <x v="0"/>
  </r>
  <r>
    <n v="725"/>
    <x v="0"/>
    <x v="2"/>
  </r>
  <r>
    <n v="727"/>
    <x v="6"/>
    <x v="0"/>
  </r>
  <r>
    <n v="728"/>
    <x v="0"/>
    <x v="1"/>
  </r>
  <r>
    <n v="731"/>
    <x v="1"/>
    <x v="2"/>
  </r>
  <r>
    <n v="735"/>
    <x v="2"/>
    <x v="3"/>
  </r>
  <r>
    <n v="737"/>
    <x v="0"/>
    <x v="0"/>
  </r>
  <r>
    <n v="738"/>
    <x v="6"/>
    <x v="1"/>
  </r>
  <r>
    <n v="741"/>
    <x v="1"/>
    <x v="0"/>
  </r>
  <r>
    <n v="746"/>
    <x v="1"/>
    <x v="2"/>
  </r>
  <r>
    <n v="747"/>
    <x v="1"/>
    <x v="0"/>
  </r>
  <r>
    <n v="750"/>
    <x v="1"/>
    <x v="2"/>
  </r>
  <r>
    <n v="755"/>
    <x v="1"/>
    <x v="0"/>
  </r>
  <r>
    <n v="756"/>
    <x v="0"/>
    <x v="0"/>
  </r>
  <r>
    <n v="757"/>
    <x v="0"/>
    <x v="1"/>
  </r>
  <r>
    <n v="759"/>
    <x v="2"/>
    <x v="3"/>
  </r>
  <r>
    <n v="760"/>
    <x v="2"/>
    <x v="0"/>
  </r>
  <r>
    <n v="761"/>
    <x v="0"/>
    <x v="2"/>
  </r>
  <r>
    <n v="764"/>
    <x v="1"/>
    <x v="0"/>
  </r>
  <r>
    <n v="768"/>
    <x v="4"/>
    <x v="3"/>
  </r>
  <r>
    <n v="769"/>
    <x v="9"/>
    <x v="3"/>
  </r>
  <r>
    <n v="771"/>
    <x v="0"/>
    <x v="0"/>
  </r>
  <r>
    <n v="773"/>
    <x v="0"/>
    <x v="0"/>
  </r>
  <r>
    <n v="774"/>
    <x v="2"/>
    <x v="2"/>
  </r>
  <r>
    <n v="775"/>
    <x v="2"/>
    <x v="2"/>
  </r>
  <r>
    <n v="776"/>
    <x v="0"/>
    <x v="0"/>
  </r>
  <r>
    <n v="777"/>
    <x v="2"/>
    <x v="1"/>
  </r>
  <r>
    <n v="781"/>
    <x v="0"/>
    <x v="1"/>
  </r>
  <r>
    <n v="785"/>
    <x v="0"/>
    <x v="1"/>
  </r>
  <r>
    <n v="786"/>
    <x v="2"/>
    <x v="0"/>
  </r>
  <r>
    <n v="787"/>
    <x v="1"/>
    <x v="0"/>
  </r>
  <r>
    <n v="790"/>
    <x v="2"/>
    <x v="2"/>
  </r>
  <r>
    <n v="792"/>
    <x v="2"/>
    <x v="0"/>
  </r>
  <r>
    <n v="793"/>
    <x v="4"/>
    <x v="2"/>
  </r>
  <r>
    <n v="794"/>
    <x v="1"/>
    <x v="0"/>
  </r>
  <r>
    <n v="797"/>
    <x v="1"/>
    <x v="2"/>
  </r>
  <r>
    <n v="799"/>
    <x v="1"/>
    <x v="1"/>
  </r>
  <r>
    <n v="800"/>
    <x v="0"/>
    <x v="2"/>
  </r>
  <r>
    <n v="801"/>
    <x v="0"/>
    <x v="2"/>
  </r>
  <r>
    <n v="802"/>
    <x v="0"/>
    <x v="1"/>
  </r>
  <r>
    <n v="804"/>
    <x v="0"/>
    <x v="2"/>
  </r>
  <r>
    <n v="805"/>
    <x v="4"/>
    <x v="0"/>
  </r>
  <r>
    <n v="808"/>
    <x v="1"/>
    <x v="0"/>
  </r>
  <r>
    <n v="811"/>
    <x v="2"/>
    <x v="0"/>
  </r>
  <r>
    <n v="819"/>
    <x v="2"/>
    <x v="0"/>
  </r>
  <r>
    <n v="821"/>
    <x v="1"/>
    <x v="1"/>
  </r>
  <r>
    <n v="827"/>
    <x v="5"/>
    <x v="1"/>
  </r>
  <r>
    <n v="828"/>
    <x v="0"/>
    <x v="0"/>
  </r>
  <r>
    <n v="829"/>
    <x v="0"/>
    <x v="0"/>
  </r>
  <r>
    <n v="830"/>
    <x v="4"/>
    <x v="1"/>
  </r>
  <r>
    <n v="831"/>
    <x v="1"/>
    <x v="0"/>
  </r>
  <r>
    <n v="832"/>
    <x v="1"/>
    <x v="1"/>
  </r>
  <r>
    <n v="835"/>
    <x v="4"/>
    <x v="3"/>
  </r>
  <r>
    <n v="837"/>
    <x v="4"/>
    <x v="1"/>
  </r>
  <r>
    <n v="842"/>
    <x v="1"/>
    <x v="2"/>
  </r>
  <r>
    <n v="845"/>
    <x v="2"/>
    <x v="0"/>
  </r>
  <r>
    <n v="847"/>
    <x v="2"/>
    <x v="3"/>
  </r>
  <r>
    <n v="848"/>
    <x v="1"/>
    <x v="1"/>
  </r>
  <r>
    <n v="850"/>
    <x v="2"/>
    <x v="0"/>
  </r>
  <r>
    <n v="852"/>
    <x v="1"/>
    <x v="1"/>
  </r>
  <r>
    <n v="853"/>
    <x v="1"/>
    <x v="2"/>
  </r>
  <r>
    <n v="854"/>
    <x v="4"/>
    <x v="0"/>
  </r>
  <r>
    <n v="855"/>
    <x v="1"/>
    <x v="2"/>
  </r>
  <r>
    <n v="856"/>
    <x v="1"/>
    <x v="1"/>
  </r>
  <r>
    <n v="858"/>
    <x v="0"/>
    <x v="0"/>
  </r>
  <r>
    <n v="862"/>
    <x v="3"/>
    <x v="0"/>
  </r>
  <r>
    <n v="863"/>
    <x v="0"/>
    <x v="0"/>
  </r>
  <r>
    <n v="865"/>
    <x v="1"/>
    <x v="1"/>
  </r>
  <r>
    <n v="866"/>
    <x v="0"/>
    <x v="2"/>
  </r>
  <r>
    <n v="867"/>
    <x v="0"/>
    <x v="2"/>
  </r>
  <r>
    <n v="868"/>
    <x v="0"/>
    <x v="2"/>
  </r>
  <r>
    <n v="869"/>
    <x v="1"/>
    <x v="0"/>
  </r>
  <r>
    <n v="872"/>
    <x v="3"/>
    <x v="0"/>
  </r>
  <r>
    <n v="878"/>
    <x v="1"/>
    <x v="1"/>
  </r>
  <r>
    <n v="880"/>
    <x v="0"/>
    <x v="1"/>
  </r>
  <r>
    <n v="881"/>
    <x v="1"/>
    <x v="0"/>
  </r>
  <r>
    <n v="882"/>
    <x v="1"/>
    <x v="2"/>
  </r>
  <r>
    <n v="883"/>
    <x v="0"/>
    <x v="1"/>
  </r>
  <r>
    <n v="885"/>
    <x v="1"/>
    <x v="1"/>
  </r>
  <r>
    <n v="888"/>
    <x v="4"/>
    <x v="1"/>
  </r>
  <r>
    <n v="889"/>
    <x v="2"/>
    <x v="0"/>
  </r>
  <r>
    <n v="892"/>
    <x v="5"/>
    <x v="1"/>
  </r>
  <r>
    <n v="893"/>
    <x v="0"/>
    <x v="1"/>
  </r>
  <r>
    <n v="894"/>
    <x v="2"/>
    <x v="0"/>
  </r>
  <r>
    <n v="897"/>
    <x v="0"/>
    <x v="2"/>
  </r>
  <r>
    <n v="898"/>
    <x v="2"/>
    <x v="1"/>
  </r>
  <r>
    <n v="900"/>
    <x v="4"/>
    <x v="0"/>
  </r>
  <r>
    <n v="901"/>
    <x v="0"/>
    <x v="2"/>
  </r>
  <r>
    <n v="902"/>
    <x v="0"/>
    <x v="2"/>
  </r>
  <r>
    <n v="903"/>
    <x v="0"/>
    <x v="2"/>
  </r>
  <r>
    <n v="904"/>
    <x v="1"/>
    <x v="0"/>
  </r>
  <r>
    <n v="907"/>
    <x v="0"/>
    <x v="0"/>
  </r>
  <r>
    <n v="915"/>
    <x v="1"/>
    <x v="1"/>
  </r>
  <r>
    <n v="916"/>
    <x v="4"/>
    <x v="1"/>
  </r>
  <r>
    <n v="917"/>
    <x v="1"/>
    <x v="2"/>
  </r>
  <r>
    <n v="918"/>
    <x v="0"/>
    <x v="0"/>
  </r>
  <r>
    <n v="919"/>
    <x v="1"/>
    <x v="2"/>
  </r>
  <r>
    <n v="920"/>
    <x v="0"/>
    <x v="2"/>
  </r>
  <r>
    <n v="921"/>
    <x v="1"/>
    <x v="0"/>
  </r>
  <r>
    <n v="924"/>
    <x v="0"/>
    <x v="0"/>
  </r>
  <r>
    <n v="925"/>
    <x v="1"/>
    <x v="2"/>
  </r>
  <r>
    <n v="927"/>
    <x v="0"/>
    <x v="2"/>
  </r>
  <r>
    <n v="930"/>
    <x v="1"/>
    <x v="1"/>
  </r>
  <r>
    <n v="931"/>
    <x v="1"/>
    <x v="0"/>
  </r>
  <r>
    <n v="932"/>
    <x v="2"/>
    <x v="0"/>
  </r>
  <r>
    <n v="934"/>
    <x v="1"/>
    <x v="0"/>
  </r>
  <r>
    <n v="935"/>
    <x v="0"/>
    <x v="2"/>
  </r>
  <r>
    <n v="936"/>
    <x v="2"/>
    <x v="0"/>
  </r>
  <r>
    <n v="937"/>
    <x v="1"/>
    <x v="1"/>
  </r>
  <r>
    <n v="939"/>
    <x v="1"/>
    <x v="1"/>
  </r>
  <r>
    <n v="940"/>
    <x v="1"/>
    <x v="2"/>
  </r>
  <r>
    <n v="942"/>
    <x v="4"/>
    <x v="1"/>
  </r>
  <r>
    <n v="943"/>
    <x v="1"/>
    <x v="1"/>
  </r>
  <r>
    <n v="946"/>
    <x v="1"/>
    <x v="2"/>
  </r>
  <r>
    <n v="947"/>
    <x v="6"/>
    <x v="3"/>
  </r>
  <r>
    <n v="964"/>
    <x v="1"/>
    <x v="0"/>
  </r>
  <r>
    <n v="971"/>
    <x v="5"/>
    <x v="0"/>
  </r>
  <r>
    <n v="972"/>
    <x v="2"/>
    <x v="2"/>
  </r>
  <r>
    <n v="978"/>
    <x v="0"/>
    <x v="2"/>
  </r>
  <r>
    <n v="983"/>
    <x v="4"/>
    <x v="1"/>
  </r>
  <r>
    <n v="984"/>
    <x v="1"/>
    <x v="2"/>
  </r>
  <r>
    <n v="989"/>
    <x v="2"/>
    <x v="0"/>
  </r>
  <r>
    <n v="994"/>
    <x v="1"/>
    <x v="2"/>
  </r>
  <r>
    <n v="995"/>
    <x v="0"/>
    <x v="1"/>
  </r>
  <r>
    <n v="998"/>
    <x v="0"/>
    <x v="2"/>
  </r>
  <r>
    <n v="1000"/>
    <x v="1"/>
    <x v="2"/>
  </r>
  <r>
    <n v="1002"/>
    <x v="1"/>
    <x v="2"/>
  </r>
  <r>
    <n v="1003"/>
    <x v="1"/>
    <x v="1"/>
  </r>
  <r>
    <n v="1006"/>
    <x v="6"/>
    <x v="2"/>
  </r>
  <r>
    <n v="1009"/>
    <x v="1"/>
    <x v="1"/>
  </r>
  <r>
    <n v="1012"/>
    <x v="2"/>
    <x v="0"/>
  </r>
  <r>
    <n v="1013"/>
    <x v="1"/>
    <x v="1"/>
  </r>
  <r>
    <n v="1015"/>
    <x v="0"/>
    <x v="0"/>
  </r>
  <r>
    <n v="1016"/>
    <x v="1"/>
    <x v="0"/>
  </r>
  <r>
    <n v="1018"/>
    <x v="1"/>
    <x v="2"/>
  </r>
  <r>
    <n v="1019"/>
    <x v="1"/>
    <x v="1"/>
  </r>
  <r>
    <n v="1022"/>
    <x v="0"/>
    <x v="3"/>
  </r>
  <r>
    <n v="1023"/>
    <x v="1"/>
    <x v="1"/>
  </r>
  <r>
    <n v="1024"/>
    <x v="9"/>
    <x v="0"/>
  </r>
  <r>
    <n v="1028"/>
    <x v="2"/>
    <x v="2"/>
  </r>
  <r>
    <n v="1029"/>
    <x v="1"/>
    <x v="2"/>
  </r>
  <r>
    <n v="1030"/>
    <x v="1"/>
    <x v="0"/>
  </r>
  <r>
    <n v="1032"/>
    <x v="0"/>
    <x v="1"/>
  </r>
  <r>
    <n v="1033"/>
    <x v="1"/>
    <x v="1"/>
  </r>
  <r>
    <n v="1034"/>
    <x v="2"/>
    <x v="2"/>
  </r>
  <r>
    <n v="1035"/>
    <x v="2"/>
    <x v="0"/>
  </r>
  <r>
    <n v="1037"/>
    <x v="1"/>
    <x v="2"/>
  </r>
  <r>
    <n v="1038"/>
    <x v="0"/>
    <x v="1"/>
  </r>
  <r>
    <n v="1041"/>
    <x v="1"/>
    <x v="3"/>
  </r>
  <r>
    <n v="1042"/>
    <x v="0"/>
    <x v="2"/>
  </r>
  <r>
    <n v="1043"/>
    <x v="1"/>
    <x v="0"/>
  </r>
  <r>
    <n v="1044"/>
    <x v="0"/>
    <x v="1"/>
  </r>
  <r>
    <n v="1045"/>
    <x v="5"/>
    <x v="1"/>
  </r>
  <r>
    <n v="1046"/>
    <x v="2"/>
    <x v="0"/>
  </r>
  <r>
    <n v="1047"/>
    <x v="1"/>
    <x v="1"/>
  </r>
  <r>
    <n v="1048"/>
    <x v="4"/>
    <x v="2"/>
  </r>
  <r>
    <n v="1050"/>
    <x v="0"/>
    <x v="0"/>
  </r>
  <r>
    <n v="1051"/>
    <x v="1"/>
    <x v="2"/>
  </r>
  <r>
    <n v="1052"/>
    <x v="4"/>
    <x v="2"/>
  </r>
  <r>
    <n v="1054"/>
    <x v="0"/>
    <x v="0"/>
  </r>
  <r>
    <n v="1057"/>
    <x v="1"/>
    <x v="1"/>
  </r>
  <r>
    <n v="1058"/>
    <x v="1"/>
    <x v="1"/>
  </r>
  <r>
    <n v="1059"/>
    <x v="0"/>
    <x v="0"/>
  </r>
  <r>
    <n v="1060"/>
    <x v="1"/>
    <x v="1"/>
  </r>
  <r>
    <n v="1063"/>
    <x v="4"/>
    <x v="1"/>
  </r>
  <r>
    <n v="1064"/>
    <x v="1"/>
    <x v="2"/>
  </r>
  <r>
    <n v="1067"/>
    <x v="1"/>
    <x v="1"/>
  </r>
  <r>
    <n v="1068"/>
    <x v="1"/>
    <x v="2"/>
  </r>
  <r>
    <n v="1069"/>
    <x v="0"/>
    <x v="0"/>
  </r>
  <r>
    <n v="1070"/>
    <x v="2"/>
    <x v="0"/>
  </r>
  <r>
    <n v="1071"/>
    <x v="0"/>
    <x v="0"/>
  </r>
  <r>
    <n v="1072"/>
    <x v="2"/>
    <x v="2"/>
  </r>
  <r>
    <n v="1073"/>
    <x v="0"/>
    <x v="1"/>
  </r>
  <r>
    <n v="1074"/>
    <x v="0"/>
    <x v="2"/>
  </r>
  <r>
    <n v="1075"/>
    <x v="0"/>
    <x v="2"/>
  </r>
  <r>
    <n v="1076"/>
    <x v="0"/>
    <x v="0"/>
  </r>
  <r>
    <n v="1077"/>
    <x v="1"/>
    <x v="2"/>
  </r>
  <r>
    <n v="1078"/>
    <x v="0"/>
    <x v="0"/>
  </r>
  <r>
    <n v="1080"/>
    <x v="1"/>
    <x v="1"/>
  </r>
  <r>
    <n v="1081"/>
    <x v="1"/>
    <x v="1"/>
  </r>
  <r>
    <n v="1083"/>
    <x v="6"/>
    <x v="3"/>
  </r>
  <r>
    <n v="1087"/>
    <x v="0"/>
    <x v="1"/>
  </r>
  <r>
    <n v="1096"/>
    <x v="1"/>
    <x v="2"/>
  </r>
  <r>
    <n v="1099"/>
    <x v="1"/>
    <x v="0"/>
  </r>
  <r>
    <n v="1105"/>
    <x v="1"/>
    <x v="0"/>
  </r>
  <r>
    <n v="1107"/>
    <x v="4"/>
    <x v="1"/>
  </r>
  <r>
    <n v="1110"/>
    <x v="5"/>
    <x v="0"/>
  </r>
  <r>
    <n v="1112"/>
    <x v="2"/>
    <x v="2"/>
  </r>
  <r>
    <n v="1113"/>
    <x v="3"/>
    <x v="3"/>
  </r>
  <r>
    <n v="1114"/>
    <x v="1"/>
    <x v="1"/>
  </r>
  <r>
    <n v="1115"/>
    <x v="1"/>
    <x v="1"/>
  </r>
  <r>
    <n v="1116"/>
    <x v="0"/>
    <x v="0"/>
  </r>
  <r>
    <n v="1119"/>
    <x v="4"/>
    <x v="1"/>
  </r>
  <r>
    <n v="1123"/>
    <x v="4"/>
    <x v="1"/>
  </r>
  <r>
    <n v="1126"/>
    <x v="0"/>
    <x v="2"/>
  </r>
  <r>
    <n v="1129"/>
    <x v="4"/>
    <x v="2"/>
  </r>
  <r>
    <n v="1137"/>
    <x v="4"/>
    <x v="1"/>
  </r>
  <r>
    <n v="1139"/>
    <x v="0"/>
    <x v="2"/>
  </r>
  <r>
    <n v="1141"/>
    <x v="0"/>
    <x v="1"/>
  </r>
  <r>
    <n v="1142"/>
    <x v="1"/>
    <x v="2"/>
  </r>
  <r>
    <n v="1153"/>
    <x v="2"/>
    <x v="2"/>
  </r>
  <r>
    <n v="1157"/>
    <x v="1"/>
    <x v="2"/>
  </r>
  <r>
    <n v="1158"/>
    <x v="4"/>
    <x v="1"/>
  </r>
  <r>
    <n v="1159"/>
    <x v="0"/>
    <x v="1"/>
  </r>
  <r>
    <n v="1162"/>
    <x v="1"/>
    <x v="1"/>
  </r>
  <r>
    <n v="1164"/>
    <x v="1"/>
    <x v="1"/>
  </r>
  <r>
    <n v="1165"/>
    <x v="1"/>
    <x v="2"/>
  </r>
  <r>
    <n v="1168"/>
    <x v="1"/>
    <x v="2"/>
  </r>
  <r>
    <n v="1172"/>
    <x v="1"/>
    <x v="2"/>
  </r>
  <r>
    <n v="1173"/>
    <x v="5"/>
    <x v="1"/>
  </r>
  <r>
    <n v="1174"/>
    <x v="4"/>
    <x v="1"/>
  </r>
  <r>
    <n v="1175"/>
    <x v="1"/>
    <x v="1"/>
  </r>
  <r>
    <n v="1177"/>
    <x v="1"/>
    <x v="0"/>
  </r>
  <r>
    <n v="1178"/>
    <x v="1"/>
    <x v="2"/>
  </r>
  <r>
    <n v="1180"/>
    <x v="2"/>
    <x v="1"/>
  </r>
  <r>
    <n v="1182"/>
    <x v="1"/>
    <x v="1"/>
  </r>
  <r>
    <n v="1183"/>
    <x v="4"/>
    <x v="1"/>
  </r>
  <r>
    <n v="1187"/>
    <x v="1"/>
    <x v="2"/>
  </r>
  <r>
    <n v="1188"/>
    <x v="1"/>
    <x v="0"/>
  </r>
  <r>
    <n v="1189"/>
    <x v="0"/>
    <x v="0"/>
  </r>
  <r>
    <n v="1191"/>
    <x v="0"/>
    <x v="2"/>
  </r>
  <r>
    <n v="1192"/>
    <x v="1"/>
    <x v="0"/>
  </r>
  <r>
    <n v="1193"/>
    <x v="1"/>
    <x v="2"/>
  </r>
  <r>
    <n v="1195"/>
    <x v="5"/>
    <x v="1"/>
  </r>
  <r>
    <n v="1196"/>
    <x v="0"/>
    <x v="2"/>
  </r>
  <r>
    <n v="1197"/>
    <x v="0"/>
    <x v="2"/>
  </r>
  <r>
    <n v="1198"/>
    <x v="1"/>
    <x v="1"/>
  </r>
  <r>
    <n v="1201"/>
    <x v="6"/>
    <x v="3"/>
  </r>
  <r>
    <n v="1207"/>
    <x v="0"/>
    <x v="2"/>
  </r>
  <r>
    <n v="1208"/>
    <x v="1"/>
    <x v="1"/>
  </r>
  <r>
    <n v="1209"/>
    <x v="1"/>
    <x v="0"/>
  </r>
  <r>
    <n v="1212"/>
    <x v="0"/>
    <x v="0"/>
  </r>
  <r>
    <n v="1214"/>
    <x v="2"/>
    <x v="1"/>
  </r>
  <r>
    <n v="1217"/>
    <x v="0"/>
    <x v="1"/>
  </r>
  <r>
    <n v="1218"/>
    <x v="1"/>
    <x v="2"/>
  </r>
  <r>
    <n v="1220"/>
    <x v="1"/>
    <x v="1"/>
  </r>
  <r>
    <n v="1224"/>
    <x v="2"/>
    <x v="3"/>
  </r>
  <r>
    <n v="1226"/>
    <x v="1"/>
    <x v="0"/>
  </r>
  <r>
    <n v="1227"/>
    <x v="0"/>
    <x v="2"/>
  </r>
  <r>
    <n v="1230"/>
    <x v="0"/>
    <x v="3"/>
  </r>
  <r>
    <n v="1232"/>
    <x v="1"/>
    <x v="2"/>
  </r>
  <r>
    <n v="1234"/>
    <x v="0"/>
    <x v="1"/>
  </r>
  <r>
    <n v="1236"/>
    <x v="0"/>
    <x v="0"/>
  </r>
  <r>
    <n v="1238"/>
    <x v="2"/>
    <x v="3"/>
  </r>
  <r>
    <n v="1239"/>
    <x v="0"/>
    <x v="2"/>
  </r>
  <r>
    <n v="1240"/>
    <x v="1"/>
    <x v="0"/>
  </r>
  <r>
    <n v="1242"/>
    <x v="0"/>
    <x v="1"/>
  </r>
  <r>
    <n v="1243"/>
    <x v="0"/>
    <x v="1"/>
  </r>
  <r>
    <n v="1244"/>
    <x v="0"/>
    <x v="1"/>
  </r>
  <r>
    <n v="1245"/>
    <x v="1"/>
    <x v="0"/>
  </r>
  <r>
    <n v="1251"/>
    <x v="0"/>
    <x v="2"/>
  </r>
  <r>
    <n v="1252"/>
    <x v="0"/>
    <x v="2"/>
  </r>
  <r>
    <n v="1257"/>
    <x v="1"/>
    <x v="2"/>
  </r>
  <r>
    <n v="1258"/>
    <x v="1"/>
    <x v="2"/>
  </r>
  <r>
    <n v="1260"/>
    <x v="1"/>
    <x v="0"/>
  </r>
  <r>
    <n v="1264"/>
    <x v="0"/>
    <x v="2"/>
  </r>
  <r>
    <n v="1267"/>
    <x v="5"/>
    <x v="3"/>
  </r>
  <r>
    <n v="1268"/>
    <x v="9"/>
    <x v="3"/>
  </r>
  <r>
    <n v="1269"/>
    <x v="2"/>
    <x v="2"/>
  </r>
  <r>
    <n v="1272"/>
    <x v="4"/>
    <x v="1"/>
  </r>
  <r>
    <n v="1276"/>
    <x v="4"/>
    <x v="1"/>
  </r>
  <r>
    <n v="1277"/>
    <x v="1"/>
    <x v="2"/>
  </r>
  <r>
    <n v="1278"/>
    <x v="2"/>
    <x v="0"/>
  </r>
  <r>
    <n v="1281"/>
    <x v="0"/>
    <x v="2"/>
  </r>
  <r>
    <n v="1282"/>
    <x v="1"/>
    <x v="2"/>
  </r>
  <r>
    <n v="1283"/>
    <x v="1"/>
    <x v="2"/>
  </r>
  <r>
    <n v="1284"/>
    <x v="0"/>
    <x v="1"/>
  </r>
  <r>
    <n v="1288"/>
    <x v="2"/>
    <x v="0"/>
  </r>
  <r>
    <n v="1291"/>
    <x v="1"/>
    <x v="2"/>
  </r>
  <r>
    <n v="1292"/>
    <x v="1"/>
    <x v="1"/>
  </r>
  <r>
    <n v="1293"/>
    <x v="1"/>
    <x v="0"/>
  </r>
  <r>
    <n v="1294"/>
    <x v="0"/>
    <x v="1"/>
  </r>
  <r>
    <n v="1295"/>
    <x v="5"/>
    <x v="1"/>
  </r>
  <r>
    <n v="1297"/>
    <x v="1"/>
    <x v="2"/>
  </r>
  <r>
    <n v="1298"/>
    <x v="4"/>
    <x v="2"/>
  </r>
  <r>
    <n v="1300"/>
    <x v="4"/>
    <x v="1"/>
  </r>
  <r>
    <n v="1304"/>
    <x v="1"/>
    <x v="2"/>
  </r>
  <r>
    <n v="1308"/>
    <x v="0"/>
    <x v="2"/>
  </r>
  <r>
    <n v="1309"/>
    <x v="1"/>
    <x v="2"/>
  </r>
  <r>
    <n v="1310"/>
    <x v="2"/>
    <x v="2"/>
  </r>
  <r>
    <n v="1311"/>
    <x v="1"/>
    <x v="2"/>
  </r>
  <r>
    <n v="1312"/>
    <x v="1"/>
    <x v="0"/>
  </r>
  <r>
    <n v="1313"/>
    <x v="1"/>
    <x v="1"/>
  </r>
  <r>
    <n v="1315"/>
    <x v="2"/>
    <x v="0"/>
  </r>
  <r>
    <n v="1319"/>
    <x v="2"/>
    <x v="2"/>
  </r>
  <r>
    <n v="1320"/>
    <x v="1"/>
    <x v="3"/>
  </r>
  <r>
    <n v="1321"/>
    <x v="2"/>
    <x v="0"/>
  </r>
  <r>
    <n v="1322"/>
    <x v="0"/>
    <x v="3"/>
  </r>
  <r>
    <n v="1324"/>
    <x v="1"/>
    <x v="2"/>
  </r>
  <r>
    <n v="1325"/>
    <x v="0"/>
    <x v="3"/>
  </r>
  <r>
    <n v="1326"/>
    <x v="1"/>
    <x v="0"/>
  </r>
  <r>
    <n v="1327"/>
    <x v="1"/>
    <x v="0"/>
  </r>
  <r>
    <n v="1329"/>
    <x v="1"/>
    <x v="2"/>
  </r>
  <r>
    <n v="1330"/>
    <x v="6"/>
    <x v="0"/>
  </r>
  <r>
    <n v="1332"/>
    <x v="2"/>
    <x v="0"/>
  </r>
  <r>
    <n v="1333"/>
    <x v="1"/>
    <x v="1"/>
  </r>
  <r>
    <n v="1336"/>
    <x v="5"/>
    <x v="2"/>
  </r>
  <r>
    <n v="1338"/>
    <x v="6"/>
    <x v="0"/>
  </r>
  <r>
    <n v="1339"/>
    <x v="1"/>
    <x v="1"/>
  </r>
  <r>
    <n v="1340"/>
    <x v="1"/>
    <x v="0"/>
  </r>
  <r>
    <n v="1342"/>
    <x v="1"/>
    <x v="2"/>
  </r>
  <r>
    <n v="1344"/>
    <x v="2"/>
    <x v="0"/>
  </r>
  <r>
    <n v="1346"/>
    <x v="0"/>
    <x v="2"/>
  </r>
  <r>
    <n v="1347"/>
    <x v="5"/>
    <x v="1"/>
  </r>
  <r>
    <n v="1348"/>
    <x v="2"/>
    <x v="1"/>
  </r>
  <r>
    <n v="1349"/>
    <x v="4"/>
    <x v="1"/>
  </r>
  <r>
    <n v="1350"/>
    <x v="0"/>
    <x v="0"/>
  </r>
  <r>
    <n v="1351"/>
    <x v="1"/>
    <x v="1"/>
  </r>
  <r>
    <n v="1352"/>
    <x v="1"/>
    <x v="2"/>
  </r>
  <r>
    <n v="1356"/>
    <x v="0"/>
    <x v="2"/>
  </r>
  <r>
    <n v="1358"/>
    <x v="1"/>
    <x v="1"/>
  </r>
  <r>
    <n v="1360"/>
    <x v="4"/>
    <x v="2"/>
  </r>
  <r>
    <n v="1362"/>
    <x v="0"/>
    <x v="2"/>
  </r>
  <r>
    <n v="1363"/>
    <x v="4"/>
    <x v="1"/>
  </r>
  <r>
    <n v="1365"/>
    <x v="0"/>
    <x v="1"/>
  </r>
  <r>
    <n v="1366"/>
    <x v="0"/>
    <x v="2"/>
  </r>
  <r>
    <n v="1367"/>
    <x v="4"/>
    <x v="1"/>
  </r>
  <r>
    <n v="1372"/>
    <x v="4"/>
    <x v="2"/>
  </r>
  <r>
    <n v="1379"/>
    <x v="1"/>
    <x v="1"/>
  </r>
  <r>
    <n v="1383"/>
    <x v="2"/>
    <x v="0"/>
  </r>
  <r>
    <n v="1384"/>
    <x v="4"/>
    <x v="2"/>
  </r>
  <r>
    <n v="1386"/>
    <x v="1"/>
    <x v="0"/>
  </r>
  <r>
    <n v="1387"/>
    <x v="0"/>
    <x v="1"/>
  </r>
  <r>
    <n v="1389"/>
    <x v="2"/>
    <x v="0"/>
  </r>
  <r>
    <n v="1392"/>
    <x v="4"/>
    <x v="2"/>
  </r>
  <r>
    <n v="1393"/>
    <x v="1"/>
    <x v="1"/>
  </r>
  <r>
    <n v="1394"/>
    <x v="1"/>
    <x v="2"/>
  </r>
  <r>
    <n v="1395"/>
    <x v="2"/>
    <x v="2"/>
  </r>
  <r>
    <n v="1397"/>
    <x v="1"/>
    <x v="2"/>
  </r>
  <r>
    <n v="1398"/>
    <x v="1"/>
    <x v="2"/>
  </r>
  <r>
    <n v="1399"/>
    <x v="2"/>
    <x v="0"/>
  </r>
  <r>
    <n v="1400"/>
    <x v="0"/>
    <x v="0"/>
  </r>
  <r>
    <n v="1402"/>
    <x v="2"/>
    <x v="2"/>
  </r>
  <r>
    <n v="1405"/>
    <x v="0"/>
    <x v="0"/>
  </r>
  <r>
    <n v="1408"/>
    <x v="6"/>
    <x v="0"/>
  </r>
  <r>
    <n v="1418"/>
    <x v="1"/>
    <x v="2"/>
  </r>
  <r>
    <n v="1426"/>
    <x v="1"/>
    <x v="1"/>
  </r>
  <r>
    <n v="1429"/>
    <x v="1"/>
    <x v="2"/>
  </r>
  <r>
    <n v="1433"/>
    <x v="0"/>
    <x v="2"/>
  </r>
  <r>
    <n v="1436"/>
    <x v="6"/>
    <x v="0"/>
  </r>
  <r>
    <n v="1444"/>
    <x v="2"/>
    <x v="0"/>
  </r>
  <r>
    <n v="1450"/>
    <x v="0"/>
    <x v="2"/>
  </r>
  <r>
    <n v="1454"/>
    <x v="4"/>
    <x v="2"/>
  </r>
  <r>
    <n v="1455"/>
    <x v="1"/>
    <x v="2"/>
  </r>
  <r>
    <n v="1456"/>
    <x v="3"/>
    <x v="1"/>
  </r>
  <r>
    <n v="1457"/>
    <x v="1"/>
    <x v="2"/>
  </r>
  <r>
    <n v="1458"/>
    <x v="0"/>
    <x v="2"/>
  </r>
  <r>
    <n v="1460"/>
    <x v="4"/>
    <x v="2"/>
  </r>
  <r>
    <n v="1461"/>
    <x v="4"/>
    <x v="2"/>
  </r>
  <r>
    <n v="1465"/>
    <x v="1"/>
    <x v="1"/>
  </r>
  <r>
    <n v="1469"/>
    <x v="1"/>
    <x v="0"/>
  </r>
  <r>
    <n v="1470"/>
    <x v="4"/>
    <x v="2"/>
  </r>
  <r>
    <n v="1471"/>
    <x v="1"/>
    <x v="1"/>
  </r>
  <r>
    <n v="1472"/>
    <x v="1"/>
    <x v="0"/>
  </r>
  <r>
    <n v="1473"/>
    <x v="1"/>
    <x v="0"/>
  </r>
  <r>
    <n v="1474"/>
    <x v="4"/>
    <x v="2"/>
  </r>
  <r>
    <n v="1475"/>
    <x v="1"/>
    <x v="2"/>
  </r>
  <r>
    <n v="1476"/>
    <x v="0"/>
    <x v="0"/>
  </r>
  <r>
    <n v="1478"/>
    <x v="0"/>
    <x v="2"/>
  </r>
  <r>
    <n v="1482"/>
    <x v="5"/>
    <x v="1"/>
  </r>
  <r>
    <n v="1483"/>
    <x v="2"/>
    <x v="2"/>
  </r>
  <r>
    <n v="1484"/>
    <x v="1"/>
    <x v="1"/>
  </r>
  <r>
    <n v="1486"/>
    <x v="0"/>
    <x v="3"/>
  </r>
  <r>
    <n v="1487"/>
    <x v="0"/>
    <x v="2"/>
  </r>
  <r>
    <n v="1488"/>
    <x v="1"/>
    <x v="0"/>
  </r>
  <r>
    <n v="1489"/>
    <x v="1"/>
    <x v="1"/>
  </r>
  <r>
    <n v="1490"/>
    <x v="2"/>
    <x v="0"/>
  </r>
  <r>
    <n v="1491"/>
    <x v="1"/>
    <x v="0"/>
  </r>
  <r>
    <n v="1493"/>
    <x v="2"/>
    <x v="1"/>
  </r>
  <r>
    <n v="1494"/>
    <x v="4"/>
    <x v="1"/>
  </r>
  <r>
    <n v="1495"/>
    <x v="1"/>
    <x v="1"/>
  </r>
  <r>
    <n v="1496"/>
    <x v="1"/>
    <x v="0"/>
  </r>
  <r>
    <n v="1500"/>
    <x v="1"/>
    <x v="1"/>
  </r>
  <r>
    <n v="1502"/>
    <x v="1"/>
    <x v="2"/>
  </r>
  <r>
    <n v="1503"/>
    <x v="1"/>
    <x v="0"/>
  </r>
  <r>
    <n v="1504"/>
    <x v="5"/>
    <x v="0"/>
  </r>
  <r>
    <n v="1507"/>
    <x v="2"/>
    <x v="0"/>
  </r>
  <r>
    <n v="1510"/>
    <x v="4"/>
    <x v="1"/>
  </r>
  <r>
    <n v="1512"/>
    <x v="4"/>
    <x v="2"/>
  </r>
  <r>
    <n v="1513"/>
    <x v="1"/>
    <x v="2"/>
  </r>
  <r>
    <n v="1514"/>
    <x v="2"/>
    <x v="2"/>
  </r>
  <r>
    <n v="1515"/>
    <x v="2"/>
    <x v="0"/>
  </r>
  <r>
    <n v="1518"/>
    <x v="1"/>
    <x v="0"/>
  </r>
  <r>
    <n v="1519"/>
    <x v="0"/>
    <x v="2"/>
  </r>
  <r>
    <n v="1520"/>
    <x v="8"/>
    <x v="2"/>
  </r>
  <r>
    <n v="1523"/>
    <x v="0"/>
    <x v="0"/>
  </r>
  <r>
    <n v="1525"/>
    <x v="6"/>
    <x v="0"/>
  </r>
  <r>
    <n v="1527"/>
    <x v="2"/>
    <x v="2"/>
  </r>
  <r>
    <n v="1528"/>
    <x v="0"/>
    <x v="2"/>
  </r>
  <r>
    <n v="1529"/>
    <x v="2"/>
    <x v="2"/>
  </r>
  <r>
    <n v="1530"/>
    <x v="9"/>
    <x v="0"/>
  </r>
  <r>
    <n v="1533"/>
    <x v="1"/>
    <x v="2"/>
  </r>
  <r>
    <n v="1534"/>
    <x v="0"/>
    <x v="0"/>
  </r>
  <r>
    <n v="1536"/>
    <x v="1"/>
    <x v="1"/>
  </r>
  <r>
    <n v="1540"/>
    <x v="0"/>
    <x v="0"/>
  </r>
  <r>
    <n v="1546"/>
    <x v="0"/>
    <x v="0"/>
  </r>
  <r>
    <n v="1552"/>
    <x v="1"/>
    <x v="2"/>
  </r>
  <r>
    <n v="1554"/>
    <x v="0"/>
    <x v="0"/>
  </r>
  <r>
    <n v="1556"/>
    <x v="6"/>
    <x v="3"/>
  </r>
  <r>
    <n v="1568"/>
    <x v="1"/>
    <x v="2"/>
  </r>
  <r>
    <n v="1577"/>
    <x v="1"/>
    <x v="1"/>
  </r>
  <r>
    <n v="1583"/>
    <x v="0"/>
    <x v="3"/>
  </r>
  <r>
    <n v="1588"/>
    <x v="0"/>
    <x v="0"/>
  </r>
  <r>
    <n v="1589"/>
    <x v="1"/>
    <x v="1"/>
  </r>
  <r>
    <n v="1593"/>
    <x v="6"/>
    <x v="1"/>
  </r>
  <r>
    <n v="1597"/>
    <x v="1"/>
    <x v="3"/>
  </r>
  <r>
    <n v="1598"/>
    <x v="0"/>
    <x v="2"/>
  </r>
  <r>
    <n v="1599"/>
    <x v="0"/>
    <x v="1"/>
  </r>
  <r>
    <n v="1600"/>
    <x v="1"/>
    <x v="2"/>
  </r>
  <r>
    <n v="1601"/>
    <x v="1"/>
    <x v="1"/>
  </r>
  <r>
    <n v="1603"/>
    <x v="4"/>
    <x v="1"/>
  </r>
  <r>
    <n v="1609"/>
    <x v="4"/>
    <x v="2"/>
  </r>
  <r>
    <n v="1610"/>
    <x v="2"/>
    <x v="0"/>
  </r>
  <r>
    <n v="1611"/>
    <x v="2"/>
    <x v="2"/>
  </r>
  <r>
    <n v="1612"/>
    <x v="1"/>
    <x v="1"/>
  </r>
  <r>
    <n v="1613"/>
    <x v="0"/>
    <x v="0"/>
  </r>
  <r>
    <n v="1615"/>
    <x v="2"/>
    <x v="2"/>
  </r>
  <r>
    <n v="1616"/>
    <x v="1"/>
    <x v="2"/>
  </r>
  <r>
    <n v="1617"/>
    <x v="1"/>
    <x v="0"/>
  </r>
  <r>
    <n v="1621"/>
    <x v="1"/>
    <x v="1"/>
  </r>
  <r>
    <n v="1623"/>
    <x v="5"/>
    <x v="2"/>
  </r>
  <r>
    <n v="1625"/>
    <x v="2"/>
    <x v="3"/>
  </r>
  <r>
    <n v="1626"/>
    <x v="4"/>
    <x v="1"/>
  </r>
  <r>
    <n v="1627"/>
    <x v="2"/>
    <x v="0"/>
  </r>
  <r>
    <n v="1628"/>
    <x v="1"/>
    <x v="1"/>
  </r>
  <r>
    <n v="1629"/>
    <x v="0"/>
    <x v="1"/>
  </r>
  <r>
    <n v="1630"/>
    <x v="0"/>
    <x v="2"/>
  </r>
  <r>
    <n v="1632"/>
    <x v="5"/>
    <x v="0"/>
  </r>
  <r>
    <n v="1633"/>
    <x v="4"/>
    <x v="3"/>
  </r>
  <r>
    <n v="1635"/>
    <x v="1"/>
    <x v="0"/>
  </r>
  <r>
    <n v="1636"/>
    <x v="0"/>
    <x v="2"/>
  </r>
  <r>
    <n v="1637"/>
    <x v="0"/>
    <x v="2"/>
  </r>
  <r>
    <n v="1638"/>
    <x v="0"/>
    <x v="0"/>
  </r>
  <r>
    <n v="1642"/>
    <x v="1"/>
    <x v="2"/>
  </r>
  <r>
    <n v="1643"/>
    <x v="4"/>
    <x v="0"/>
  </r>
  <r>
    <n v="1644"/>
    <x v="0"/>
    <x v="2"/>
  </r>
  <r>
    <n v="1647"/>
    <x v="0"/>
    <x v="0"/>
  </r>
  <r>
    <n v="1649"/>
    <x v="0"/>
    <x v="0"/>
  </r>
  <r>
    <n v="1651"/>
    <x v="1"/>
    <x v="1"/>
  </r>
  <r>
    <n v="1652"/>
    <x v="4"/>
    <x v="2"/>
  </r>
  <r>
    <n v="1653"/>
    <x v="0"/>
    <x v="0"/>
  </r>
  <r>
    <n v="1654"/>
    <x v="1"/>
    <x v="2"/>
  </r>
  <r>
    <n v="1655"/>
    <x v="0"/>
    <x v="3"/>
  </r>
  <r>
    <n v="1656"/>
    <x v="1"/>
    <x v="0"/>
  </r>
  <r>
    <n v="1657"/>
    <x v="0"/>
    <x v="2"/>
  </r>
  <r>
    <n v="1661"/>
    <x v="4"/>
    <x v="1"/>
  </r>
  <r>
    <n v="1662"/>
    <x v="2"/>
    <x v="1"/>
  </r>
  <r>
    <n v="1664"/>
    <x v="0"/>
    <x v="2"/>
  </r>
  <r>
    <n v="1665"/>
    <x v="1"/>
    <x v="2"/>
  </r>
  <r>
    <n v="1666"/>
    <x v="1"/>
    <x v="2"/>
  </r>
  <r>
    <n v="1667"/>
    <x v="1"/>
    <x v="0"/>
  </r>
  <r>
    <n v="1669"/>
    <x v="0"/>
    <x v="0"/>
  </r>
  <r>
    <n v="1670"/>
    <x v="2"/>
    <x v="2"/>
  </r>
  <r>
    <n v="1671"/>
    <x v="1"/>
    <x v="3"/>
  </r>
  <r>
    <n v="1672"/>
    <x v="0"/>
    <x v="2"/>
  </r>
  <r>
    <n v="1675"/>
    <x v="1"/>
    <x v="0"/>
  </r>
  <r>
    <n v="1677"/>
    <x v="1"/>
    <x v="0"/>
  </r>
  <r>
    <n v="1679"/>
    <x v="1"/>
    <x v="1"/>
  </r>
  <r>
    <n v="1682"/>
    <x v="1"/>
    <x v="1"/>
  </r>
  <r>
    <n v="1683"/>
    <x v="1"/>
    <x v="0"/>
  </r>
  <r>
    <n v="1686"/>
    <x v="1"/>
    <x v="0"/>
  </r>
  <r>
    <n v="1687"/>
    <x v="1"/>
    <x v="1"/>
  </r>
  <r>
    <n v="1688"/>
    <x v="1"/>
    <x v="0"/>
  </r>
  <r>
    <n v="1691"/>
    <x v="0"/>
    <x v="0"/>
  </r>
  <r>
    <n v="1693"/>
    <x v="1"/>
    <x v="0"/>
  </r>
  <r>
    <n v="1698"/>
    <x v="1"/>
    <x v="0"/>
  </r>
  <r>
    <n v="1701"/>
    <x v="8"/>
    <x v="2"/>
  </r>
  <r>
    <n v="1702"/>
    <x v="0"/>
    <x v="3"/>
  </r>
  <r>
    <n v="1707"/>
    <x v="0"/>
    <x v="2"/>
  </r>
  <r>
    <n v="1717"/>
    <x v="0"/>
    <x v="0"/>
  </r>
  <r>
    <n v="1718"/>
    <x v="1"/>
    <x v="2"/>
  </r>
  <r>
    <n v="1719"/>
    <x v="0"/>
    <x v="1"/>
  </r>
  <r>
    <n v="1723"/>
    <x v="1"/>
    <x v="1"/>
  </r>
  <r>
    <n v="1724"/>
    <x v="0"/>
    <x v="0"/>
  </r>
  <r>
    <n v="1725"/>
    <x v="2"/>
    <x v="2"/>
  </r>
  <r>
    <n v="1726"/>
    <x v="0"/>
    <x v="1"/>
  </r>
  <r>
    <n v="1729"/>
    <x v="1"/>
    <x v="2"/>
  </r>
  <r>
    <n v="1731"/>
    <x v="1"/>
    <x v="0"/>
  </r>
  <r>
    <n v="1732"/>
    <x v="2"/>
    <x v="2"/>
  </r>
  <r>
    <n v="1733"/>
    <x v="4"/>
    <x v="0"/>
  </r>
  <r>
    <n v="1734"/>
    <x v="1"/>
    <x v="3"/>
  </r>
  <r>
    <n v="1735"/>
    <x v="1"/>
    <x v="0"/>
  </r>
  <r>
    <n v="1737"/>
    <x v="1"/>
    <x v="0"/>
  </r>
  <r>
    <n v="1738"/>
    <x v="4"/>
    <x v="0"/>
  </r>
  <r>
    <n v="1739"/>
    <x v="0"/>
    <x v="2"/>
  </r>
  <r>
    <n v="1740"/>
    <x v="0"/>
    <x v="1"/>
  </r>
  <r>
    <n v="1741"/>
    <x v="1"/>
    <x v="2"/>
  </r>
  <r>
    <n v="1742"/>
    <x v="2"/>
    <x v="3"/>
  </r>
  <r>
    <n v="1743"/>
    <x v="1"/>
    <x v="0"/>
  </r>
  <r>
    <n v="1744"/>
    <x v="4"/>
    <x v="1"/>
  </r>
  <r>
    <n v="1745"/>
    <x v="0"/>
    <x v="2"/>
  </r>
  <r>
    <n v="1746"/>
    <x v="0"/>
    <x v="0"/>
  </r>
  <r>
    <n v="1748"/>
    <x v="1"/>
    <x v="2"/>
  </r>
  <r>
    <n v="1750"/>
    <x v="0"/>
    <x v="0"/>
  </r>
  <r>
    <n v="1751"/>
    <x v="1"/>
    <x v="0"/>
  </r>
  <r>
    <n v="1757"/>
    <x v="1"/>
    <x v="2"/>
  </r>
  <r>
    <n v="1758"/>
    <x v="4"/>
    <x v="2"/>
  </r>
  <r>
    <n v="1760"/>
    <x v="0"/>
    <x v="2"/>
  </r>
  <r>
    <n v="1761"/>
    <x v="1"/>
    <x v="0"/>
  </r>
  <r>
    <n v="1765"/>
    <x v="1"/>
    <x v="2"/>
  </r>
  <r>
    <n v="1768"/>
    <x v="1"/>
    <x v="2"/>
  </r>
  <r>
    <n v="1770"/>
    <x v="1"/>
    <x v="2"/>
  </r>
  <r>
    <n v="1772"/>
    <x v="0"/>
    <x v="0"/>
  </r>
  <r>
    <n v="1774"/>
    <x v="1"/>
    <x v="0"/>
  </r>
  <r>
    <n v="1775"/>
    <x v="0"/>
    <x v="1"/>
  </r>
  <r>
    <n v="1777"/>
    <x v="0"/>
    <x v="2"/>
  </r>
  <r>
    <n v="1778"/>
    <x v="0"/>
    <x v="1"/>
  </r>
  <r>
    <n v="1779"/>
    <x v="0"/>
    <x v="1"/>
  </r>
  <r>
    <n v="1781"/>
    <x v="0"/>
    <x v="1"/>
  </r>
  <r>
    <n v="1783"/>
    <x v="1"/>
    <x v="2"/>
  </r>
  <r>
    <n v="1787"/>
    <x v="4"/>
    <x v="1"/>
  </r>
  <r>
    <n v="1788"/>
    <x v="4"/>
    <x v="1"/>
  </r>
  <r>
    <n v="1789"/>
    <x v="4"/>
    <x v="1"/>
  </r>
  <r>
    <n v="1790"/>
    <x v="1"/>
    <x v="0"/>
  </r>
  <r>
    <n v="1792"/>
    <x v="1"/>
    <x v="2"/>
  </r>
  <r>
    <n v="1797"/>
    <x v="1"/>
    <x v="0"/>
  </r>
  <r>
    <n v="1798"/>
    <x v="0"/>
    <x v="2"/>
  </r>
  <r>
    <n v="1801"/>
    <x v="1"/>
    <x v="0"/>
  </r>
  <r>
    <n v="1806"/>
    <x v="0"/>
    <x v="2"/>
  </r>
  <r>
    <n v="1807"/>
    <x v="1"/>
    <x v="2"/>
  </r>
  <r>
    <n v="1808"/>
    <x v="1"/>
    <x v="1"/>
  </r>
  <r>
    <n v="1814"/>
    <x v="1"/>
    <x v="2"/>
  </r>
  <r>
    <n v="1817"/>
    <x v="1"/>
    <x v="2"/>
  </r>
  <r>
    <n v="1818"/>
    <x v="1"/>
    <x v="0"/>
  </r>
  <r>
    <n v="1819"/>
    <x v="4"/>
    <x v="0"/>
  </r>
  <r>
    <n v="1822"/>
    <x v="5"/>
    <x v="2"/>
  </r>
  <r>
    <n v="1825"/>
    <x v="0"/>
    <x v="0"/>
  </r>
  <r>
    <n v="1828"/>
    <x v="0"/>
    <x v="1"/>
  </r>
  <r>
    <n v="1829"/>
    <x v="1"/>
    <x v="0"/>
  </r>
  <r>
    <n v="1832"/>
    <x v="1"/>
    <x v="2"/>
  </r>
  <r>
    <n v="1833"/>
    <x v="4"/>
    <x v="2"/>
  </r>
  <r>
    <n v="1834"/>
    <x v="1"/>
    <x v="2"/>
  </r>
  <r>
    <n v="1835"/>
    <x v="1"/>
    <x v="1"/>
  </r>
  <r>
    <n v="1836"/>
    <x v="1"/>
    <x v="1"/>
  </r>
  <r>
    <n v="1837"/>
    <x v="1"/>
    <x v="1"/>
  </r>
  <r>
    <n v="1838"/>
    <x v="4"/>
    <x v="1"/>
  </r>
  <r>
    <n v="1840"/>
    <x v="4"/>
    <x v="2"/>
  </r>
  <r>
    <n v="1841"/>
    <x v="5"/>
    <x v="0"/>
  </r>
  <r>
    <n v="1842"/>
    <x v="0"/>
    <x v="1"/>
  </r>
  <r>
    <n v="1843"/>
    <x v="0"/>
    <x v="2"/>
  </r>
  <r>
    <n v="1844"/>
    <x v="1"/>
    <x v="0"/>
  </r>
  <r>
    <n v="1846"/>
    <x v="1"/>
    <x v="2"/>
  </r>
  <r>
    <n v="1847"/>
    <x v="4"/>
    <x v="1"/>
  </r>
  <r>
    <n v="1848"/>
    <x v="1"/>
    <x v="0"/>
  </r>
  <r>
    <n v="1849"/>
    <x v="1"/>
    <x v="2"/>
  </r>
  <r>
    <n v="1850"/>
    <x v="1"/>
    <x v="2"/>
  </r>
  <r>
    <n v="1852"/>
    <x v="1"/>
    <x v="0"/>
  </r>
  <r>
    <n v="1853"/>
    <x v="1"/>
    <x v="1"/>
  </r>
  <r>
    <n v="1854"/>
    <x v="1"/>
    <x v="0"/>
  </r>
  <r>
    <n v="1856"/>
    <x v="0"/>
    <x v="0"/>
  </r>
  <r>
    <n v="1857"/>
    <x v="1"/>
    <x v="2"/>
  </r>
  <r>
    <n v="1858"/>
    <x v="4"/>
    <x v="1"/>
  </r>
  <r>
    <n v="1859"/>
    <x v="0"/>
    <x v="0"/>
  </r>
  <r>
    <n v="1865"/>
    <x v="4"/>
    <x v="1"/>
  </r>
  <r>
    <n v="1867"/>
    <x v="1"/>
    <x v="2"/>
  </r>
  <r>
    <n v="1869"/>
    <x v="0"/>
    <x v="1"/>
  </r>
  <r>
    <n v="1870"/>
    <x v="0"/>
    <x v="1"/>
  </r>
  <r>
    <n v="1871"/>
    <x v="4"/>
    <x v="2"/>
  </r>
  <r>
    <n v="1874"/>
    <x v="1"/>
    <x v="2"/>
  </r>
  <r>
    <n v="1876"/>
    <x v="3"/>
    <x v="0"/>
  </r>
  <r>
    <n v="1877"/>
    <x v="1"/>
    <x v="0"/>
  </r>
  <r>
    <n v="1880"/>
    <x v="1"/>
    <x v="1"/>
  </r>
  <r>
    <n v="1881"/>
    <x v="1"/>
    <x v="2"/>
  </r>
  <r>
    <n v="1882"/>
    <x v="1"/>
    <x v="0"/>
  </r>
  <r>
    <n v="1886"/>
    <x v="4"/>
    <x v="1"/>
  </r>
  <r>
    <n v="1887"/>
    <x v="1"/>
    <x v="1"/>
  </r>
  <r>
    <n v="1890"/>
    <x v="0"/>
    <x v="0"/>
  </r>
  <r>
    <n v="1891"/>
    <x v="2"/>
    <x v="0"/>
  </r>
  <r>
    <n v="1892"/>
    <x v="0"/>
    <x v="2"/>
  </r>
  <r>
    <n v="1893"/>
    <x v="0"/>
    <x v="1"/>
  </r>
  <r>
    <n v="1894"/>
    <x v="1"/>
    <x v="3"/>
  </r>
  <r>
    <n v="1895"/>
    <x v="1"/>
    <x v="2"/>
  </r>
  <r>
    <n v="1898"/>
    <x v="2"/>
    <x v="0"/>
  </r>
  <r>
    <n v="1900"/>
    <x v="1"/>
    <x v="2"/>
  </r>
  <r>
    <n v="1901"/>
    <x v="2"/>
    <x v="2"/>
  </r>
  <r>
    <n v="1903"/>
    <x v="1"/>
    <x v="0"/>
  </r>
  <r>
    <n v="1904"/>
    <x v="0"/>
    <x v="0"/>
  </r>
  <r>
    <n v="1905"/>
    <x v="1"/>
    <x v="1"/>
  </r>
  <r>
    <n v="1906"/>
    <x v="0"/>
    <x v="0"/>
  </r>
  <r>
    <n v="1908"/>
    <x v="1"/>
    <x v="1"/>
  </r>
  <r>
    <n v="1909"/>
    <x v="1"/>
    <x v="1"/>
  </r>
  <r>
    <n v="1910"/>
    <x v="2"/>
    <x v="0"/>
  </r>
  <r>
    <n v="1911"/>
    <x v="1"/>
    <x v="1"/>
  </r>
  <r>
    <n v="1913"/>
    <x v="1"/>
    <x v="0"/>
  </r>
  <r>
    <n v="1914"/>
    <x v="1"/>
    <x v="0"/>
  </r>
  <r>
    <n v="1915"/>
    <x v="5"/>
    <x v="0"/>
  </r>
  <r>
    <n v="1920"/>
    <x v="2"/>
    <x v="2"/>
  </r>
  <r>
    <n v="1921"/>
    <x v="1"/>
    <x v="0"/>
  </r>
  <r>
    <n v="1922"/>
    <x v="4"/>
    <x v="2"/>
  </r>
  <r>
    <n v="1923"/>
    <x v="1"/>
    <x v="2"/>
  </r>
  <r>
    <n v="1924"/>
    <x v="0"/>
    <x v="2"/>
  </r>
  <r>
    <n v="1925"/>
    <x v="1"/>
    <x v="1"/>
  </r>
  <r>
    <n v="1926"/>
    <x v="1"/>
    <x v="1"/>
  </r>
  <r>
    <n v="1929"/>
    <x v="1"/>
    <x v="2"/>
  </r>
  <r>
    <n v="1931"/>
    <x v="0"/>
    <x v="2"/>
  </r>
  <r>
    <n v="1932"/>
    <x v="5"/>
    <x v="0"/>
  </r>
  <r>
    <n v="1934"/>
    <x v="1"/>
    <x v="0"/>
  </r>
  <r>
    <n v="1935"/>
    <x v="2"/>
    <x v="0"/>
  </r>
  <r>
    <n v="1937"/>
    <x v="2"/>
    <x v="2"/>
  </r>
  <r>
    <n v="1938"/>
    <x v="1"/>
    <x v="0"/>
  </r>
  <r>
    <n v="1939"/>
    <x v="0"/>
    <x v="0"/>
  </r>
  <r>
    <n v="1940"/>
    <x v="0"/>
    <x v="0"/>
  </r>
  <r>
    <n v="1941"/>
    <x v="4"/>
    <x v="0"/>
  </r>
  <r>
    <n v="1943"/>
    <x v="5"/>
    <x v="0"/>
  </r>
  <r>
    <n v="1944"/>
    <x v="1"/>
    <x v="1"/>
  </r>
  <r>
    <n v="1945"/>
    <x v="1"/>
    <x v="0"/>
  </r>
  <r>
    <n v="1946"/>
    <x v="6"/>
    <x v="2"/>
  </r>
  <r>
    <n v="1947"/>
    <x v="1"/>
    <x v="0"/>
  </r>
  <r>
    <n v="1949"/>
    <x v="1"/>
    <x v="2"/>
  </r>
  <r>
    <n v="1952"/>
    <x v="1"/>
    <x v="2"/>
  </r>
  <r>
    <n v="1953"/>
    <x v="4"/>
    <x v="1"/>
  </r>
  <r>
    <n v="1954"/>
    <x v="1"/>
    <x v="2"/>
  </r>
  <r>
    <n v="1955"/>
    <x v="1"/>
    <x v="1"/>
  </r>
  <r>
    <n v="1956"/>
    <x v="1"/>
    <x v="0"/>
  </r>
  <r>
    <n v="1957"/>
    <x v="2"/>
    <x v="1"/>
  </r>
  <r>
    <n v="1960"/>
    <x v="1"/>
    <x v="1"/>
  </r>
  <r>
    <n v="1962"/>
    <x v="1"/>
    <x v="1"/>
  </r>
  <r>
    <n v="1963"/>
    <x v="0"/>
    <x v="1"/>
  </r>
  <r>
    <n v="1964"/>
    <x v="1"/>
    <x v="1"/>
  </r>
  <r>
    <n v="1966"/>
    <x v="4"/>
    <x v="0"/>
  </r>
  <r>
    <n v="1969"/>
    <x v="4"/>
    <x v="0"/>
  </r>
  <r>
    <n v="1970"/>
    <x v="4"/>
    <x v="0"/>
  </r>
  <r>
    <n v="1972"/>
    <x v="1"/>
    <x v="0"/>
  </r>
  <r>
    <n v="1973"/>
    <x v="2"/>
    <x v="3"/>
  </r>
  <r>
    <n v="1975"/>
    <x v="1"/>
    <x v="0"/>
  </r>
  <r>
    <n v="1976"/>
    <x v="0"/>
    <x v="2"/>
  </r>
  <r>
    <n v="1978"/>
    <x v="1"/>
    <x v="1"/>
  </r>
  <r>
    <n v="1981"/>
    <x v="1"/>
    <x v="2"/>
  </r>
  <r>
    <n v="1988"/>
    <x v="2"/>
    <x v="2"/>
  </r>
  <r>
    <n v="1989"/>
    <x v="4"/>
    <x v="3"/>
  </r>
  <r>
    <n v="1990"/>
    <x v="0"/>
    <x v="0"/>
  </r>
  <r>
    <n v="1995"/>
    <x v="1"/>
    <x v="2"/>
  </r>
  <r>
    <n v="1997"/>
    <x v="1"/>
    <x v="0"/>
  </r>
  <r>
    <n v="1998"/>
    <x v="2"/>
    <x v="2"/>
  </r>
  <r>
    <n v="1999"/>
    <x v="1"/>
    <x v="1"/>
  </r>
  <r>
    <n v="2001"/>
    <x v="5"/>
    <x v="0"/>
  </r>
  <r>
    <n v="2003"/>
    <x v="2"/>
    <x v="2"/>
  </r>
  <r>
    <n v="2010"/>
    <x v="6"/>
    <x v="3"/>
  </r>
  <r>
    <n v="2011"/>
    <x v="0"/>
    <x v="1"/>
  </r>
  <r>
    <n v="2012"/>
    <x v="0"/>
    <x v="3"/>
  </r>
  <r>
    <n v="2018"/>
    <x v="0"/>
    <x v="2"/>
  </r>
  <r>
    <n v="2024"/>
    <x v="2"/>
    <x v="2"/>
  </r>
  <r>
    <n v="2027"/>
    <x v="1"/>
    <x v="1"/>
  </r>
  <r>
    <n v="2028"/>
    <x v="0"/>
    <x v="0"/>
  </r>
  <r>
    <n v="2030"/>
    <x v="0"/>
    <x v="0"/>
  </r>
  <r>
    <n v="2032"/>
    <x v="0"/>
    <x v="2"/>
  </r>
  <r>
    <n v="2036"/>
    <x v="6"/>
    <x v="3"/>
  </r>
  <r>
    <n v="2038"/>
    <x v="1"/>
    <x v="1"/>
  </r>
  <r>
    <n v="2040"/>
    <x v="0"/>
    <x v="1"/>
  </r>
  <r>
    <n v="2043"/>
    <x v="1"/>
    <x v="1"/>
  </r>
  <r>
    <n v="2045"/>
    <x v="1"/>
    <x v="1"/>
  </r>
  <r>
    <n v="2047"/>
    <x v="2"/>
    <x v="0"/>
  </r>
  <r>
    <n v="2052"/>
    <x v="1"/>
    <x v="2"/>
  </r>
  <r>
    <n v="2054"/>
    <x v="6"/>
    <x v="3"/>
  </r>
  <r>
    <n v="2057"/>
    <x v="1"/>
    <x v="1"/>
  </r>
  <r>
    <n v="2063"/>
    <x v="1"/>
    <x v="0"/>
  </r>
  <r>
    <n v="2066"/>
    <x v="0"/>
    <x v="0"/>
  </r>
  <r>
    <n v="2070"/>
    <x v="1"/>
    <x v="0"/>
  </r>
  <r>
    <n v="2072"/>
    <x v="1"/>
    <x v="1"/>
  </r>
  <r>
    <n v="2076"/>
    <x v="3"/>
    <x v="1"/>
  </r>
  <r>
    <n v="2078"/>
    <x v="1"/>
    <x v="1"/>
  </r>
  <r>
    <n v="2080"/>
    <x v="2"/>
    <x v="0"/>
  </r>
  <r>
    <n v="2088"/>
    <x v="1"/>
    <x v="2"/>
  </r>
  <r>
    <n v="2090"/>
    <x v="0"/>
    <x v="0"/>
  </r>
  <r>
    <n v="2092"/>
    <x v="0"/>
    <x v="3"/>
  </r>
  <r>
    <n v="2093"/>
    <x v="0"/>
    <x v="2"/>
  </r>
  <r>
    <n v="2094"/>
    <x v="0"/>
    <x v="2"/>
  </r>
  <r>
    <n v="2096"/>
    <x v="1"/>
    <x v="0"/>
  </r>
  <r>
    <n v="2098"/>
    <x v="1"/>
    <x v="0"/>
  </r>
  <r>
    <n v="2102"/>
    <x v="0"/>
    <x v="2"/>
  </r>
  <r>
    <n v="2104"/>
    <x v="1"/>
    <x v="1"/>
  </r>
  <r>
    <n v="2107"/>
    <x v="2"/>
    <x v="2"/>
  </r>
  <r>
    <n v="2109"/>
    <x v="0"/>
    <x v="2"/>
  </r>
  <r>
    <n v="2110"/>
    <x v="1"/>
    <x v="2"/>
  </r>
  <r>
    <n v="2111"/>
    <x v="1"/>
    <x v="2"/>
  </r>
  <r>
    <n v="2113"/>
    <x v="1"/>
    <x v="2"/>
  </r>
  <r>
    <n v="2114"/>
    <x v="1"/>
    <x v="0"/>
  </r>
  <r>
    <n v="2115"/>
    <x v="2"/>
    <x v="0"/>
  </r>
  <r>
    <n v="2116"/>
    <x v="5"/>
    <x v="3"/>
  </r>
  <r>
    <n v="2117"/>
    <x v="0"/>
    <x v="0"/>
  </r>
  <r>
    <n v="2118"/>
    <x v="1"/>
    <x v="2"/>
  </r>
  <r>
    <n v="2119"/>
    <x v="1"/>
    <x v="2"/>
  </r>
  <r>
    <n v="2120"/>
    <x v="0"/>
    <x v="3"/>
  </r>
  <r>
    <n v="2121"/>
    <x v="0"/>
    <x v="2"/>
  </r>
  <r>
    <n v="2122"/>
    <x v="1"/>
    <x v="1"/>
  </r>
  <r>
    <n v="2123"/>
    <x v="4"/>
    <x v="1"/>
  </r>
  <r>
    <n v="2124"/>
    <x v="0"/>
    <x v="0"/>
  </r>
  <r>
    <n v="2125"/>
    <x v="1"/>
    <x v="0"/>
  </r>
  <r>
    <n v="2127"/>
    <x v="0"/>
    <x v="2"/>
  </r>
  <r>
    <n v="2128"/>
    <x v="2"/>
    <x v="0"/>
  </r>
  <r>
    <n v="2130"/>
    <x v="2"/>
    <x v="2"/>
  </r>
  <r>
    <n v="2133"/>
    <x v="1"/>
    <x v="1"/>
  </r>
  <r>
    <n v="2135"/>
    <x v="1"/>
    <x v="2"/>
  </r>
  <r>
    <n v="2137"/>
    <x v="2"/>
    <x v="0"/>
  </r>
  <r>
    <n v="2138"/>
    <x v="5"/>
    <x v="0"/>
  </r>
  <r>
    <n v="2139"/>
    <x v="4"/>
    <x v="0"/>
  </r>
  <r>
    <n v="2140"/>
    <x v="4"/>
    <x v="2"/>
  </r>
  <r>
    <n v="2141"/>
    <x v="4"/>
    <x v="0"/>
  </r>
  <r>
    <n v="2142"/>
    <x v="1"/>
    <x v="0"/>
  </r>
  <r>
    <n v="2143"/>
    <x v="2"/>
    <x v="0"/>
  </r>
  <r>
    <n v="2144"/>
    <x v="1"/>
    <x v="0"/>
  </r>
  <r>
    <n v="2146"/>
    <x v="8"/>
    <x v="2"/>
  </r>
  <r>
    <n v="2147"/>
    <x v="4"/>
    <x v="0"/>
  </r>
  <r>
    <n v="2148"/>
    <x v="3"/>
    <x v="1"/>
  </r>
  <r>
    <n v="2150"/>
    <x v="4"/>
    <x v="3"/>
  </r>
  <r>
    <n v="2151"/>
    <x v="1"/>
    <x v="0"/>
  </r>
  <r>
    <n v="2152"/>
    <x v="0"/>
    <x v="2"/>
  </r>
  <r>
    <n v="2154"/>
    <x v="1"/>
    <x v="1"/>
  </r>
  <r>
    <n v="2155"/>
    <x v="1"/>
    <x v="0"/>
  </r>
  <r>
    <n v="2157"/>
    <x v="0"/>
    <x v="0"/>
  </r>
  <r>
    <n v="2159"/>
    <x v="1"/>
    <x v="0"/>
  </r>
  <r>
    <n v="2160"/>
    <x v="1"/>
    <x v="1"/>
  </r>
  <r>
    <n v="2170"/>
    <x v="0"/>
    <x v="2"/>
  </r>
  <r>
    <n v="2171"/>
    <x v="0"/>
    <x v="2"/>
  </r>
  <r>
    <n v="2172"/>
    <x v="1"/>
    <x v="2"/>
  </r>
  <r>
    <n v="2173"/>
    <x v="2"/>
    <x v="0"/>
  </r>
  <r>
    <n v="2174"/>
    <x v="1"/>
    <x v="1"/>
  </r>
  <r>
    <n v="2176"/>
    <x v="1"/>
    <x v="2"/>
  </r>
  <r>
    <n v="2177"/>
    <x v="1"/>
    <x v="2"/>
  </r>
  <r>
    <n v="2178"/>
    <x v="2"/>
    <x v="0"/>
  </r>
  <r>
    <n v="2179"/>
    <x v="1"/>
    <x v="2"/>
  </r>
  <r>
    <n v="2180"/>
    <x v="1"/>
    <x v="2"/>
  </r>
  <r>
    <n v="2181"/>
    <x v="1"/>
    <x v="2"/>
  </r>
  <r>
    <n v="2182"/>
    <x v="0"/>
    <x v="1"/>
  </r>
  <r>
    <n v="2183"/>
    <x v="1"/>
    <x v="1"/>
  </r>
  <r>
    <n v="2185"/>
    <x v="5"/>
    <x v="2"/>
  </r>
  <r>
    <n v="2186"/>
    <x v="2"/>
    <x v="3"/>
  </r>
  <r>
    <n v="2187"/>
    <x v="6"/>
    <x v="3"/>
  </r>
  <r>
    <n v="2188"/>
    <x v="2"/>
    <x v="1"/>
  </r>
  <r>
    <n v="2190"/>
    <x v="2"/>
    <x v="3"/>
  </r>
  <r>
    <n v="2191"/>
    <x v="1"/>
    <x v="3"/>
  </r>
  <r>
    <n v="2192"/>
    <x v="4"/>
    <x v="0"/>
  </r>
  <r>
    <n v="2194"/>
    <x v="1"/>
    <x v="1"/>
  </r>
  <r>
    <n v="2198"/>
    <x v="2"/>
    <x v="1"/>
  </r>
  <r>
    <n v="2199"/>
    <x v="5"/>
    <x v="0"/>
  </r>
  <r>
    <n v="2200"/>
    <x v="0"/>
    <x v="1"/>
  </r>
  <r>
    <n v="2201"/>
    <x v="1"/>
    <x v="1"/>
  </r>
  <r>
    <n v="2210"/>
    <x v="4"/>
    <x v="2"/>
  </r>
  <r>
    <n v="2211"/>
    <x v="1"/>
    <x v="1"/>
  </r>
  <r>
    <n v="2215"/>
    <x v="1"/>
    <x v="0"/>
  </r>
  <r>
    <n v="2219"/>
    <x v="1"/>
    <x v="1"/>
  </r>
  <r>
    <n v="2224"/>
    <x v="1"/>
    <x v="0"/>
  </r>
  <r>
    <n v="2225"/>
    <x v="5"/>
    <x v="0"/>
  </r>
  <r>
    <n v="2226"/>
    <x v="0"/>
    <x v="3"/>
  </r>
  <r>
    <n v="2228"/>
    <x v="0"/>
    <x v="0"/>
  </r>
  <r>
    <n v="2229"/>
    <x v="1"/>
    <x v="2"/>
  </r>
  <r>
    <n v="2232"/>
    <x v="0"/>
    <x v="1"/>
  </r>
  <r>
    <n v="2233"/>
    <x v="5"/>
    <x v="2"/>
  </r>
  <r>
    <n v="2234"/>
    <x v="5"/>
    <x v="1"/>
  </r>
  <r>
    <n v="2236"/>
    <x v="1"/>
    <x v="2"/>
  </r>
  <r>
    <n v="2238"/>
    <x v="0"/>
    <x v="2"/>
  </r>
  <r>
    <n v="2239"/>
    <x v="0"/>
    <x v="2"/>
  </r>
  <r>
    <n v="2241"/>
    <x v="2"/>
    <x v="0"/>
  </r>
  <r>
    <n v="2245"/>
    <x v="4"/>
    <x v="1"/>
  </r>
  <r>
    <n v="2246"/>
    <x v="1"/>
    <x v="2"/>
  </r>
  <r>
    <n v="2250"/>
    <x v="1"/>
    <x v="1"/>
  </r>
  <r>
    <n v="2253"/>
    <x v="1"/>
    <x v="0"/>
  </r>
  <r>
    <n v="2254"/>
    <x v="2"/>
    <x v="0"/>
  </r>
  <r>
    <n v="2258"/>
    <x v="5"/>
    <x v="0"/>
  </r>
  <r>
    <n v="2259"/>
    <x v="4"/>
    <x v="2"/>
  </r>
  <r>
    <n v="2260"/>
    <x v="1"/>
    <x v="0"/>
  </r>
  <r>
    <n v="2262"/>
    <x v="0"/>
    <x v="2"/>
  </r>
  <r>
    <n v="2268"/>
    <x v="1"/>
    <x v="2"/>
  </r>
  <r>
    <n v="2269"/>
    <x v="1"/>
    <x v="2"/>
  </r>
  <r>
    <n v="2272"/>
    <x v="1"/>
    <x v="1"/>
  </r>
  <r>
    <n v="2273"/>
    <x v="1"/>
    <x v="2"/>
  </r>
  <r>
    <n v="2274"/>
    <x v="1"/>
    <x v="2"/>
  </r>
  <r>
    <n v="2276"/>
    <x v="3"/>
    <x v="1"/>
  </r>
  <r>
    <n v="2282"/>
    <x v="4"/>
    <x v="2"/>
  </r>
  <r>
    <n v="2283"/>
    <x v="2"/>
    <x v="1"/>
  </r>
  <r>
    <n v="2287"/>
    <x v="4"/>
    <x v="3"/>
  </r>
  <r>
    <n v="2290"/>
    <x v="1"/>
    <x v="1"/>
  </r>
  <r>
    <n v="2291"/>
    <x v="1"/>
    <x v="3"/>
  </r>
  <r>
    <n v="2293"/>
    <x v="1"/>
    <x v="0"/>
  </r>
  <r>
    <n v="2294"/>
    <x v="5"/>
    <x v="0"/>
  </r>
  <r>
    <n v="2295"/>
    <x v="0"/>
    <x v="3"/>
  </r>
  <r>
    <n v="2296"/>
    <x v="0"/>
    <x v="2"/>
  </r>
  <r>
    <n v="2297"/>
    <x v="1"/>
    <x v="0"/>
  </r>
  <r>
    <n v="2300"/>
    <x v="8"/>
    <x v="0"/>
  </r>
  <r>
    <n v="2302"/>
    <x v="1"/>
    <x v="2"/>
  </r>
  <r>
    <n v="2305"/>
    <x v="0"/>
    <x v="3"/>
  </r>
  <r>
    <n v="2306"/>
    <x v="1"/>
    <x v="2"/>
  </r>
  <r>
    <n v="2307"/>
    <x v="1"/>
    <x v="1"/>
  </r>
  <r>
    <n v="2309"/>
    <x v="0"/>
    <x v="0"/>
  </r>
  <r>
    <n v="2310"/>
    <x v="1"/>
    <x v="2"/>
  </r>
  <r>
    <n v="2311"/>
    <x v="0"/>
    <x v="2"/>
  </r>
  <r>
    <n v="2312"/>
    <x v="6"/>
    <x v="0"/>
  </r>
  <r>
    <n v="2313"/>
    <x v="1"/>
    <x v="1"/>
  </r>
  <r>
    <n v="2314"/>
    <x v="1"/>
    <x v="1"/>
  </r>
  <r>
    <n v="2316"/>
    <x v="1"/>
    <x v="0"/>
  </r>
  <r>
    <n v="2317"/>
    <x v="2"/>
    <x v="1"/>
  </r>
  <r>
    <n v="2318"/>
    <x v="4"/>
    <x v="2"/>
  </r>
  <r>
    <n v="2319"/>
    <x v="1"/>
    <x v="0"/>
  </r>
  <r>
    <n v="2321"/>
    <x v="1"/>
    <x v="1"/>
  </r>
  <r>
    <n v="2322"/>
    <x v="7"/>
    <x v="2"/>
  </r>
  <r>
    <n v="2326"/>
    <x v="1"/>
    <x v="2"/>
  </r>
  <r>
    <n v="2328"/>
    <x v="5"/>
    <x v="0"/>
  </r>
  <r>
    <n v="2329"/>
    <x v="0"/>
    <x v="2"/>
  </r>
  <r>
    <n v="2330"/>
    <x v="0"/>
    <x v="2"/>
  </r>
  <r>
    <n v="2331"/>
    <x v="0"/>
    <x v="1"/>
  </r>
  <r>
    <n v="2333"/>
    <x v="3"/>
    <x v="3"/>
  </r>
  <r>
    <n v="2334"/>
    <x v="5"/>
    <x v="0"/>
  </r>
  <r>
    <n v="2335"/>
    <x v="4"/>
    <x v="0"/>
  </r>
  <r>
    <n v="2336"/>
    <x v="1"/>
    <x v="2"/>
  </r>
  <r>
    <n v="2338"/>
    <x v="1"/>
    <x v="1"/>
  </r>
  <r>
    <n v="2339"/>
    <x v="1"/>
    <x v="0"/>
  </r>
  <r>
    <n v="2340"/>
    <x v="1"/>
    <x v="0"/>
  </r>
  <r>
    <n v="2341"/>
    <x v="1"/>
    <x v="0"/>
  </r>
  <r>
    <n v="2343"/>
    <x v="1"/>
    <x v="3"/>
  </r>
  <r>
    <n v="2345"/>
    <x v="0"/>
    <x v="1"/>
  </r>
  <r>
    <n v="2347"/>
    <x v="0"/>
    <x v="3"/>
  </r>
  <r>
    <n v="2349"/>
    <x v="0"/>
    <x v="0"/>
  </r>
  <r>
    <n v="2350"/>
    <x v="0"/>
    <x v="2"/>
  </r>
  <r>
    <n v="2351"/>
    <x v="0"/>
    <x v="3"/>
  </r>
  <r>
    <n v="2353"/>
    <x v="0"/>
    <x v="2"/>
  </r>
  <r>
    <n v="2354"/>
    <x v="2"/>
    <x v="0"/>
  </r>
  <r>
    <n v="2355"/>
    <x v="4"/>
    <x v="0"/>
  </r>
  <r>
    <n v="2357"/>
    <x v="4"/>
    <x v="2"/>
  </r>
  <r>
    <n v="2359"/>
    <x v="1"/>
    <x v="2"/>
  </r>
  <r>
    <n v="2364"/>
    <x v="5"/>
    <x v="2"/>
  </r>
  <r>
    <n v="2366"/>
    <x v="1"/>
    <x v="1"/>
  </r>
  <r>
    <n v="2367"/>
    <x v="0"/>
    <x v="0"/>
  </r>
  <r>
    <n v="2369"/>
    <x v="1"/>
    <x v="2"/>
  </r>
  <r>
    <n v="2370"/>
    <x v="1"/>
    <x v="1"/>
  </r>
  <r>
    <n v="2372"/>
    <x v="0"/>
    <x v="1"/>
  </r>
  <r>
    <n v="2373"/>
    <x v="1"/>
    <x v="0"/>
  </r>
  <r>
    <n v="2374"/>
    <x v="1"/>
    <x v="0"/>
  </r>
  <r>
    <n v="2375"/>
    <x v="8"/>
    <x v="1"/>
  </r>
  <r>
    <n v="2377"/>
    <x v="0"/>
    <x v="1"/>
  </r>
  <r>
    <n v="2379"/>
    <x v="1"/>
    <x v="0"/>
  </r>
  <r>
    <n v="2381"/>
    <x v="1"/>
    <x v="2"/>
  </r>
  <r>
    <n v="2382"/>
    <x v="1"/>
    <x v="2"/>
  </r>
  <r>
    <n v="2383"/>
    <x v="1"/>
    <x v="2"/>
  </r>
  <r>
    <n v="2389"/>
    <x v="1"/>
    <x v="0"/>
  </r>
  <r>
    <n v="2396"/>
    <x v="0"/>
    <x v="2"/>
  </r>
  <r>
    <n v="2397"/>
    <x v="0"/>
    <x v="2"/>
  </r>
  <r>
    <n v="2398"/>
    <x v="0"/>
    <x v="2"/>
  </r>
  <r>
    <n v="240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94450-A2AE-41EA-8CD2-AC77B7494C2C}" name="Tabela przestawna4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C8" firstHeaderRow="0" firstDataRow="1" firstDataCol="1"/>
  <pivotFields count="3">
    <pivotField showAll="0"/>
    <pivotField dataField="1"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Średnia z Liczba rodzeństwa" fld="1" subtotal="average" baseField="2" baseItem="0"/>
    <dataField name="Liczba z Liczba rodzeństwa" fld="1" subtotal="count" baseField="2" baseItem="0"/>
  </dataFields>
  <formats count="1">
    <format dxfId="0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6E5F1-7314-465F-A095-CB9450444C3E}" name="Tabela przestawna5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8" firstHeaderRow="1" firstDataRow="1" firstDataCol="1"/>
  <pivotFields count="3">
    <pivotField showAll="0"/>
    <pivotField dataField="1"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Wariancja z Liczba rodzeństwa" fld="1" subtotal="var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2B2C3-D198-4002-AB14-0ED20E3ADA79}" name="Tabela przestawna6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F15" firstHeaderRow="1" firstDataRow="2" firstDataCol="1"/>
  <pivotFields count="3">
    <pivotField showAll="0"/>
    <pivotField axis="axisRow" dataField="1" showAll="0">
      <items count="11">
        <item x="4"/>
        <item x="1"/>
        <item x="0"/>
        <item x="2"/>
        <item x="5"/>
        <item x="6"/>
        <item x="3"/>
        <item x="9"/>
        <item x="7"/>
        <item x="8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Liczba z Liczba rodzeństwa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5BD111-67E5-45F1-9DA1-E9FC14D0E399}" name="__Anonymous_Sheet_DB__1" displayName="__Anonymous_Sheet_DB__1" ref="A4:C1153" totalsRowShown="0">
  <sortState xmlns:xlrd2="http://schemas.microsoft.com/office/spreadsheetml/2017/richdata2" ref="A5:C1152">
    <sortCondition ref="A5:A1153"/>
  </sortState>
  <tableColumns count="3">
    <tableColumn id="1" xr3:uid="{ECA2A345-3FB0-4482-9689-7DC5C729F127}" name="Iden"/>
    <tableColumn id="2" xr3:uid="{FC3C9498-D2D3-4A24-81FA-19B4E79CB301}" name="Liczba rodzeństwa"/>
    <tableColumn id="3" xr3:uid="{9373FC01-89A2-4093-BBD0-F6978C7E4423}" name="Wykształcenie matki / opiekunki prawnej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7814A-4520-48F6-A108-C75718E62358}">
  <dimension ref="A1:K1153"/>
  <sheetViews>
    <sheetView showGridLines="0" topLeftCell="A5" workbookViewId="0">
      <selection activeCell="A4" sqref="A4:C1153"/>
    </sheetView>
  </sheetViews>
  <sheetFormatPr defaultColWidth="9.140625" defaultRowHeight="14.25" x14ac:dyDescent="0.2"/>
  <cols>
    <col min="1" max="1" width="39.28515625" style="20" bestFit="1" customWidth="1"/>
    <col min="2" max="2" width="14.28515625" style="20" bestFit="1" customWidth="1"/>
    <col min="3" max="3" width="41.140625" style="20" customWidth="1"/>
    <col min="4" max="4" width="5.7109375" style="20" customWidth="1"/>
    <col min="5" max="5" width="34.5703125" style="20" customWidth="1"/>
    <col min="6" max="6" width="41.85546875" style="20" customWidth="1"/>
    <col min="7" max="7" width="24.7109375" style="20" customWidth="1"/>
    <col min="8" max="8" width="20.42578125" style="20" customWidth="1"/>
    <col min="9" max="9" width="7.5703125" style="20" customWidth="1"/>
    <col min="10" max="10" width="30.7109375" style="20" customWidth="1"/>
    <col min="11" max="11" width="12.140625" style="20" customWidth="1"/>
    <col min="12" max="16384" width="9.140625" style="20"/>
  </cols>
  <sheetData>
    <row r="1" spans="1:11" x14ac:dyDescent="0.2">
      <c r="D1" s="19"/>
      <c r="E1" s="19"/>
      <c r="F1" s="19"/>
      <c r="G1" s="19"/>
      <c r="H1" s="19"/>
      <c r="I1" s="19"/>
      <c r="J1" s="19"/>
      <c r="K1" s="19"/>
    </row>
    <row r="2" spans="1:11" ht="18" x14ac:dyDescent="0.2">
      <c r="A2" s="50" t="s">
        <v>41</v>
      </c>
      <c r="B2" s="50"/>
      <c r="C2" s="50"/>
      <c r="D2" s="19"/>
      <c r="E2" s="50" t="s">
        <v>49</v>
      </c>
      <c r="F2" s="50"/>
      <c r="G2" s="50"/>
      <c r="H2" s="50"/>
      <c r="I2" s="50"/>
      <c r="J2" s="50"/>
      <c r="K2" s="19"/>
    </row>
    <row r="3" spans="1:1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15" x14ac:dyDescent="0.25">
      <c r="A4" s="21" t="s">
        <v>42</v>
      </c>
      <c r="B4" s="21" t="s">
        <v>43</v>
      </c>
      <c r="C4" s="21" t="s">
        <v>44</v>
      </c>
      <c r="D4" s="19"/>
      <c r="E4" s="23" t="s">
        <v>50</v>
      </c>
      <c r="F4" s="19"/>
      <c r="G4" s="19"/>
      <c r="H4" s="19"/>
      <c r="I4" s="19"/>
      <c r="J4" s="19"/>
      <c r="K4" s="19"/>
    </row>
    <row r="5" spans="1:11" x14ac:dyDescent="0.2">
      <c r="A5" s="22">
        <v>4</v>
      </c>
      <c r="B5" s="22">
        <v>2</v>
      </c>
      <c r="C5" s="22" t="s">
        <v>45</v>
      </c>
      <c r="D5" s="19"/>
      <c r="E5" s="19" t="s">
        <v>51</v>
      </c>
      <c r="F5" s="19"/>
      <c r="G5" s="19"/>
      <c r="H5" s="19"/>
      <c r="I5" s="19"/>
      <c r="J5" s="19"/>
      <c r="K5" s="19"/>
    </row>
    <row r="6" spans="1:11" x14ac:dyDescent="0.2">
      <c r="A6" s="22">
        <v>5</v>
      </c>
      <c r="B6" s="22">
        <v>2</v>
      </c>
      <c r="C6" s="22" t="s">
        <v>46</v>
      </c>
      <c r="D6" s="19"/>
      <c r="E6" s="19"/>
      <c r="F6" s="19"/>
      <c r="G6" s="19"/>
      <c r="H6" s="19"/>
      <c r="I6" s="19"/>
      <c r="J6" s="19"/>
      <c r="K6" s="19"/>
    </row>
    <row r="7" spans="1:11" ht="60" x14ac:dyDescent="0.25">
      <c r="A7" s="22">
        <v>10</v>
      </c>
      <c r="B7" s="22">
        <v>2</v>
      </c>
      <c r="C7" s="22" t="s">
        <v>47</v>
      </c>
      <c r="D7" s="19"/>
      <c r="E7" s="34"/>
      <c r="F7" s="24" t="s">
        <v>52</v>
      </c>
      <c r="G7" s="24" t="s">
        <v>53</v>
      </c>
      <c r="H7" s="19"/>
      <c r="I7" s="19"/>
      <c r="J7" s="19"/>
      <c r="K7" s="19"/>
    </row>
    <row r="8" spans="1:11" x14ac:dyDescent="0.2">
      <c r="A8" s="22">
        <v>12</v>
      </c>
      <c r="B8" s="22">
        <v>1</v>
      </c>
      <c r="C8" s="22" t="s">
        <v>46</v>
      </c>
      <c r="D8" s="19"/>
      <c r="E8" s="22" t="s">
        <v>48</v>
      </c>
      <c r="F8" s="41">
        <f>GETPIVOTDATA("Średnia z Liczba rodzeństwa",Z1_Tab1!$A$3,"Wykształcenie matki / opiekunki prawnej",$E8)</f>
        <v>2.6417910447761193</v>
      </c>
      <c r="G8" s="25">
        <f>GETPIVOTDATA("Liczba z Liczba rodzeństwa",Z1_Tab1!$A$3,"Wykształcenie matki / opiekunki prawnej",$E8)</f>
        <v>67</v>
      </c>
      <c r="H8" s="19"/>
      <c r="I8" s="19"/>
      <c r="J8" s="49" t="s">
        <v>62</v>
      </c>
      <c r="K8" s="26"/>
    </row>
    <row r="9" spans="1:11" x14ac:dyDescent="0.2">
      <c r="A9" s="22">
        <v>16</v>
      </c>
      <c r="B9" s="22">
        <v>1</v>
      </c>
      <c r="C9" s="22" t="s">
        <v>45</v>
      </c>
      <c r="D9" s="19"/>
      <c r="E9" s="22" t="s">
        <v>45</v>
      </c>
      <c r="F9" s="41">
        <f>GETPIVOTDATA("Średnia z Liczba rodzeństwa",Z1_Tab1!$A$3,"Wykształcenie matki / opiekunki prawnej",$E9)</f>
        <v>1.9506493506493507</v>
      </c>
      <c r="G9" s="25">
        <f>GETPIVOTDATA("Liczba z Liczba rodzeństwa",Z1_Tab1!$A$3,"Wykształcenie matki / opiekunki prawnej",$E9)</f>
        <v>385</v>
      </c>
      <c r="H9" s="19"/>
      <c r="I9" s="19"/>
      <c r="J9" s="49"/>
      <c r="K9" s="19"/>
    </row>
    <row r="10" spans="1:11" x14ac:dyDescent="0.2">
      <c r="A10" s="22">
        <v>21</v>
      </c>
      <c r="B10" s="22">
        <v>1</v>
      </c>
      <c r="C10" s="22" t="s">
        <v>46</v>
      </c>
      <c r="D10" s="19"/>
      <c r="E10" s="22" t="s">
        <v>47</v>
      </c>
      <c r="F10" s="41">
        <f>GETPIVOTDATA("Średnia z Liczba rodzeństwa",Z1_Tab1!$A$3,"Wykształcenie matki / opiekunki prawnej",$E10)</f>
        <v>1.6190476190476191</v>
      </c>
      <c r="G10" s="25">
        <f>GETPIVOTDATA("Liczba z Liczba rodzeństwa",Z1_Tab1!$A$3,"Wykształcenie matki / opiekunki prawnej",$E10)</f>
        <v>399</v>
      </c>
      <c r="H10" s="19"/>
      <c r="I10" s="19"/>
      <c r="J10" s="49"/>
      <c r="K10" s="19"/>
    </row>
    <row r="11" spans="1:11" x14ac:dyDescent="0.2">
      <c r="A11" s="22">
        <v>23</v>
      </c>
      <c r="B11" s="22">
        <v>2</v>
      </c>
      <c r="C11" s="22" t="s">
        <v>47</v>
      </c>
      <c r="D11" s="19"/>
      <c r="E11" s="22" t="s">
        <v>46</v>
      </c>
      <c r="F11" s="41">
        <f>GETPIVOTDATA("Średnia z Liczba rodzeństwa",Z1_Tab1!$A$3,"Wykształcenie matki / opiekunki prawnej",$E11)</f>
        <v>1.3993288590604027</v>
      </c>
      <c r="G11" s="25">
        <f>GETPIVOTDATA("Liczba z Liczba rodzeństwa",Z1_Tab1!$A$3,"Wykształcenie matki / opiekunki prawnej",$E11)</f>
        <v>298</v>
      </c>
      <c r="H11" s="19"/>
      <c r="I11" s="19"/>
      <c r="J11" s="49"/>
      <c r="K11" s="19"/>
    </row>
    <row r="12" spans="1:11" x14ac:dyDescent="0.2">
      <c r="A12" s="22">
        <v>24</v>
      </c>
      <c r="B12" s="22">
        <v>2</v>
      </c>
      <c r="C12" s="22" t="s">
        <v>47</v>
      </c>
      <c r="D12" s="19"/>
      <c r="E12" s="22" t="s">
        <v>55</v>
      </c>
      <c r="F12" s="41">
        <f>GETPIVOTDATA("Średnia z Liczba rodzeństwa",Z1_Tab1!$A$3)</f>
        <v>1.7328111401218451</v>
      </c>
      <c r="G12" s="25">
        <f>GETPIVOTDATA("Liczba z Liczba rodzeństwa",Z1_Tab1!$A$3)</f>
        <v>1149</v>
      </c>
      <c r="H12" s="19"/>
      <c r="I12" s="19"/>
      <c r="J12" s="19"/>
      <c r="K12" s="19"/>
    </row>
    <row r="13" spans="1:11" x14ac:dyDescent="0.2">
      <c r="A13" s="22">
        <v>25</v>
      </c>
      <c r="B13" s="22">
        <v>2</v>
      </c>
      <c r="C13" s="22" t="s">
        <v>45</v>
      </c>
      <c r="D13" s="19"/>
      <c r="E13" s="19"/>
      <c r="F13" s="19"/>
      <c r="G13" s="19"/>
      <c r="H13" s="19"/>
      <c r="I13" s="19"/>
      <c r="J13" s="19"/>
      <c r="K13" s="19"/>
    </row>
    <row r="14" spans="1:11" x14ac:dyDescent="0.2">
      <c r="A14" s="22">
        <v>29</v>
      </c>
      <c r="B14" s="22">
        <v>3</v>
      </c>
      <c r="C14" s="22" t="s">
        <v>47</v>
      </c>
      <c r="D14" s="19"/>
      <c r="E14" s="19"/>
      <c r="F14" s="19"/>
      <c r="G14" s="19"/>
      <c r="H14" s="19"/>
      <c r="I14" s="19"/>
      <c r="J14" s="19"/>
      <c r="K14" s="19"/>
    </row>
    <row r="15" spans="1:11" x14ac:dyDescent="0.2">
      <c r="A15" s="22">
        <v>30</v>
      </c>
      <c r="B15" s="22">
        <v>1</v>
      </c>
      <c r="C15" s="22" t="s">
        <v>48</v>
      </c>
      <c r="D15" s="19"/>
      <c r="E15" s="19"/>
      <c r="F15" s="19"/>
      <c r="G15" s="19"/>
      <c r="H15" s="19"/>
      <c r="I15" s="19"/>
      <c r="J15" s="19"/>
      <c r="K15" s="19"/>
    </row>
    <row r="16" spans="1:11" ht="15" x14ac:dyDescent="0.25">
      <c r="A16" s="22">
        <v>33</v>
      </c>
      <c r="B16" s="22">
        <v>3</v>
      </c>
      <c r="C16" s="22" t="s">
        <v>45</v>
      </c>
      <c r="D16" s="19"/>
      <c r="E16" s="23" t="s">
        <v>56</v>
      </c>
      <c r="F16" s="19"/>
      <c r="G16" s="19"/>
      <c r="H16" s="19"/>
      <c r="I16" s="19"/>
      <c r="J16" s="19"/>
      <c r="K16" s="19"/>
    </row>
    <row r="17" spans="1:11" x14ac:dyDescent="0.2">
      <c r="A17" s="22">
        <v>34</v>
      </c>
      <c r="B17" s="22">
        <v>3</v>
      </c>
      <c r="C17" s="22" t="s">
        <v>47</v>
      </c>
      <c r="D17" s="19"/>
      <c r="E17" s="27" t="s">
        <v>57</v>
      </c>
      <c r="F17" s="19"/>
      <c r="G17" s="19"/>
      <c r="H17" s="19"/>
      <c r="I17" s="19"/>
      <c r="J17" s="19"/>
      <c r="K17" s="19"/>
    </row>
    <row r="18" spans="1:11" x14ac:dyDescent="0.2">
      <c r="A18" s="22">
        <v>38</v>
      </c>
      <c r="B18" s="22">
        <v>3</v>
      </c>
      <c r="C18" s="22" t="s">
        <v>47</v>
      </c>
      <c r="D18" s="19"/>
      <c r="E18" s="19"/>
      <c r="F18" s="19"/>
      <c r="G18" s="19"/>
      <c r="H18" s="19"/>
      <c r="I18" s="19"/>
      <c r="J18" s="19"/>
      <c r="K18" s="19"/>
    </row>
    <row r="19" spans="1:11" ht="75" x14ac:dyDescent="0.2">
      <c r="A19" s="22">
        <v>41</v>
      </c>
      <c r="B19" s="22">
        <v>2</v>
      </c>
      <c r="C19" s="22" t="s">
        <v>45</v>
      </c>
      <c r="D19" s="19"/>
      <c r="E19" s="32" t="s">
        <v>58</v>
      </c>
      <c r="F19" s="33" t="s">
        <v>59</v>
      </c>
      <c r="G19" s="33" t="s">
        <v>53</v>
      </c>
      <c r="H19" s="32" t="s">
        <v>108</v>
      </c>
      <c r="I19" s="19"/>
      <c r="J19" s="19"/>
      <c r="K19" s="19"/>
    </row>
    <row r="20" spans="1:11" x14ac:dyDescent="0.2">
      <c r="A20" s="22">
        <v>42</v>
      </c>
      <c r="B20" s="22">
        <v>2</v>
      </c>
      <c r="C20" s="22" t="s">
        <v>46</v>
      </c>
      <c r="D20" s="19"/>
      <c r="E20" s="22" t="s">
        <v>48</v>
      </c>
      <c r="F20" s="41">
        <f>GETPIVOTDATA("Liczba rodzeństwa",Z1_Tab2!$A$3,"Wykształcenie matki / opiekunki prawnej",$E20)</f>
        <v>2.9909543193125288</v>
      </c>
      <c r="G20" s="28">
        <f>G8</f>
        <v>67</v>
      </c>
      <c r="H20" s="43">
        <f>G20/$G$24</f>
        <v>5.8311575282854654E-2</v>
      </c>
      <c r="I20" s="19"/>
      <c r="J20" s="49" t="s">
        <v>54</v>
      </c>
      <c r="K20" s="26"/>
    </row>
    <row r="21" spans="1:11" x14ac:dyDescent="0.2">
      <c r="A21" s="22">
        <v>43</v>
      </c>
      <c r="B21" s="22">
        <v>2</v>
      </c>
      <c r="C21" s="22" t="s">
        <v>47</v>
      </c>
      <c r="D21" s="19"/>
      <c r="E21" s="22" t="s">
        <v>45</v>
      </c>
      <c r="F21" s="41">
        <f>GETPIVOTDATA("Liczba rodzeństwa",Z1_Tab2!$A$3,"Wykształcenie matki / opiekunki prawnej",$E21)</f>
        <v>2.0939123376623381</v>
      </c>
      <c r="G21" s="28">
        <f>G9</f>
        <v>385</v>
      </c>
      <c r="H21" s="43">
        <f t="shared" ref="H21:H24" si="0">G21/$G$24</f>
        <v>0.33507397737162753</v>
      </c>
      <c r="I21" s="19"/>
      <c r="J21" s="49"/>
      <c r="K21" s="19"/>
    </row>
    <row r="22" spans="1:11" x14ac:dyDescent="0.2">
      <c r="A22" s="22">
        <v>44</v>
      </c>
      <c r="B22" s="22">
        <v>2</v>
      </c>
      <c r="C22" s="22" t="s">
        <v>47</v>
      </c>
      <c r="D22" s="19"/>
      <c r="E22" s="22" t="s">
        <v>47</v>
      </c>
      <c r="F22" s="41">
        <f>GETPIVOTDATA("Liczba rodzeństwa",Z1_Tab2!$A$3,"Wykształcenie matki / opiekunki prawnej",$E22)</f>
        <v>1.678631251495573</v>
      </c>
      <c r="G22" s="28">
        <f>G10</f>
        <v>399</v>
      </c>
      <c r="H22" s="43">
        <f t="shared" si="0"/>
        <v>0.3472584856396867</v>
      </c>
      <c r="I22" s="19"/>
      <c r="J22" s="49"/>
      <c r="K22" s="19"/>
    </row>
    <row r="23" spans="1:11" x14ac:dyDescent="0.2">
      <c r="A23" s="22">
        <v>45</v>
      </c>
      <c r="B23" s="22">
        <v>1</v>
      </c>
      <c r="C23" s="22" t="s">
        <v>46</v>
      </c>
      <c r="D23" s="19"/>
      <c r="E23" s="22" t="s">
        <v>46</v>
      </c>
      <c r="F23" s="41">
        <f>GETPIVOTDATA("Liczba rodzeństwa",Z1_Tab2!$A$3,"Wykształcenie matki / opiekunki prawnej",$E23)</f>
        <v>1.5201342281879195</v>
      </c>
      <c r="G23" s="28">
        <f>G11</f>
        <v>298</v>
      </c>
      <c r="H23" s="43">
        <f t="shared" si="0"/>
        <v>0.25935596170583114</v>
      </c>
      <c r="I23" s="19"/>
      <c r="J23" s="49"/>
      <c r="K23" s="19"/>
    </row>
    <row r="24" spans="1:11" x14ac:dyDescent="0.2">
      <c r="A24" s="22">
        <v>48</v>
      </c>
      <c r="B24" s="22">
        <v>2</v>
      </c>
      <c r="C24" s="22" t="s">
        <v>45</v>
      </c>
      <c r="D24" s="19"/>
      <c r="E24" s="22" t="s">
        <v>55</v>
      </c>
      <c r="F24" s="41">
        <f>GETPIVOTDATA("Liczba rodzeństwa",Z1_Tab2!$A$3)</f>
        <v>1.9450984494925141</v>
      </c>
      <c r="G24" s="28">
        <f>G12</f>
        <v>1149</v>
      </c>
      <c r="H24" s="43">
        <f t="shared" si="0"/>
        <v>1</v>
      </c>
      <c r="I24" s="19"/>
      <c r="J24" s="19"/>
      <c r="K24" s="19"/>
    </row>
    <row r="25" spans="1:11" x14ac:dyDescent="0.2">
      <c r="A25" s="22">
        <v>53</v>
      </c>
      <c r="B25" s="22">
        <v>1</v>
      </c>
      <c r="C25" s="22" t="s">
        <v>47</v>
      </c>
      <c r="D25" s="19"/>
      <c r="E25" s="19"/>
      <c r="F25" s="19"/>
      <c r="G25" s="19"/>
      <c r="H25" s="19"/>
      <c r="I25" s="19"/>
      <c r="J25" s="19"/>
      <c r="K25" s="19"/>
    </row>
    <row r="26" spans="1:11" x14ac:dyDescent="0.2">
      <c r="A26" s="22">
        <v>56</v>
      </c>
      <c r="B26" s="22">
        <v>1</v>
      </c>
      <c r="C26" s="22" t="s">
        <v>45</v>
      </c>
      <c r="D26" s="19"/>
      <c r="E26" s="19"/>
      <c r="F26" s="19"/>
      <c r="G26" s="19"/>
      <c r="H26" s="19"/>
      <c r="I26" s="19"/>
      <c r="J26" s="19"/>
      <c r="K26" s="19"/>
    </row>
    <row r="27" spans="1:11" x14ac:dyDescent="0.2">
      <c r="A27" s="22">
        <v>63</v>
      </c>
      <c r="B27" s="22">
        <v>1</v>
      </c>
      <c r="C27" s="22" t="s">
        <v>46</v>
      </c>
      <c r="D27" s="19"/>
      <c r="E27" s="19"/>
      <c r="F27" s="19"/>
      <c r="G27" s="19"/>
      <c r="H27" s="19"/>
      <c r="I27" s="19"/>
      <c r="J27" s="19"/>
      <c r="K27" s="19"/>
    </row>
    <row r="28" spans="1:11" x14ac:dyDescent="0.2">
      <c r="A28" s="22">
        <v>66</v>
      </c>
      <c r="B28" s="22">
        <v>2</v>
      </c>
      <c r="C28" s="22" t="s">
        <v>45</v>
      </c>
      <c r="D28" s="19"/>
      <c r="E28" s="19" t="s">
        <v>63</v>
      </c>
      <c r="F28" s="42">
        <f>_xlfn.VAR.S(__Anonymous_Sheet_DB__1[Liczba rodzeństwa])</f>
        <v>1.9450984494925141</v>
      </c>
      <c r="G28" s="19"/>
      <c r="H28" s="19"/>
      <c r="I28" s="19"/>
      <c r="J28" s="19"/>
      <c r="K28" s="19"/>
    </row>
    <row r="29" spans="1:11" x14ac:dyDescent="0.2">
      <c r="A29" s="22">
        <v>68</v>
      </c>
      <c r="B29" s="22">
        <v>2</v>
      </c>
      <c r="C29" s="22" t="s">
        <v>48</v>
      </c>
      <c r="D29" s="19"/>
      <c r="E29" s="29" t="s">
        <v>60</v>
      </c>
      <c r="F29" s="42">
        <f>SUMPRODUCT(F20:F23,G20:G23)/SUM(G20:G23)</f>
        <v>1.8531976142216475</v>
      </c>
      <c r="G29" s="44">
        <f>F20*H20+F21*H21+F22*H22+F23*H23</f>
        <v>1.853197614221648</v>
      </c>
      <c r="H29" s="19"/>
      <c r="I29" s="19"/>
      <c r="J29" s="30"/>
      <c r="K29" s="19"/>
    </row>
    <row r="30" spans="1:11" x14ac:dyDescent="0.2">
      <c r="A30" s="22">
        <v>71</v>
      </c>
      <c r="B30" s="22">
        <v>6</v>
      </c>
      <c r="C30" s="22" t="s">
        <v>45</v>
      </c>
      <c r="D30" s="19"/>
      <c r="E30" s="31"/>
      <c r="F30" s="19"/>
      <c r="G30" s="19"/>
      <c r="H30" s="19"/>
      <c r="I30" s="19"/>
      <c r="J30" s="19"/>
      <c r="K30" s="19"/>
    </row>
    <row r="31" spans="1:11" x14ac:dyDescent="0.2">
      <c r="A31" s="22">
        <v>73</v>
      </c>
      <c r="B31" s="22">
        <v>2</v>
      </c>
      <c r="C31" s="22" t="s">
        <v>45</v>
      </c>
      <c r="D31" s="19"/>
      <c r="E31" s="31" t="s">
        <v>61</v>
      </c>
      <c r="F31" s="45">
        <f>(F28-F29)/F28</f>
        <v>4.7247395264154342E-2</v>
      </c>
      <c r="G31" s="19"/>
      <c r="H31" s="19"/>
      <c r="I31" s="19"/>
      <c r="J31" s="30"/>
      <c r="K31" s="19"/>
    </row>
    <row r="32" spans="1:11" x14ac:dyDescent="0.2">
      <c r="A32" s="22">
        <v>74</v>
      </c>
      <c r="B32" s="22">
        <v>1</v>
      </c>
      <c r="C32" s="22" t="s">
        <v>47</v>
      </c>
      <c r="D32" s="19"/>
      <c r="E32" s="19"/>
      <c r="F32" s="19"/>
      <c r="G32" s="19"/>
      <c r="H32" s="19"/>
      <c r="I32" s="19"/>
      <c r="J32" s="19"/>
      <c r="K32" s="19"/>
    </row>
    <row r="33" spans="1:11" x14ac:dyDescent="0.2">
      <c r="A33" s="22">
        <v>75</v>
      </c>
      <c r="B33" s="22">
        <v>2</v>
      </c>
      <c r="C33" s="22" t="s">
        <v>45</v>
      </c>
      <c r="D33" s="19"/>
      <c r="E33" s="19"/>
      <c r="F33" s="19"/>
      <c r="G33" s="19"/>
      <c r="H33" s="19"/>
      <c r="I33" s="19"/>
      <c r="J33" s="19"/>
      <c r="K33" s="19"/>
    </row>
    <row r="34" spans="1:11" x14ac:dyDescent="0.2">
      <c r="A34" s="22">
        <v>77</v>
      </c>
      <c r="B34" s="22">
        <v>0</v>
      </c>
      <c r="C34" s="22" t="s">
        <v>46</v>
      </c>
    </row>
    <row r="35" spans="1:11" x14ac:dyDescent="0.2">
      <c r="A35" s="22">
        <v>83</v>
      </c>
      <c r="B35" s="22">
        <v>3</v>
      </c>
      <c r="C35" s="22" t="s">
        <v>45</v>
      </c>
    </row>
    <row r="36" spans="1:11" x14ac:dyDescent="0.2">
      <c r="A36" s="22">
        <v>84</v>
      </c>
      <c r="B36" s="22">
        <v>0</v>
      </c>
      <c r="C36" s="22" t="s">
        <v>45</v>
      </c>
    </row>
    <row r="37" spans="1:11" x14ac:dyDescent="0.2">
      <c r="A37" s="22">
        <v>86</v>
      </c>
      <c r="B37" s="22">
        <v>3</v>
      </c>
      <c r="C37" s="22" t="s">
        <v>45</v>
      </c>
    </row>
    <row r="38" spans="1:11" x14ac:dyDescent="0.2">
      <c r="A38" s="22">
        <v>87</v>
      </c>
      <c r="B38" s="22">
        <v>1</v>
      </c>
      <c r="C38" s="22" t="s">
        <v>46</v>
      </c>
    </row>
    <row r="39" spans="1:11" x14ac:dyDescent="0.2">
      <c r="A39" s="22">
        <v>90</v>
      </c>
      <c r="B39" s="22">
        <v>3</v>
      </c>
      <c r="C39" s="22" t="s">
        <v>45</v>
      </c>
    </row>
    <row r="40" spans="1:11" x14ac:dyDescent="0.2">
      <c r="A40" s="22">
        <v>91</v>
      </c>
      <c r="B40" s="22">
        <v>0</v>
      </c>
      <c r="C40" s="22" t="s">
        <v>45</v>
      </c>
    </row>
    <row r="41" spans="1:11" x14ac:dyDescent="0.2">
      <c r="A41" s="22">
        <v>95</v>
      </c>
      <c r="B41" s="22">
        <v>0</v>
      </c>
      <c r="C41" s="22" t="s">
        <v>47</v>
      </c>
    </row>
    <row r="42" spans="1:11" x14ac:dyDescent="0.2">
      <c r="A42" s="22">
        <v>97</v>
      </c>
      <c r="B42" s="22">
        <v>2</v>
      </c>
      <c r="C42" s="22" t="s">
        <v>47</v>
      </c>
    </row>
    <row r="43" spans="1:11" x14ac:dyDescent="0.2">
      <c r="A43" s="22">
        <v>98</v>
      </c>
      <c r="B43" s="22">
        <v>2</v>
      </c>
      <c r="C43" s="22" t="s">
        <v>45</v>
      </c>
    </row>
    <row r="44" spans="1:11" x14ac:dyDescent="0.2">
      <c r="A44" s="22">
        <v>99</v>
      </c>
      <c r="B44" s="22">
        <v>4</v>
      </c>
      <c r="C44" s="22" t="s">
        <v>46</v>
      </c>
    </row>
    <row r="45" spans="1:11" x14ac:dyDescent="0.2">
      <c r="A45" s="22">
        <v>100</v>
      </c>
      <c r="B45" s="22">
        <v>2</v>
      </c>
      <c r="C45" s="22" t="s">
        <v>47</v>
      </c>
    </row>
    <row r="46" spans="1:11" x14ac:dyDescent="0.2">
      <c r="A46" s="22">
        <v>105</v>
      </c>
      <c r="B46" s="22">
        <v>1</v>
      </c>
      <c r="C46" s="22" t="s">
        <v>45</v>
      </c>
    </row>
    <row r="47" spans="1:11" x14ac:dyDescent="0.2">
      <c r="A47" s="22">
        <v>108</v>
      </c>
      <c r="B47" s="22">
        <v>1</v>
      </c>
      <c r="C47" s="22" t="s">
        <v>46</v>
      </c>
    </row>
    <row r="48" spans="1:11" x14ac:dyDescent="0.2">
      <c r="A48" s="22">
        <v>109</v>
      </c>
      <c r="B48" s="22">
        <v>2</v>
      </c>
      <c r="C48" s="22" t="s">
        <v>45</v>
      </c>
    </row>
    <row r="49" spans="1:3" x14ac:dyDescent="0.2">
      <c r="A49" s="22">
        <v>110</v>
      </c>
      <c r="B49" s="22">
        <v>1</v>
      </c>
      <c r="C49" s="22" t="s">
        <v>46</v>
      </c>
    </row>
    <row r="50" spans="1:3" x14ac:dyDescent="0.2">
      <c r="A50" s="22">
        <v>111</v>
      </c>
      <c r="B50" s="22">
        <v>1</v>
      </c>
      <c r="C50" s="22" t="s">
        <v>46</v>
      </c>
    </row>
    <row r="51" spans="1:3" x14ac:dyDescent="0.2">
      <c r="A51" s="22">
        <v>113</v>
      </c>
      <c r="B51" s="22">
        <v>2</v>
      </c>
      <c r="C51" s="22" t="s">
        <v>47</v>
      </c>
    </row>
    <row r="52" spans="1:3" x14ac:dyDescent="0.2">
      <c r="A52" s="22">
        <v>114</v>
      </c>
      <c r="B52" s="22">
        <v>1</v>
      </c>
      <c r="C52" s="22" t="s">
        <v>47</v>
      </c>
    </row>
    <row r="53" spans="1:3" x14ac:dyDescent="0.2">
      <c r="A53" s="22">
        <v>117</v>
      </c>
      <c r="B53" s="22">
        <v>1</v>
      </c>
      <c r="C53" s="22" t="s">
        <v>47</v>
      </c>
    </row>
    <row r="54" spans="1:3" x14ac:dyDescent="0.2">
      <c r="A54" s="22">
        <v>121</v>
      </c>
      <c r="B54" s="22">
        <v>0</v>
      </c>
      <c r="C54" s="22" t="s">
        <v>45</v>
      </c>
    </row>
    <row r="55" spans="1:3" x14ac:dyDescent="0.2">
      <c r="A55" s="22">
        <v>125</v>
      </c>
      <c r="B55" s="22">
        <v>1</v>
      </c>
      <c r="C55" s="22" t="s">
        <v>48</v>
      </c>
    </row>
    <row r="56" spans="1:3" x14ac:dyDescent="0.2">
      <c r="A56" s="22">
        <v>131</v>
      </c>
      <c r="B56" s="22">
        <v>1</v>
      </c>
      <c r="C56" s="22" t="s">
        <v>48</v>
      </c>
    </row>
    <row r="57" spans="1:3" x14ac:dyDescent="0.2">
      <c r="A57" s="22">
        <v>133</v>
      </c>
      <c r="B57" s="22">
        <v>1</v>
      </c>
      <c r="C57" s="22" t="s">
        <v>45</v>
      </c>
    </row>
    <row r="58" spans="1:3" x14ac:dyDescent="0.2">
      <c r="A58" s="22">
        <v>135</v>
      </c>
      <c r="B58" s="22">
        <v>2</v>
      </c>
      <c r="C58" s="22" t="s">
        <v>45</v>
      </c>
    </row>
    <row r="59" spans="1:3" x14ac:dyDescent="0.2">
      <c r="A59" s="22">
        <v>139</v>
      </c>
      <c r="B59" s="22">
        <v>2</v>
      </c>
      <c r="C59" s="22" t="s">
        <v>45</v>
      </c>
    </row>
    <row r="60" spans="1:3" x14ac:dyDescent="0.2">
      <c r="A60" s="22">
        <v>141</v>
      </c>
      <c r="B60" s="22">
        <v>4</v>
      </c>
      <c r="C60" s="22" t="s">
        <v>48</v>
      </c>
    </row>
    <row r="61" spans="1:3" x14ac:dyDescent="0.2">
      <c r="A61" s="22">
        <v>151</v>
      </c>
      <c r="B61" s="22">
        <v>1</v>
      </c>
      <c r="C61" s="22" t="s">
        <v>46</v>
      </c>
    </row>
    <row r="62" spans="1:3" x14ac:dyDescent="0.2">
      <c r="A62" s="22">
        <v>159</v>
      </c>
      <c r="B62" s="22">
        <v>0</v>
      </c>
      <c r="C62" s="22" t="s">
        <v>45</v>
      </c>
    </row>
    <row r="63" spans="1:3" x14ac:dyDescent="0.2">
      <c r="A63" s="22">
        <v>160</v>
      </c>
      <c r="B63" s="22">
        <v>1</v>
      </c>
      <c r="C63" s="22" t="s">
        <v>46</v>
      </c>
    </row>
    <row r="64" spans="1:3" x14ac:dyDescent="0.2">
      <c r="A64" s="22">
        <v>167</v>
      </c>
      <c r="B64" s="22">
        <v>2</v>
      </c>
      <c r="C64" s="22" t="s">
        <v>47</v>
      </c>
    </row>
    <row r="65" spans="1:3" x14ac:dyDescent="0.2">
      <c r="A65" s="22">
        <v>172</v>
      </c>
      <c r="B65" s="22">
        <v>1</v>
      </c>
      <c r="C65" s="22" t="s">
        <v>45</v>
      </c>
    </row>
    <row r="66" spans="1:3" x14ac:dyDescent="0.2">
      <c r="A66" s="22">
        <v>176</v>
      </c>
      <c r="B66" s="22">
        <v>1</v>
      </c>
      <c r="C66" s="22" t="s">
        <v>47</v>
      </c>
    </row>
    <row r="67" spans="1:3" x14ac:dyDescent="0.2">
      <c r="A67" s="22">
        <v>177</v>
      </c>
      <c r="B67" s="22">
        <v>0</v>
      </c>
      <c r="C67" s="22" t="s">
        <v>46</v>
      </c>
    </row>
    <row r="68" spans="1:3" x14ac:dyDescent="0.2">
      <c r="A68" s="22">
        <v>179</v>
      </c>
      <c r="B68" s="22">
        <v>0</v>
      </c>
      <c r="C68" s="22" t="s">
        <v>47</v>
      </c>
    </row>
    <row r="69" spans="1:3" x14ac:dyDescent="0.2">
      <c r="A69" s="22">
        <v>180</v>
      </c>
      <c r="B69" s="22">
        <v>2</v>
      </c>
      <c r="C69" s="22" t="s">
        <v>46</v>
      </c>
    </row>
    <row r="70" spans="1:3" x14ac:dyDescent="0.2">
      <c r="A70" s="22">
        <v>186</v>
      </c>
      <c r="B70" s="22">
        <v>3</v>
      </c>
      <c r="C70" s="22" t="s">
        <v>45</v>
      </c>
    </row>
    <row r="71" spans="1:3" x14ac:dyDescent="0.2">
      <c r="A71" s="22">
        <v>189</v>
      </c>
      <c r="B71" s="22">
        <v>3</v>
      </c>
      <c r="C71" s="22" t="s">
        <v>47</v>
      </c>
    </row>
    <row r="72" spans="1:3" x14ac:dyDescent="0.2">
      <c r="A72" s="22">
        <v>192</v>
      </c>
      <c r="B72" s="22">
        <v>3</v>
      </c>
      <c r="C72" s="22" t="s">
        <v>45</v>
      </c>
    </row>
    <row r="73" spans="1:3" x14ac:dyDescent="0.2">
      <c r="A73" s="22">
        <v>194</v>
      </c>
      <c r="B73" s="22">
        <v>1</v>
      </c>
      <c r="C73" s="22" t="s">
        <v>46</v>
      </c>
    </row>
    <row r="74" spans="1:3" x14ac:dyDescent="0.2">
      <c r="A74" s="22">
        <v>196</v>
      </c>
      <c r="B74" s="22">
        <v>1</v>
      </c>
      <c r="C74" s="22" t="s">
        <v>47</v>
      </c>
    </row>
    <row r="75" spans="1:3" x14ac:dyDescent="0.2">
      <c r="A75" s="22">
        <v>197</v>
      </c>
      <c r="B75" s="22">
        <v>1</v>
      </c>
      <c r="C75" s="22" t="s">
        <v>45</v>
      </c>
    </row>
    <row r="76" spans="1:3" x14ac:dyDescent="0.2">
      <c r="A76" s="22">
        <v>199</v>
      </c>
      <c r="B76" s="22">
        <v>1</v>
      </c>
      <c r="C76" s="22" t="s">
        <v>45</v>
      </c>
    </row>
    <row r="77" spans="1:3" x14ac:dyDescent="0.2">
      <c r="A77" s="22">
        <v>200</v>
      </c>
      <c r="B77" s="22">
        <v>1</v>
      </c>
      <c r="C77" s="22" t="s">
        <v>47</v>
      </c>
    </row>
    <row r="78" spans="1:3" x14ac:dyDescent="0.2">
      <c r="A78" s="22">
        <v>202</v>
      </c>
      <c r="B78" s="22">
        <v>2</v>
      </c>
      <c r="C78" s="22" t="s">
        <v>47</v>
      </c>
    </row>
    <row r="79" spans="1:3" x14ac:dyDescent="0.2">
      <c r="A79" s="22">
        <v>215</v>
      </c>
      <c r="B79" s="22">
        <v>1</v>
      </c>
      <c r="C79" s="22" t="s">
        <v>45</v>
      </c>
    </row>
    <row r="80" spans="1:3" x14ac:dyDescent="0.2">
      <c r="A80" s="22">
        <v>217</v>
      </c>
      <c r="B80" s="22">
        <v>1</v>
      </c>
      <c r="C80" s="22" t="s">
        <v>47</v>
      </c>
    </row>
    <row r="81" spans="1:3" x14ac:dyDescent="0.2">
      <c r="A81" s="22">
        <v>218</v>
      </c>
      <c r="B81" s="22">
        <v>2</v>
      </c>
      <c r="C81" s="22" t="s">
        <v>45</v>
      </c>
    </row>
    <row r="82" spans="1:3" x14ac:dyDescent="0.2">
      <c r="A82" s="22">
        <v>223</v>
      </c>
      <c r="B82" s="22">
        <v>4</v>
      </c>
      <c r="C82" s="22" t="s">
        <v>45</v>
      </c>
    </row>
    <row r="83" spans="1:3" x14ac:dyDescent="0.2">
      <c r="A83" s="22">
        <v>224</v>
      </c>
      <c r="B83" s="22">
        <v>2</v>
      </c>
      <c r="C83" s="22" t="s">
        <v>47</v>
      </c>
    </row>
    <row r="84" spans="1:3" x14ac:dyDescent="0.2">
      <c r="A84" s="22">
        <v>226</v>
      </c>
      <c r="B84" s="22">
        <v>1</v>
      </c>
      <c r="C84" s="22" t="s">
        <v>47</v>
      </c>
    </row>
    <row r="85" spans="1:3" x14ac:dyDescent="0.2">
      <c r="A85" s="22">
        <v>227</v>
      </c>
      <c r="B85" s="22">
        <v>2</v>
      </c>
      <c r="C85" s="22" t="s">
        <v>45</v>
      </c>
    </row>
    <row r="86" spans="1:3" x14ac:dyDescent="0.2">
      <c r="A86" s="22">
        <v>229</v>
      </c>
      <c r="B86" s="22">
        <v>2</v>
      </c>
      <c r="C86" s="22" t="s">
        <v>45</v>
      </c>
    </row>
    <row r="87" spans="1:3" x14ac:dyDescent="0.2">
      <c r="A87" s="22">
        <v>232</v>
      </c>
      <c r="B87" s="22">
        <v>1</v>
      </c>
      <c r="C87" s="22" t="s">
        <v>47</v>
      </c>
    </row>
    <row r="88" spans="1:3" x14ac:dyDescent="0.2">
      <c r="A88" s="22">
        <v>233</v>
      </c>
      <c r="B88" s="22">
        <v>2</v>
      </c>
      <c r="C88" s="22" t="s">
        <v>45</v>
      </c>
    </row>
    <row r="89" spans="1:3" x14ac:dyDescent="0.2">
      <c r="A89" s="22">
        <v>235</v>
      </c>
      <c r="B89" s="22">
        <v>3</v>
      </c>
      <c r="C89" s="22" t="s">
        <v>48</v>
      </c>
    </row>
    <row r="90" spans="1:3" x14ac:dyDescent="0.2">
      <c r="A90" s="22">
        <v>237</v>
      </c>
      <c r="B90" s="22">
        <v>1</v>
      </c>
      <c r="C90" s="22" t="s">
        <v>47</v>
      </c>
    </row>
    <row r="91" spans="1:3" x14ac:dyDescent="0.2">
      <c r="A91" s="22">
        <v>238</v>
      </c>
      <c r="B91" s="22">
        <v>2</v>
      </c>
      <c r="C91" s="22" t="s">
        <v>45</v>
      </c>
    </row>
    <row r="92" spans="1:3" x14ac:dyDescent="0.2">
      <c r="A92" s="22">
        <v>239</v>
      </c>
      <c r="B92" s="22">
        <v>3</v>
      </c>
      <c r="C92" s="22" t="s">
        <v>45</v>
      </c>
    </row>
    <row r="93" spans="1:3" x14ac:dyDescent="0.2">
      <c r="A93" s="22">
        <v>240</v>
      </c>
      <c r="B93" s="22">
        <v>2</v>
      </c>
      <c r="C93" s="22" t="s">
        <v>45</v>
      </c>
    </row>
    <row r="94" spans="1:3" x14ac:dyDescent="0.2">
      <c r="A94" s="22">
        <v>242</v>
      </c>
      <c r="B94" s="22">
        <v>1</v>
      </c>
      <c r="C94" s="22" t="s">
        <v>47</v>
      </c>
    </row>
    <row r="95" spans="1:3" x14ac:dyDescent="0.2">
      <c r="A95" s="22">
        <v>244</v>
      </c>
      <c r="B95" s="22">
        <v>1</v>
      </c>
      <c r="C95" s="22" t="s">
        <v>46</v>
      </c>
    </row>
    <row r="96" spans="1:3" x14ac:dyDescent="0.2">
      <c r="A96" s="22">
        <v>249</v>
      </c>
      <c r="B96" s="22">
        <v>1</v>
      </c>
      <c r="C96" s="22" t="s">
        <v>47</v>
      </c>
    </row>
    <row r="97" spans="1:3" x14ac:dyDescent="0.2">
      <c r="A97" s="22">
        <v>250</v>
      </c>
      <c r="B97" s="22">
        <v>0</v>
      </c>
      <c r="C97" s="22" t="s">
        <v>47</v>
      </c>
    </row>
    <row r="98" spans="1:3" x14ac:dyDescent="0.2">
      <c r="A98" s="22">
        <v>251</v>
      </c>
      <c r="B98" s="22">
        <v>2</v>
      </c>
      <c r="C98" s="22" t="s">
        <v>45</v>
      </c>
    </row>
    <row r="99" spans="1:3" x14ac:dyDescent="0.2">
      <c r="A99" s="22">
        <v>252</v>
      </c>
      <c r="B99" s="22">
        <v>0</v>
      </c>
      <c r="C99" s="22" t="s">
        <v>46</v>
      </c>
    </row>
    <row r="100" spans="1:3" x14ac:dyDescent="0.2">
      <c r="A100" s="22">
        <v>254</v>
      </c>
      <c r="B100" s="22">
        <v>1</v>
      </c>
      <c r="C100" s="22" t="s">
        <v>45</v>
      </c>
    </row>
    <row r="101" spans="1:3" x14ac:dyDescent="0.2">
      <c r="A101" s="22">
        <v>255</v>
      </c>
      <c r="B101" s="22">
        <v>2</v>
      </c>
      <c r="C101" s="22" t="s">
        <v>47</v>
      </c>
    </row>
    <row r="102" spans="1:3" x14ac:dyDescent="0.2">
      <c r="A102" s="22">
        <v>256</v>
      </c>
      <c r="B102" s="22">
        <v>4</v>
      </c>
      <c r="C102" s="22" t="s">
        <v>47</v>
      </c>
    </row>
    <row r="103" spans="1:3" x14ac:dyDescent="0.2">
      <c r="A103" s="22">
        <v>259</v>
      </c>
      <c r="B103" s="22">
        <v>1</v>
      </c>
      <c r="C103" s="22" t="s">
        <v>45</v>
      </c>
    </row>
    <row r="104" spans="1:3" x14ac:dyDescent="0.2">
      <c r="A104" s="22">
        <v>268</v>
      </c>
      <c r="B104" s="22">
        <v>1</v>
      </c>
      <c r="C104" s="22" t="s">
        <v>45</v>
      </c>
    </row>
    <row r="105" spans="1:3" x14ac:dyDescent="0.2">
      <c r="A105" s="22">
        <v>269</v>
      </c>
      <c r="B105" s="22">
        <v>1</v>
      </c>
      <c r="C105" s="22" t="s">
        <v>45</v>
      </c>
    </row>
    <row r="106" spans="1:3" x14ac:dyDescent="0.2">
      <c r="A106" s="22">
        <v>270</v>
      </c>
      <c r="B106" s="22">
        <v>1</v>
      </c>
      <c r="C106" s="22" t="s">
        <v>47</v>
      </c>
    </row>
    <row r="107" spans="1:3" x14ac:dyDescent="0.2">
      <c r="A107" s="22">
        <v>276</v>
      </c>
      <c r="B107" s="22">
        <v>1</v>
      </c>
      <c r="C107" s="22" t="s">
        <v>47</v>
      </c>
    </row>
    <row r="108" spans="1:3" x14ac:dyDescent="0.2">
      <c r="A108" s="22">
        <v>281</v>
      </c>
      <c r="B108" s="22">
        <v>5</v>
      </c>
      <c r="C108" s="22" t="s">
        <v>45</v>
      </c>
    </row>
    <row r="109" spans="1:3" x14ac:dyDescent="0.2">
      <c r="A109" s="22">
        <v>284</v>
      </c>
      <c r="B109" s="22">
        <v>4</v>
      </c>
      <c r="C109" s="22" t="s">
        <v>48</v>
      </c>
    </row>
    <row r="110" spans="1:3" x14ac:dyDescent="0.2">
      <c r="A110" s="22">
        <v>285</v>
      </c>
      <c r="B110" s="22">
        <v>1</v>
      </c>
      <c r="C110" s="22" t="s">
        <v>47</v>
      </c>
    </row>
    <row r="111" spans="1:3" x14ac:dyDescent="0.2">
      <c r="A111" s="22">
        <v>286</v>
      </c>
      <c r="B111" s="22">
        <v>2</v>
      </c>
      <c r="C111" s="22" t="s">
        <v>45</v>
      </c>
    </row>
    <row r="112" spans="1:3" x14ac:dyDescent="0.2">
      <c r="A112" s="22">
        <v>289</v>
      </c>
      <c r="B112" s="22">
        <v>1</v>
      </c>
      <c r="C112" s="22" t="s">
        <v>45</v>
      </c>
    </row>
    <row r="113" spans="1:3" x14ac:dyDescent="0.2">
      <c r="A113" s="22">
        <v>294</v>
      </c>
      <c r="B113" s="22">
        <v>0</v>
      </c>
      <c r="C113" s="22" t="s">
        <v>45</v>
      </c>
    </row>
    <row r="114" spans="1:3" x14ac:dyDescent="0.2">
      <c r="A114" s="22">
        <v>301</v>
      </c>
      <c r="B114" s="22">
        <v>0</v>
      </c>
      <c r="C114" s="22" t="s">
        <v>47</v>
      </c>
    </row>
    <row r="115" spans="1:3" x14ac:dyDescent="0.2">
      <c r="A115" s="22">
        <v>304</v>
      </c>
      <c r="B115" s="22">
        <v>2</v>
      </c>
      <c r="C115" s="22" t="s">
        <v>46</v>
      </c>
    </row>
    <row r="116" spans="1:3" x14ac:dyDescent="0.2">
      <c r="A116" s="22">
        <v>305</v>
      </c>
      <c r="B116" s="22">
        <v>0</v>
      </c>
      <c r="C116" s="22" t="s">
        <v>45</v>
      </c>
    </row>
    <row r="117" spans="1:3" x14ac:dyDescent="0.2">
      <c r="A117" s="22">
        <v>306</v>
      </c>
      <c r="B117" s="22">
        <v>1</v>
      </c>
      <c r="C117" s="22" t="s">
        <v>46</v>
      </c>
    </row>
    <row r="118" spans="1:3" x14ac:dyDescent="0.2">
      <c r="A118" s="22">
        <v>310</v>
      </c>
      <c r="B118" s="22">
        <v>0</v>
      </c>
      <c r="C118" s="22" t="s">
        <v>47</v>
      </c>
    </row>
    <row r="119" spans="1:3" x14ac:dyDescent="0.2">
      <c r="A119" s="22">
        <v>311</v>
      </c>
      <c r="B119" s="22">
        <v>0</v>
      </c>
      <c r="C119" s="22" t="s">
        <v>47</v>
      </c>
    </row>
    <row r="120" spans="1:3" x14ac:dyDescent="0.2">
      <c r="A120" s="22">
        <v>312</v>
      </c>
      <c r="B120" s="22">
        <v>3</v>
      </c>
      <c r="C120" s="22" t="s">
        <v>47</v>
      </c>
    </row>
    <row r="121" spans="1:3" x14ac:dyDescent="0.2">
      <c r="A121" s="22">
        <v>315</v>
      </c>
      <c r="B121" s="22">
        <v>6</v>
      </c>
      <c r="C121" s="22" t="s">
        <v>45</v>
      </c>
    </row>
    <row r="122" spans="1:3" x14ac:dyDescent="0.2">
      <c r="A122" s="22">
        <v>317</v>
      </c>
      <c r="B122" s="22">
        <v>1</v>
      </c>
      <c r="C122" s="22" t="s">
        <v>45</v>
      </c>
    </row>
    <row r="123" spans="1:3" x14ac:dyDescent="0.2">
      <c r="A123" s="22">
        <v>318</v>
      </c>
      <c r="B123" s="22">
        <v>3</v>
      </c>
      <c r="C123" s="22" t="s">
        <v>47</v>
      </c>
    </row>
    <row r="124" spans="1:3" x14ac:dyDescent="0.2">
      <c r="A124" s="22">
        <v>319</v>
      </c>
      <c r="B124" s="22">
        <v>2</v>
      </c>
      <c r="C124" s="22" t="s">
        <v>45</v>
      </c>
    </row>
    <row r="125" spans="1:3" x14ac:dyDescent="0.2">
      <c r="A125" s="22">
        <v>320</v>
      </c>
      <c r="B125" s="22">
        <v>1</v>
      </c>
      <c r="C125" s="22" t="s">
        <v>45</v>
      </c>
    </row>
    <row r="126" spans="1:3" x14ac:dyDescent="0.2">
      <c r="A126" s="22">
        <v>322</v>
      </c>
      <c r="B126" s="22">
        <v>4</v>
      </c>
      <c r="C126" s="22" t="s">
        <v>46</v>
      </c>
    </row>
    <row r="127" spans="1:3" x14ac:dyDescent="0.2">
      <c r="A127" s="22">
        <v>325</v>
      </c>
      <c r="B127" s="22">
        <v>1</v>
      </c>
      <c r="C127" s="22" t="s">
        <v>45</v>
      </c>
    </row>
    <row r="128" spans="1:3" x14ac:dyDescent="0.2">
      <c r="A128" s="22">
        <v>328</v>
      </c>
      <c r="B128" s="22">
        <v>4</v>
      </c>
      <c r="C128" s="22" t="s">
        <v>45</v>
      </c>
    </row>
    <row r="129" spans="1:3" x14ac:dyDescent="0.2">
      <c r="A129" s="22">
        <v>329</v>
      </c>
      <c r="B129" s="22">
        <v>2</v>
      </c>
      <c r="C129" s="22" t="s">
        <v>45</v>
      </c>
    </row>
    <row r="130" spans="1:3" x14ac:dyDescent="0.2">
      <c r="A130" s="22">
        <v>331</v>
      </c>
      <c r="B130" s="22">
        <v>1</v>
      </c>
      <c r="C130" s="22" t="s">
        <v>47</v>
      </c>
    </row>
    <row r="131" spans="1:3" x14ac:dyDescent="0.2">
      <c r="A131" s="22">
        <v>332</v>
      </c>
      <c r="B131" s="22">
        <v>1</v>
      </c>
      <c r="C131" s="22" t="s">
        <v>46</v>
      </c>
    </row>
    <row r="132" spans="1:3" x14ac:dyDescent="0.2">
      <c r="A132" s="22">
        <v>337</v>
      </c>
      <c r="B132" s="22">
        <v>1</v>
      </c>
      <c r="C132" s="22" t="s">
        <v>46</v>
      </c>
    </row>
    <row r="133" spans="1:3" x14ac:dyDescent="0.2">
      <c r="A133" s="22">
        <v>339</v>
      </c>
      <c r="B133" s="22">
        <v>8</v>
      </c>
      <c r="C133" s="22" t="s">
        <v>47</v>
      </c>
    </row>
    <row r="134" spans="1:3" x14ac:dyDescent="0.2">
      <c r="A134" s="22">
        <v>341</v>
      </c>
      <c r="B134" s="22">
        <v>1</v>
      </c>
      <c r="C134" s="22" t="s">
        <v>45</v>
      </c>
    </row>
    <row r="135" spans="1:3" x14ac:dyDescent="0.2">
      <c r="A135" s="22">
        <v>343</v>
      </c>
      <c r="B135" s="22">
        <v>1</v>
      </c>
      <c r="C135" s="22" t="s">
        <v>45</v>
      </c>
    </row>
    <row r="136" spans="1:3" x14ac:dyDescent="0.2">
      <c r="A136" s="22">
        <v>344</v>
      </c>
      <c r="B136" s="22">
        <v>3</v>
      </c>
      <c r="C136" s="22" t="s">
        <v>45</v>
      </c>
    </row>
    <row r="137" spans="1:3" x14ac:dyDescent="0.2">
      <c r="A137" s="22">
        <v>345</v>
      </c>
      <c r="B137" s="22">
        <v>3</v>
      </c>
      <c r="C137" s="22" t="s">
        <v>47</v>
      </c>
    </row>
    <row r="138" spans="1:3" x14ac:dyDescent="0.2">
      <c r="A138" s="22">
        <v>349</v>
      </c>
      <c r="B138" s="22">
        <v>1</v>
      </c>
      <c r="C138" s="22" t="s">
        <v>45</v>
      </c>
    </row>
    <row r="139" spans="1:3" x14ac:dyDescent="0.2">
      <c r="A139" s="22">
        <v>351</v>
      </c>
      <c r="B139" s="22">
        <v>1</v>
      </c>
      <c r="C139" s="22" t="s">
        <v>47</v>
      </c>
    </row>
    <row r="140" spans="1:3" x14ac:dyDescent="0.2">
      <c r="A140" s="22">
        <v>354</v>
      </c>
      <c r="B140" s="22">
        <v>2</v>
      </c>
      <c r="C140" s="22" t="s">
        <v>45</v>
      </c>
    </row>
    <row r="141" spans="1:3" x14ac:dyDescent="0.2">
      <c r="A141" s="22">
        <v>356</v>
      </c>
      <c r="B141" s="22">
        <v>3</v>
      </c>
      <c r="C141" s="22" t="s">
        <v>48</v>
      </c>
    </row>
    <row r="142" spans="1:3" x14ac:dyDescent="0.2">
      <c r="A142" s="22">
        <v>359</v>
      </c>
      <c r="B142" s="22">
        <v>3</v>
      </c>
      <c r="C142" s="22" t="s">
        <v>48</v>
      </c>
    </row>
    <row r="143" spans="1:3" x14ac:dyDescent="0.2">
      <c r="A143" s="22">
        <v>360</v>
      </c>
      <c r="B143" s="22">
        <v>2</v>
      </c>
      <c r="C143" s="22" t="s">
        <v>46</v>
      </c>
    </row>
    <row r="144" spans="1:3" x14ac:dyDescent="0.2">
      <c r="A144" s="22">
        <v>361</v>
      </c>
      <c r="B144" s="22">
        <v>1</v>
      </c>
      <c r="C144" s="22" t="s">
        <v>45</v>
      </c>
    </row>
    <row r="145" spans="1:3" x14ac:dyDescent="0.2">
      <c r="A145" s="22">
        <v>367</v>
      </c>
      <c r="B145" s="22">
        <v>1</v>
      </c>
      <c r="C145" s="22" t="s">
        <v>47</v>
      </c>
    </row>
    <row r="146" spans="1:3" x14ac:dyDescent="0.2">
      <c r="A146" s="22">
        <v>368</v>
      </c>
      <c r="B146" s="22">
        <v>1</v>
      </c>
      <c r="C146" s="22" t="s">
        <v>47</v>
      </c>
    </row>
    <row r="147" spans="1:3" x14ac:dyDescent="0.2">
      <c r="A147" s="22">
        <v>372</v>
      </c>
      <c r="B147" s="22">
        <v>1</v>
      </c>
      <c r="C147" s="22" t="s">
        <v>47</v>
      </c>
    </row>
    <row r="148" spans="1:3" x14ac:dyDescent="0.2">
      <c r="A148" s="22">
        <v>377</v>
      </c>
      <c r="B148" s="22">
        <v>4</v>
      </c>
      <c r="C148" s="22" t="s">
        <v>48</v>
      </c>
    </row>
    <row r="149" spans="1:3" x14ac:dyDescent="0.2">
      <c r="A149" s="22">
        <v>378</v>
      </c>
      <c r="B149" s="22">
        <v>1</v>
      </c>
      <c r="C149" s="22" t="s">
        <v>46</v>
      </c>
    </row>
    <row r="150" spans="1:3" x14ac:dyDescent="0.2">
      <c r="A150" s="22">
        <v>381</v>
      </c>
      <c r="B150" s="22">
        <v>2</v>
      </c>
      <c r="C150" s="22" t="s">
        <v>46</v>
      </c>
    </row>
    <row r="151" spans="1:3" x14ac:dyDescent="0.2">
      <c r="A151" s="22">
        <v>382</v>
      </c>
      <c r="B151" s="22">
        <v>2</v>
      </c>
      <c r="C151" s="22" t="s">
        <v>47</v>
      </c>
    </row>
    <row r="152" spans="1:3" x14ac:dyDescent="0.2">
      <c r="A152" s="22">
        <v>384</v>
      </c>
      <c r="B152" s="22">
        <v>1</v>
      </c>
      <c r="C152" s="22" t="s">
        <v>47</v>
      </c>
    </row>
    <row r="153" spans="1:3" x14ac:dyDescent="0.2">
      <c r="A153" s="22">
        <v>385</v>
      </c>
      <c r="B153" s="22">
        <v>1</v>
      </c>
      <c r="C153" s="22" t="s">
        <v>46</v>
      </c>
    </row>
    <row r="154" spans="1:3" x14ac:dyDescent="0.2">
      <c r="A154" s="22">
        <v>387</v>
      </c>
      <c r="B154" s="22">
        <v>2</v>
      </c>
      <c r="C154" s="22" t="s">
        <v>45</v>
      </c>
    </row>
    <row r="155" spans="1:3" x14ac:dyDescent="0.2">
      <c r="A155" s="22">
        <v>388</v>
      </c>
      <c r="B155" s="22">
        <v>2</v>
      </c>
      <c r="C155" s="22" t="s">
        <v>45</v>
      </c>
    </row>
    <row r="156" spans="1:3" x14ac:dyDescent="0.2">
      <c r="A156" s="22">
        <v>391</v>
      </c>
      <c r="B156" s="22">
        <v>8</v>
      </c>
      <c r="C156" s="22" t="s">
        <v>45</v>
      </c>
    </row>
    <row r="157" spans="1:3" x14ac:dyDescent="0.2">
      <c r="A157" s="22">
        <v>395</v>
      </c>
      <c r="B157" s="22">
        <v>0</v>
      </c>
      <c r="C157" s="22" t="s">
        <v>46</v>
      </c>
    </row>
    <row r="158" spans="1:3" x14ac:dyDescent="0.2">
      <c r="A158" s="22">
        <v>397</v>
      </c>
      <c r="B158" s="22">
        <v>2</v>
      </c>
      <c r="C158" s="22" t="s">
        <v>45</v>
      </c>
    </row>
    <row r="159" spans="1:3" x14ac:dyDescent="0.2">
      <c r="A159" s="22">
        <v>398</v>
      </c>
      <c r="B159" s="22">
        <v>1</v>
      </c>
      <c r="C159" s="22" t="s">
        <v>45</v>
      </c>
    </row>
    <row r="160" spans="1:3" x14ac:dyDescent="0.2">
      <c r="A160" s="22">
        <v>400</v>
      </c>
      <c r="B160" s="22">
        <v>1</v>
      </c>
      <c r="C160" s="22" t="s">
        <v>47</v>
      </c>
    </row>
    <row r="161" spans="1:3" x14ac:dyDescent="0.2">
      <c r="A161" s="22">
        <v>402</v>
      </c>
      <c r="B161" s="22">
        <v>3</v>
      </c>
      <c r="C161" s="22" t="s">
        <v>45</v>
      </c>
    </row>
    <row r="162" spans="1:3" x14ac:dyDescent="0.2">
      <c r="A162" s="22">
        <v>403</v>
      </c>
      <c r="B162" s="22">
        <v>0</v>
      </c>
      <c r="C162" s="22" t="s">
        <v>46</v>
      </c>
    </row>
    <row r="163" spans="1:3" x14ac:dyDescent="0.2">
      <c r="A163" s="22">
        <v>406</v>
      </c>
      <c r="B163" s="22">
        <v>5</v>
      </c>
      <c r="C163" s="22" t="s">
        <v>46</v>
      </c>
    </row>
    <row r="164" spans="1:3" x14ac:dyDescent="0.2">
      <c r="A164" s="22">
        <v>407</v>
      </c>
      <c r="B164" s="22">
        <v>0</v>
      </c>
      <c r="C164" s="22" t="s">
        <v>47</v>
      </c>
    </row>
    <row r="165" spans="1:3" x14ac:dyDescent="0.2">
      <c r="A165" s="22">
        <v>408</v>
      </c>
      <c r="B165" s="22">
        <v>1</v>
      </c>
      <c r="C165" s="22" t="s">
        <v>46</v>
      </c>
    </row>
    <row r="166" spans="1:3" x14ac:dyDescent="0.2">
      <c r="A166" s="22">
        <v>410</v>
      </c>
      <c r="B166" s="22">
        <v>2</v>
      </c>
      <c r="C166" s="22" t="s">
        <v>45</v>
      </c>
    </row>
    <row r="167" spans="1:3" x14ac:dyDescent="0.2">
      <c r="A167" s="22">
        <v>415</v>
      </c>
      <c r="B167" s="22">
        <v>3</v>
      </c>
      <c r="C167" s="22" t="s">
        <v>47</v>
      </c>
    </row>
    <row r="168" spans="1:3" x14ac:dyDescent="0.2">
      <c r="A168" s="22">
        <v>417</v>
      </c>
      <c r="B168" s="22">
        <v>2</v>
      </c>
      <c r="C168" s="22" t="s">
        <v>45</v>
      </c>
    </row>
    <row r="169" spans="1:3" x14ac:dyDescent="0.2">
      <c r="A169" s="22">
        <v>419</v>
      </c>
      <c r="B169" s="22">
        <v>2</v>
      </c>
      <c r="C169" s="22" t="s">
        <v>45</v>
      </c>
    </row>
    <row r="170" spans="1:3" x14ac:dyDescent="0.2">
      <c r="A170" s="22">
        <v>421</v>
      </c>
      <c r="B170" s="22">
        <v>3</v>
      </c>
      <c r="C170" s="22" t="s">
        <v>45</v>
      </c>
    </row>
    <row r="171" spans="1:3" x14ac:dyDescent="0.2">
      <c r="A171" s="22">
        <v>422</v>
      </c>
      <c r="B171" s="22">
        <v>5</v>
      </c>
      <c r="C171" s="22" t="s">
        <v>45</v>
      </c>
    </row>
    <row r="172" spans="1:3" x14ac:dyDescent="0.2">
      <c r="A172" s="22">
        <v>423</v>
      </c>
      <c r="B172" s="22">
        <v>2</v>
      </c>
      <c r="C172" s="22" t="s">
        <v>45</v>
      </c>
    </row>
    <row r="173" spans="1:3" x14ac:dyDescent="0.2">
      <c r="A173" s="22">
        <v>424</v>
      </c>
      <c r="B173" s="22">
        <v>1</v>
      </c>
      <c r="C173" s="22" t="s">
        <v>47</v>
      </c>
    </row>
    <row r="174" spans="1:3" x14ac:dyDescent="0.2">
      <c r="A174" s="22">
        <v>427</v>
      </c>
      <c r="B174" s="22">
        <v>2</v>
      </c>
      <c r="C174" s="22" t="s">
        <v>45</v>
      </c>
    </row>
    <row r="175" spans="1:3" x14ac:dyDescent="0.2">
      <c r="A175" s="22">
        <v>429</v>
      </c>
      <c r="B175" s="22">
        <v>2</v>
      </c>
      <c r="C175" s="22" t="s">
        <v>45</v>
      </c>
    </row>
    <row r="176" spans="1:3" x14ac:dyDescent="0.2">
      <c r="A176" s="22">
        <v>432</v>
      </c>
      <c r="B176" s="22">
        <v>1</v>
      </c>
      <c r="C176" s="22" t="s">
        <v>47</v>
      </c>
    </row>
    <row r="177" spans="1:3" x14ac:dyDescent="0.2">
      <c r="A177" s="22">
        <v>433</v>
      </c>
      <c r="B177" s="22">
        <v>0</v>
      </c>
      <c r="C177" s="22" t="s">
        <v>46</v>
      </c>
    </row>
    <row r="178" spans="1:3" x14ac:dyDescent="0.2">
      <c r="A178" s="22">
        <v>436</v>
      </c>
      <c r="B178" s="22">
        <v>2</v>
      </c>
      <c r="C178" s="22" t="s">
        <v>47</v>
      </c>
    </row>
    <row r="179" spans="1:3" x14ac:dyDescent="0.2">
      <c r="A179" s="22">
        <v>437</v>
      </c>
      <c r="B179" s="22">
        <v>1</v>
      </c>
      <c r="C179" s="22" t="s">
        <v>46</v>
      </c>
    </row>
    <row r="180" spans="1:3" x14ac:dyDescent="0.2">
      <c r="A180" s="22">
        <v>445</v>
      </c>
      <c r="B180" s="22">
        <v>1</v>
      </c>
      <c r="C180" s="22" t="s">
        <v>47</v>
      </c>
    </row>
    <row r="181" spans="1:3" x14ac:dyDescent="0.2">
      <c r="A181" s="22">
        <v>457</v>
      </c>
      <c r="B181" s="22">
        <v>1</v>
      </c>
      <c r="C181" s="22" t="s">
        <v>46</v>
      </c>
    </row>
    <row r="182" spans="1:3" x14ac:dyDescent="0.2">
      <c r="A182" s="22">
        <v>458</v>
      </c>
      <c r="B182" s="22">
        <v>2</v>
      </c>
      <c r="C182" s="22" t="s">
        <v>47</v>
      </c>
    </row>
    <row r="183" spans="1:3" x14ac:dyDescent="0.2">
      <c r="A183" s="22">
        <v>461</v>
      </c>
      <c r="B183" s="22">
        <v>2</v>
      </c>
      <c r="C183" s="22" t="s">
        <v>47</v>
      </c>
    </row>
    <row r="184" spans="1:3" x14ac:dyDescent="0.2">
      <c r="A184" s="22">
        <v>462</v>
      </c>
      <c r="B184" s="22">
        <v>2</v>
      </c>
      <c r="C184" s="22" t="s">
        <v>46</v>
      </c>
    </row>
    <row r="185" spans="1:3" x14ac:dyDescent="0.2">
      <c r="A185" s="22">
        <v>464</v>
      </c>
      <c r="B185" s="22">
        <v>4</v>
      </c>
      <c r="C185" s="22" t="s">
        <v>47</v>
      </c>
    </row>
    <row r="186" spans="1:3" x14ac:dyDescent="0.2">
      <c r="A186" s="22">
        <v>465</v>
      </c>
      <c r="B186" s="22">
        <v>0</v>
      </c>
      <c r="C186" s="22" t="s">
        <v>47</v>
      </c>
    </row>
    <row r="187" spans="1:3" x14ac:dyDescent="0.2">
      <c r="A187" s="22">
        <v>466</v>
      </c>
      <c r="B187" s="22">
        <v>2</v>
      </c>
      <c r="C187" s="22" t="s">
        <v>45</v>
      </c>
    </row>
    <row r="188" spans="1:3" x14ac:dyDescent="0.2">
      <c r="A188" s="22">
        <v>468</v>
      </c>
      <c r="B188" s="22">
        <v>0</v>
      </c>
      <c r="C188" s="22" t="s">
        <v>45</v>
      </c>
    </row>
    <row r="189" spans="1:3" x14ac:dyDescent="0.2">
      <c r="A189" s="22">
        <v>469</v>
      </c>
      <c r="B189" s="22">
        <v>3</v>
      </c>
      <c r="C189" s="22" t="s">
        <v>47</v>
      </c>
    </row>
    <row r="190" spans="1:3" x14ac:dyDescent="0.2">
      <c r="A190" s="22">
        <v>470</v>
      </c>
      <c r="B190" s="22">
        <v>3</v>
      </c>
      <c r="C190" s="22" t="s">
        <v>48</v>
      </c>
    </row>
    <row r="191" spans="1:3" x14ac:dyDescent="0.2">
      <c r="A191" s="22">
        <v>473</v>
      </c>
      <c r="B191" s="22">
        <v>1</v>
      </c>
      <c r="C191" s="22" t="s">
        <v>46</v>
      </c>
    </row>
    <row r="192" spans="1:3" x14ac:dyDescent="0.2">
      <c r="A192" s="22">
        <v>474</v>
      </c>
      <c r="B192" s="22">
        <v>1</v>
      </c>
      <c r="C192" s="22" t="s">
        <v>45</v>
      </c>
    </row>
    <row r="193" spans="1:3" x14ac:dyDescent="0.2">
      <c r="A193" s="22">
        <v>477</v>
      </c>
      <c r="B193" s="22">
        <v>4</v>
      </c>
      <c r="C193" s="22" t="s">
        <v>45</v>
      </c>
    </row>
    <row r="194" spans="1:3" x14ac:dyDescent="0.2">
      <c r="A194" s="22">
        <v>478</v>
      </c>
      <c r="B194" s="22">
        <v>1</v>
      </c>
      <c r="C194" s="22" t="s">
        <v>45</v>
      </c>
    </row>
    <row r="195" spans="1:3" x14ac:dyDescent="0.2">
      <c r="A195" s="22">
        <v>479</v>
      </c>
      <c r="B195" s="22">
        <v>2</v>
      </c>
      <c r="C195" s="22" t="s">
        <v>45</v>
      </c>
    </row>
    <row r="196" spans="1:3" x14ac:dyDescent="0.2">
      <c r="A196" s="22">
        <v>480</v>
      </c>
      <c r="B196" s="22">
        <v>1</v>
      </c>
      <c r="C196" s="22" t="s">
        <v>45</v>
      </c>
    </row>
    <row r="197" spans="1:3" x14ac:dyDescent="0.2">
      <c r="A197" s="22">
        <v>481</v>
      </c>
      <c r="B197" s="22">
        <v>0</v>
      </c>
      <c r="C197" s="22" t="s">
        <v>45</v>
      </c>
    </row>
    <row r="198" spans="1:3" x14ac:dyDescent="0.2">
      <c r="A198" s="22">
        <v>482</v>
      </c>
      <c r="B198" s="22">
        <v>0</v>
      </c>
      <c r="C198" s="22" t="s">
        <v>46</v>
      </c>
    </row>
    <row r="199" spans="1:3" x14ac:dyDescent="0.2">
      <c r="A199" s="22">
        <v>484</v>
      </c>
      <c r="B199" s="22">
        <v>0</v>
      </c>
      <c r="C199" s="22" t="s">
        <v>46</v>
      </c>
    </row>
    <row r="200" spans="1:3" x14ac:dyDescent="0.2">
      <c r="A200" s="22">
        <v>485</v>
      </c>
      <c r="B200" s="22">
        <v>0</v>
      </c>
      <c r="C200" s="22" t="s">
        <v>46</v>
      </c>
    </row>
    <row r="201" spans="1:3" x14ac:dyDescent="0.2">
      <c r="A201" s="22">
        <v>486</v>
      </c>
      <c r="B201" s="22">
        <v>1</v>
      </c>
      <c r="C201" s="22" t="s">
        <v>47</v>
      </c>
    </row>
    <row r="202" spans="1:3" x14ac:dyDescent="0.2">
      <c r="A202" s="22">
        <v>488</v>
      </c>
      <c r="B202" s="22">
        <v>0</v>
      </c>
      <c r="C202" s="22" t="s">
        <v>46</v>
      </c>
    </row>
    <row r="203" spans="1:3" x14ac:dyDescent="0.2">
      <c r="A203" s="22">
        <v>489</v>
      </c>
      <c r="B203" s="22">
        <v>2</v>
      </c>
      <c r="C203" s="22" t="s">
        <v>46</v>
      </c>
    </row>
    <row r="204" spans="1:3" x14ac:dyDescent="0.2">
      <c r="A204" s="22">
        <v>490</v>
      </c>
      <c r="B204" s="22">
        <v>1</v>
      </c>
      <c r="C204" s="22" t="s">
        <v>46</v>
      </c>
    </row>
    <row r="205" spans="1:3" x14ac:dyDescent="0.2">
      <c r="A205" s="22">
        <v>493</v>
      </c>
      <c r="B205" s="22">
        <v>0</v>
      </c>
      <c r="C205" s="22" t="s">
        <v>47</v>
      </c>
    </row>
    <row r="206" spans="1:3" x14ac:dyDescent="0.2">
      <c r="A206" s="22">
        <v>494</v>
      </c>
      <c r="B206" s="22">
        <v>1</v>
      </c>
      <c r="C206" s="22" t="s">
        <v>45</v>
      </c>
    </row>
    <row r="207" spans="1:3" x14ac:dyDescent="0.2">
      <c r="A207" s="22">
        <v>495</v>
      </c>
      <c r="B207" s="22">
        <v>1</v>
      </c>
      <c r="C207" s="22" t="s">
        <v>46</v>
      </c>
    </row>
    <row r="208" spans="1:3" x14ac:dyDescent="0.2">
      <c r="A208" s="22">
        <v>496</v>
      </c>
      <c r="B208" s="22">
        <v>10</v>
      </c>
      <c r="C208" s="22" t="s">
        <v>45</v>
      </c>
    </row>
    <row r="209" spans="1:3" x14ac:dyDescent="0.2">
      <c r="A209" s="22">
        <v>497</v>
      </c>
      <c r="B209" s="22">
        <v>0</v>
      </c>
      <c r="C209" s="22" t="s">
        <v>47</v>
      </c>
    </row>
    <row r="210" spans="1:3" x14ac:dyDescent="0.2">
      <c r="A210" s="22">
        <v>500</v>
      </c>
      <c r="B210" s="22">
        <v>1</v>
      </c>
      <c r="C210" s="22" t="s">
        <v>47</v>
      </c>
    </row>
    <row r="211" spans="1:3" x14ac:dyDescent="0.2">
      <c r="A211" s="22">
        <v>503</v>
      </c>
      <c r="B211" s="22">
        <v>5</v>
      </c>
      <c r="C211" s="22" t="s">
        <v>45</v>
      </c>
    </row>
    <row r="212" spans="1:3" x14ac:dyDescent="0.2">
      <c r="A212" s="22">
        <v>504</v>
      </c>
      <c r="B212" s="22">
        <v>1</v>
      </c>
      <c r="C212" s="22" t="s">
        <v>46</v>
      </c>
    </row>
    <row r="213" spans="1:3" x14ac:dyDescent="0.2">
      <c r="A213" s="22">
        <v>505</v>
      </c>
      <c r="B213" s="22">
        <v>1</v>
      </c>
      <c r="C213" s="22" t="s">
        <v>47</v>
      </c>
    </row>
    <row r="214" spans="1:3" x14ac:dyDescent="0.2">
      <c r="A214" s="22">
        <v>506</v>
      </c>
      <c r="B214" s="22">
        <v>2</v>
      </c>
      <c r="C214" s="22" t="s">
        <v>47</v>
      </c>
    </row>
    <row r="215" spans="1:3" x14ac:dyDescent="0.2">
      <c r="A215" s="22">
        <v>507</v>
      </c>
      <c r="B215" s="22">
        <v>2</v>
      </c>
      <c r="C215" s="22" t="s">
        <v>47</v>
      </c>
    </row>
    <row r="216" spans="1:3" x14ac:dyDescent="0.2">
      <c r="A216" s="22">
        <v>508</v>
      </c>
      <c r="B216" s="22">
        <v>1</v>
      </c>
      <c r="C216" s="22" t="s">
        <v>45</v>
      </c>
    </row>
    <row r="217" spans="1:3" x14ac:dyDescent="0.2">
      <c r="A217" s="22">
        <v>509</v>
      </c>
      <c r="B217" s="22">
        <v>1</v>
      </c>
      <c r="C217" s="22" t="s">
        <v>47</v>
      </c>
    </row>
    <row r="218" spans="1:3" x14ac:dyDescent="0.2">
      <c r="A218" s="22">
        <v>510</v>
      </c>
      <c r="B218" s="22">
        <v>2</v>
      </c>
      <c r="C218" s="22" t="s">
        <v>46</v>
      </c>
    </row>
    <row r="219" spans="1:3" x14ac:dyDescent="0.2">
      <c r="A219" s="22">
        <v>511</v>
      </c>
      <c r="B219" s="22">
        <v>2</v>
      </c>
      <c r="C219" s="22" t="s">
        <v>46</v>
      </c>
    </row>
    <row r="220" spans="1:3" x14ac:dyDescent="0.2">
      <c r="A220" s="22">
        <v>512</v>
      </c>
      <c r="B220" s="22">
        <v>2</v>
      </c>
      <c r="C220" s="22" t="s">
        <v>45</v>
      </c>
    </row>
    <row r="221" spans="1:3" x14ac:dyDescent="0.2">
      <c r="A221" s="22">
        <v>517</v>
      </c>
      <c r="B221" s="22">
        <v>1</v>
      </c>
      <c r="C221" s="22" t="s">
        <v>45</v>
      </c>
    </row>
    <row r="222" spans="1:3" x14ac:dyDescent="0.2">
      <c r="A222" s="22">
        <v>518</v>
      </c>
      <c r="B222" s="22">
        <v>1</v>
      </c>
      <c r="C222" s="22" t="s">
        <v>46</v>
      </c>
    </row>
    <row r="223" spans="1:3" x14ac:dyDescent="0.2">
      <c r="A223" s="22">
        <v>523</v>
      </c>
      <c r="B223" s="22">
        <v>2</v>
      </c>
      <c r="C223" s="22" t="s">
        <v>46</v>
      </c>
    </row>
    <row r="224" spans="1:3" x14ac:dyDescent="0.2">
      <c r="A224" s="22">
        <v>524</v>
      </c>
      <c r="B224" s="22">
        <v>2</v>
      </c>
      <c r="C224" s="22" t="s">
        <v>47</v>
      </c>
    </row>
    <row r="225" spans="1:3" x14ac:dyDescent="0.2">
      <c r="A225" s="22">
        <v>525</v>
      </c>
      <c r="B225" s="22">
        <v>0</v>
      </c>
      <c r="C225" s="22" t="s">
        <v>46</v>
      </c>
    </row>
    <row r="226" spans="1:3" x14ac:dyDescent="0.2">
      <c r="A226" s="22">
        <v>526</v>
      </c>
      <c r="B226" s="22">
        <v>0</v>
      </c>
      <c r="C226" s="22" t="s">
        <v>47</v>
      </c>
    </row>
    <row r="227" spans="1:3" x14ac:dyDescent="0.2">
      <c r="A227" s="22">
        <v>529</v>
      </c>
      <c r="B227" s="22">
        <v>1</v>
      </c>
      <c r="C227" s="22" t="s">
        <v>45</v>
      </c>
    </row>
    <row r="228" spans="1:3" x14ac:dyDescent="0.2">
      <c r="A228" s="22">
        <v>532</v>
      </c>
      <c r="B228" s="22">
        <v>2</v>
      </c>
      <c r="C228" s="22" t="s">
        <v>45</v>
      </c>
    </row>
    <row r="229" spans="1:3" x14ac:dyDescent="0.2">
      <c r="A229" s="22">
        <v>535</v>
      </c>
      <c r="B229" s="22">
        <v>1</v>
      </c>
      <c r="C229" s="22" t="s">
        <v>47</v>
      </c>
    </row>
    <row r="230" spans="1:3" x14ac:dyDescent="0.2">
      <c r="A230" s="22">
        <v>536</v>
      </c>
      <c r="B230" s="22">
        <v>2</v>
      </c>
      <c r="C230" s="22" t="s">
        <v>46</v>
      </c>
    </row>
    <row r="231" spans="1:3" x14ac:dyDescent="0.2">
      <c r="A231" s="22">
        <v>538</v>
      </c>
      <c r="B231" s="22">
        <v>0</v>
      </c>
      <c r="C231" s="22" t="s">
        <v>47</v>
      </c>
    </row>
    <row r="232" spans="1:3" x14ac:dyDescent="0.2">
      <c r="A232" s="22">
        <v>539</v>
      </c>
      <c r="B232" s="22">
        <v>1</v>
      </c>
      <c r="C232" s="22" t="s">
        <v>47</v>
      </c>
    </row>
    <row r="233" spans="1:3" x14ac:dyDescent="0.2">
      <c r="A233" s="22">
        <v>540</v>
      </c>
      <c r="B233" s="22">
        <v>2</v>
      </c>
      <c r="C233" s="22" t="s">
        <v>47</v>
      </c>
    </row>
    <row r="234" spans="1:3" x14ac:dyDescent="0.2">
      <c r="A234" s="22">
        <v>542</v>
      </c>
      <c r="B234" s="22">
        <v>2</v>
      </c>
      <c r="C234" s="22" t="s">
        <v>45</v>
      </c>
    </row>
    <row r="235" spans="1:3" x14ac:dyDescent="0.2">
      <c r="A235" s="22">
        <v>543</v>
      </c>
      <c r="B235" s="22">
        <v>0</v>
      </c>
      <c r="C235" s="22" t="s">
        <v>45</v>
      </c>
    </row>
    <row r="236" spans="1:3" x14ac:dyDescent="0.2">
      <c r="A236" s="22">
        <v>553</v>
      </c>
      <c r="B236" s="22">
        <v>1</v>
      </c>
      <c r="C236" s="22" t="s">
        <v>47</v>
      </c>
    </row>
    <row r="237" spans="1:3" x14ac:dyDescent="0.2">
      <c r="A237" s="22">
        <v>556</v>
      </c>
      <c r="B237" s="22">
        <v>1</v>
      </c>
      <c r="C237" s="22" t="s">
        <v>47</v>
      </c>
    </row>
    <row r="238" spans="1:3" x14ac:dyDescent="0.2">
      <c r="A238" s="22">
        <v>557</v>
      </c>
      <c r="B238" s="22">
        <v>2</v>
      </c>
      <c r="C238" s="22" t="s">
        <v>45</v>
      </c>
    </row>
    <row r="239" spans="1:3" x14ac:dyDescent="0.2">
      <c r="A239" s="22">
        <v>559</v>
      </c>
      <c r="B239" s="22">
        <v>0</v>
      </c>
      <c r="C239" s="22" t="s">
        <v>47</v>
      </c>
    </row>
    <row r="240" spans="1:3" x14ac:dyDescent="0.2">
      <c r="A240" s="22">
        <v>561</v>
      </c>
      <c r="B240" s="22">
        <v>2</v>
      </c>
      <c r="C240" s="22" t="s">
        <v>47</v>
      </c>
    </row>
    <row r="241" spans="1:3" x14ac:dyDescent="0.2">
      <c r="A241" s="22">
        <v>562</v>
      </c>
      <c r="B241" s="22">
        <v>1</v>
      </c>
      <c r="C241" s="22" t="s">
        <v>45</v>
      </c>
    </row>
    <row r="242" spans="1:3" x14ac:dyDescent="0.2">
      <c r="A242" s="22">
        <v>564</v>
      </c>
      <c r="B242" s="22">
        <v>3</v>
      </c>
      <c r="C242" s="22" t="s">
        <v>47</v>
      </c>
    </row>
    <row r="243" spans="1:3" x14ac:dyDescent="0.2">
      <c r="A243" s="22">
        <v>565</v>
      </c>
      <c r="B243" s="22">
        <v>1</v>
      </c>
      <c r="C243" s="22" t="s">
        <v>46</v>
      </c>
    </row>
    <row r="244" spans="1:3" x14ac:dyDescent="0.2">
      <c r="A244" s="22">
        <v>566</v>
      </c>
      <c r="B244" s="22">
        <v>0</v>
      </c>
      <c r="C244" s="22" t="s">
        <v>47</v>
      </c>
    </row>
    <row r="245" spans="1:3" x14ac:dyDescent="0.2">
      <c r="A245" s="22">
        <v>567</v>
      </c>
      <c r="B245" s="22">
        <v>1</v>
      </c>
      <c r="C245" s="22" t="s">
        <v>47</v>
      </c>
    </row>
    <row r="246" spans="1:3" x14ac:dyDescent="0.2">
      <c r="A246" s="22">
        <v>574</v>
      </c>
      <c r="B246" s="22">
        <v>1</v>
      </c>
      <c r="C246" s="22" t="s">
        <v>45</v>
      </c>
    </row>
    <row r="247" spans="1:3" x14ac:dyDescent="0.2">
      <c r="A247" s="22">
        <v>577</v>
      </c>
      <c r="B247" s="22">
        <v>2</v>
      </c>
      <c r="C247" s="22" t="s">
        <v>47</v>
      </c>
    </row>
    <row r="248" spans="1:3" x14ac:dyDescent="0.2">
      <c r="A248" s="22">
        <v>578</v>
      </c>
      <c r="B248" s="22">
        <v>2</v>
      </c>
      <c r="C248" s="22" t="s">
        <v>46</v>
      </c>
    </row>
    <row r="249" spans="1:3" x14ac:dyDescent="0.2">
      <c r="A249" s="22">
        <v>579</v>
      </c>
      <c r="B249" s="22">
        <v>1</v>
      </c>
      <c r="C249" s="22" t="s">
        <v>45</v>
      </c>
    </row>
    <row r="250" spans="1:3" x14ac:dyDescent="0.2">
      <c r="A250" s="22">
        <v>580</v>
      </c>
      <c r="B250" s="22">
        <v>2</v>
      </c>
      <c r="C250" s="22" t="s">
        <v>45</v>
      </c>
    </row>
    <row r="251" spans="1:3" x14ac:dyDescent="0.2">
      <c r="A251" s="22">
        <v>582</v>
      </c>
      <c r="B251" s="22">
        <v>4</v>
      </c>
      <c r="C251" s="22" t="s">
        <v>45</v>
      </c>
    </row>
    <row r="252" spans="1:3" x14ac:dyDescent="0.2">
      <c r="A252" s="22">
        <v>585</v>
      </c>
      <c r="B252" s="22">
        <v>2</v>
      </c>
      <c r="C252" s="22" t="s">
        <v>46</v>
      </c>
    </row>
    <row r="253" spans="1:3" x14ac:dyDescent="0.2">
      <c r="A253" s="22">
        <v>586</v>
      </c>
      <c r="B253" s="22">
        <v>1</v>
      </c>
      <c r="C253" s="22" t="s">
        <v>47</v>
      </c>
    </row>
    <row r="254" spans="1:3" x14ac:dyDescent="0.2">
      <c r="A254" s="22">
        <v>587</v>
      </c>
      <c r="B254" s="22">
        <v>2</v>
      </c>
      <c r="C254" s="22" t="s">
        <v>45</v>
      </c>
    </row>
    <row r="255" spans="1:3" x14ac:dyDescent="0.2">
      <c r="A255" s="22">
        <v>588</v>
      </c>
      <c r="B255" s="22">
        <v>0</v>
      </c>
      <c r="C255" s="22" t="s">
        <v>46</v>
      </c>
    </row>
    <row r="256" spans="1:3" x14ac:dyDescent="0.2">
      <c r="A256" s="22">
        <v>595</v>
      </c>
      <c r="B256" s="22">
        <v>3</v>
      </c>
      <c r="C256" s="22" t="s">
        <v>47</v>
      </c>
    </row>
    <row r="257" spans="1:3" x14ac:dyDescent="0.2">
      <c r="A257" s="22">
        <v>596</v>
      </c>
      <c r="B257" s="22">
        <v>1</v>
      </c>
      <c r="C257" s="22" t="s">
        <v>45</v>
      </c>
    </row>
    <row r="258" spans="1:3" x14ac:dyDescent="0.2">
      <c r="A258" s="22">
        <v>598</v>
      </c>
      <c r="B258" s="22">
        <v>2</v>
      </c>
      <c r="C258" s="22" t="s">
        <v>45</v>
      </c>
    </row>
    <row r="259" spans="1:3" x14ac:dyDescent="0.2">
      <c r="A259" s="22">
        <v>601</v>
      </c>
      <c r="B259" s="22">
        <v>2</v>
      </c>
      <c r="C259" s="22" t="s">
        <v>46</v>
      </c>
    </row>
    <row r="260" spans="1:3" x14ac:dyDescent="0.2">
      <c r="A260" s="22">
        <v>602</v>
      </c>
      <c r="B260" s="22">
        <v>2</v>
      </c>
      <c r="C260" s="22" t="s">
        <v>45</v>
      </c>
    </row>
    <row r="261" spans="1:3" x14ac:dyDescent="0.2">
      <c r="A261" s="22">
        <v>603</v>
      </c>
      <c r="B261" s="22">
        <v>2</v>
      </c>
      <c r="C261" s="22" t="s">
        <v>45</v>
      </c>
    </row>
    <row r="262" spans="1:3" x14ac:dyDescent="0.2">
      <c r="A262" s="22">
        <v>604</v>
      </c>
      <c r="B262" s="22">
        <v>1</v>
      </c>
      <c r="C262" s="22" t="s">
        <v>46</v>
      </c>
    </row>
    <row r="263" spans="1:3" x14ac:dyDescent="0.2">
      <c r="A263" s="22">
        <v>606</v>
      </c>
      <c r="B263" s="22">
        <v>3</v>
      </c>
      <c r="C263" s="22" t="s">
        <v>47</v>
      </c>
    </row>
    <row r="264" spans="1:3" x14ac:dyDescent="0.2">
      <c r="A264" s="22">
        <v>607</v>
      </c>
      <c r="B264" s="22">
        <v>2</v>
      </c>
      <c r="C264" s="22" t="s">
        <v>45</v>
      </c>
    </row>
    <row r="265" spans="1:3" x14ac:dyDescent="0.2">
      <c r="A265" s="22">
        <v>610</v>
      </c>
      <c r="B265" s="22">
        <v>1</v>
      </c>
      <c r="C265" s="22" t="s">
        <v>46</v>
      </c>
    </row>
    <row r="266" spans="1:3" x14ac:dyDescent="0.2">
      <c r="A266" s="22">
        <v>613</v>
      </c>
      <c r="B266" s="22">
        <v>0</v>
      </c>
      <c r="C266" s="22" t="s">
        <v>45</v>
      </c>
    </row>
    <row r="267" spans="1:3" x14ac:dyDescent="0.2">
      <c r="A267" s="22">
        <v>614</v>
      </c>
      <c r="B267" s="22">
        <v>1</v>
      </c>
      <c r="C267" s="22" t="s">
        <v>47</v>
      </c>
    </row>
    <row r="268" spans="1:3" x14ac:dyDescent="0.2">
      <c r="A268" s="22">
        <v>615</v>
      </c>
      <c r="B268" s="22">
        <v>2</v>
      </c>
      <c r="C268" s="22" t="s">
        <v>47</v>
      </c>
    </row>
    <row r="269" spans="1:3" x14ac:dyDescent="0.2">
      <c r="A269" s="22">
        <v>616</v>
      </c>
      <c r="B269" s="22">
        <v>2</v>
      </c>
      <c r="C269" s="22" t="s">
        <v>45</v>
      </c>
    </row>
    <row r="270" spans="1:3" x14ac:dyDescent="0.2">
      <c r="A270" s="22">
        <v>618</v>
      </c>
      <c r="B270" s="22">
        <v>0</v>
      </c>
      <c r="C270" s="22" t="s">
        <v>45</v>
      </c>
    </row>
    <row r="271" spans="1:3" x14ac:dyDescent="0.2">
      <c r="A271" s="22">
        <v>619</v>
      </c>
      <c r="B271" s="22">
        <v>1</v>
      </c>
      <c r="C271" s="22" t="s">
        <v>47</v>
      </c>
    </row>
    <row r="272" spans="1:3" x14ac:dyDescent="0.2">
      <c r="A272" s="22">
        <v>621</v>
      </c>
      <c r="B272" s="22">
        <v>1</v>
      </c>
      <c r="C272" s="22" t="s">
        <v>45</v>
      </c>
    </row>
    <row r="273" spans="1:3" x14ac:dyDescent="0.2">
      <c r="A273" s="22">
        <v>623</v>
      </c>
      <c r="B273" s="22">
        <v>1</v>
      </c>
      <c r="C273" s="22" t="s">
        <v>46</v>
      </c>
    </row>
    <row r="274" spans="1:3" x14ac:dyDescent="0.2">
      <c r="A274" s="22">
        <v>624</v>
      </c>
      <c r="B274" s="22">
        <v>1</v>
      </c>
      <c r="C274" s="22" t="s">
        <v>47</v>
      </c>
    </row>
    <row r="275" spans="1:3" x14ac:dyDescent="0.2">
      <c r="A275" s="22">
        <v>626</v>
      </c>
      <c r="B275" s="22">
        <v>1</v>
      </c>
      <c r="C275" s="22" t="s">
        <v>46</v>
      </c>
    </row>
    <row r="276" spans="1:3" x14ac:dyDescent="0.2">
      <c r="A276" s="22">
        <v>632</v>
      </c>
      <c r="B276" s="22">
        <v>2</v>
      </c>
      <c r="C276" s="22" t="s">
        <v>45</v>
      </c>
    </row>
    <row r="277" spans="1:3" x14ac:dyDescent="0.2">
      <c r="A277" s="22">
        <v>635</v>
      </c>
      <c r="B277" s="22">
        <v>1</v>
      </c>
      <c r="C277" s="22" t="s">
        <v>46</v>
      </c>
    </row>
    <row r="278" spans="1:3" x14ac:dyDescent="0.2">
      <c r="A278" s="22">
        <v>638</v>
      </c>
      <c r="B278" s="22">
        <v>2</v>
      </c>
      <c r="C278" s="22" t="s">
        <v>46</v>
      </c>
    </row>
    <row r="279" spans="1:3" x14ac:dyDescent="0.2">
      <c r="A279" s="22">
        <v>640</v>
      </c>
      <c r="B279" s="22">
        <v>1</v>
      </c>
      <c r="C279" s="22" t="s">
        <v>47</v>
      </c>
    </row>
    <row r="280" spans="1:3" x14ac:dyDescent="0.2">
      <c r="A280" s="22">
        <v>643</v>
      </c>
      <c r="B280" s="22">
        <v>1</v>
      </c>
      <c r="C280" s="22" t="s">
        <v>46</v>
      </c>
    </row>
    <row r="281" spans="1:3" x14ac:dyDescent="0.2">
      <c r="A281" s="22">
        <v>644</v>
      </c>
      <c r="B281" s="22">
        <v>0</v>
      </c>
      <c r="C281" s="22" t="s">
        <v>45</v>
      </c>
    </row>
    <row r="282" spans="1:3" x14ac:dyDescent="0.2">
      <c r="A282" s="22">
        <v>645</v>
      </c>
      <c r="B282" s="22">
        <v>0</v>
      </c>
      <c r="C282" s="22" t="s">
        <v>45</v>
      </c>
    </row>
    <row r="283" spans="1:3" x14ac:dyDescent="0.2">
      <c r="A283" s="22">
        <v>646</v>
      </c>
      <c r="B283" s="22">
        <v>1</v>
      </c>
      <c r="C283" s="22" t="s">
        <v>46</v>
      </c>
    </row>
    <row r="284" spans="1:3" x14ac:dyDescent="0.2">
      <c r="A284" s="22">
        <v>647</v>
      </c>
      <c r="B284" s="22">
        <v>3</v>
      </c>
      <c r="C284" s="22" t="s">
        <v>48</v>
      </c>
    </row>
    <row r="285" spans="1:3" x14ac:dyDescent="0.2">
      <c r="A285" s="22">
        <v>651</v>
      </c>
      <c r="B285" s="22">
        <v>0</v>
      </c>
      <c r="C285" s="22" t="s">
        <v>47</v>
      </c>
    </row>
    <row r="286" spans="1:3" x14ac:dyDescent="0.2">
      <c r="A286" s="22">
        <v>652</v>
      </c>
      <c r="B286" s="22">
        <v>1</v>
      </c>
      <c r="C286" s="22" t="s">
        <v>46</v>
      </c>
    </row>
    <row r="287" spans="1:3" x14ac:dyDescent="0.2">
      <c r="A287" s="22">
        <v>655</v>
      </c>
      <c r="B287" s="22">
        <v>1</v>
      </c>
      <c r="C287" s="22" t="s">
        <v>47</v>
      </c>
    </row>
    <row r="288" spans="1:3" x14ac:dyDescent="0.2">
      <c r="A288" s="22">
        <v>660</v>
      </c>
      <c r="B288" s="22">
        <v>1</v>
      </c>
      <c r="C288" s="22" t="s">
        <v>47</v>
      </c>
    </row>
    <row r="289" spans="1:3" x14ac:dyDescent="0.2">
      <c r="A289" s="22">
        <v>664</v>
      </c>
      <c r="B289" s="22">
        <v>2</v>
      </c>
      <c r="C289" s="22" t="s">
        <v>46</v>
      </c>
    </row>
    <row r="290" spans="1:3" x14ac:dyDescent="0.2">
      <c r="A290" s="22">
        <v>665</v>
      </c>
      <c r="B290" s="22">
        <v>2</v>
      </c>
      <c r="C290" s="22" t="s">
        <v>47</v>
      </c>
    </row>
    <row r="291" spans="1:3" x14ac:dyDescent="0.2">
      <c r="A291" s="22">
        <v>668</v>
      </c>
      <c r="B291" s="22">
        <v>3</v>
      </c>
      <c r="C291" s="22" t="s">
        <v>47</v>
      </c>
    </row>
    <row r="292" spans="1:3" x14ac:dyDescent="0.2">
      <c r="A292" s="22">
        <v>671</v>
      </c>
      <c r="B292" s="22">
        <v>2</v>
      </c>
      <c r="C292" s="22" t="s">
        <v>47</v>
      </c>
    </row>
    <row r="293" spans="1:3" x14ac:dyDescent="0.2">
      <c r="A293" s="22">
        <v>674</v>
      </c>
      <c r="B293" s="22">
        <v>1</v>
      </c>
      <c r="C293" s="22" t="s">
        <v>46</v>
      </c>
    </row>
    <row r="294" spans="1:3" x14ac:dyDescent="0.2">
      <c r="A294" s="22">
        <v>676</v>
      </c>
      <c r="B294" s="22">
        <v>1</v>
      </c>
      <c r="C294" s="22" t="s">
        <v>46</v>
      </c>
    </row>
    <row r="295" spans="1:3" x14ac:dyDescent="0.2">
      <c r="A295" s="22">
        <v>677</v>
      </c>
      <c r="B295" s="22">
        <v>0</v>
      </c>
      <c r="C295" s="22" t="s">
        <v>47</v>
      </c>
    </row>
    <row r="296" spans="1:3" x14ac:dyDescent="0.2">
      <c r="A296" s="22">
        <v>678</v>
      </c>
      <c r="B296" s="22">
        <v>1</v>
      </c>
      <c r="C296" s="22" t="s">
        <v>46</v>
      </c>
    </row>
    <row r="297" spans="1:3" x14ac:dyDescent="0.2">
      <c r="A297" s="22">
        <v>679</v>
      </c>
      <c r="B297" s="22">
        <v>5</v>
      </c>
      <c r="C297" s="22" t="s">
        <v>45</v>
      </c>
    </row>
    <row r="298" spans="1:3" x14ac:dyDescent="0.2">
      <c r="A298" s="22">
        <v>680</v>
      </c>
      <c r="B298" s="22">
        <v>3</v>
      </c>
      <c r="C298" s="22" t="s">
        <v>45</v>
      </c>
    </row>
    <row r="299" spans="1:3" x14ac:dyDescent="0.2">
      <c r="A299" s="22">
        <v>683</v>
      </c>
      <c r="B299" s="22">
        <v>4</v>
      </c>
      <c r="C299" s="22" t="s">
        <v>47</v>
      </c>
    </row>
    <row r="300" spans="1:3" x14ac:dyDescent="0.2">
      <c r="A300" s="22">
        <v>690</v>
      </c>
      <c r="B300" s="22">
        <v>5</v>
      </c>
      <c r="C300" s="22" t="s">
        <v>45</v>
      </c>
    </row>
    <row r="301" spans="1:3" x14ac:dyDescent="0.2">
      <c r="A301" s="22">
        <v>693</v>
      </c>
      <c r="B301" s="22">
        <v>2</v>
      </c>
      <c r="C301" s="22" t="s">
        <v>45</v>
      </c>
    </row>
    <row r="302" spans="1:3" x14ac:dyDescent="0.2">
      <c r="A302" s="22">
        <v>694</v>
      </c>
      <c r="B302" s="22">
        <v>1</v>
      </c>
      <c r="C302" s="22" t="s">
        <v>47</v>
      </c>
    </row>
    <row r="303" spans="1:3" x14ac:dyDescent="0.2">
      <c r="A303" s="22">
        <v>696</v>
      </c>
      <c r="B303" s="22">
        <v>2</v>
      </c>
      <c r="C303" s="22" t="s">
        <v>47</v>
      </c>
    </row>
    <row r="304" spans="1:3" x14ac:dyDescent="0.2">
      <c r="A304" s="22">
        <v>702</v>
      </c>
      <c r="B304" s="22">
        <v>1</v>
      </c>
      <c r="C304" s="22" t="s">
        <v>46</v>
      </c>
    </row>
    <row r="305" spans="1:3" x14ac:dyDescent="0.2">
      <c r="A305" s="22">
        <v>705</v>
      </c>
      <c r="B305" s="22">
        <v>3</v>
      </c>
      <c r="C305" s="22" t="s">
        <v>47</v>
      </c>
    </row>
    <row r="306" spans="1:3" x14ac:dyDescent="0.2">
      <c r="A306" s="22">
        <v>706</v>
      </c>
      <c r="B306" s="22">
        <v>3</v>
      </c>
      <c r="C306" s="22" t="s">
        <v>47</v>
      </c>
    </row>
    <row r="307" spans="1:3" x14ac:dyDescent="0.2">
      <c r="A307" s="22">
        <v>709</v>
      </c>
      <c r="B307" s="22">
        <v>2</v>
      </c>
      <c r="C307" s="22" t="s">
        <v>47</v>
      </c>
    </row>
    <row r="308" spans="1:3" x14ac:dyDescent="0.2">
      <c r="A308" s="22">
        <v>712</v>
      </c>
      <c r="B308" s="22">
        <v>3</v>
      </c>
      <c r="C308" s="22" t="s">
        <v>46</v>
      </c>
    </row>
    <row r="309" spans="1:3" x14ac:dyDescent="0.2">
      <c r="A309" s="22">
        <v>713</v>
      </c>
      <c r="B309" s="22">
        <v>1</v>
      </c>
      <c r="C309" s="22" t="s">
        <v>46</v>
      </c>
    </row>
    <row r="310" spans="1:3" x14ac:dyDescent="0.2">
      <c r="A310" s="22">
        <v>714</v>
      </c>
      <c r="B310" s="22">
        <v>5</v>
      </c>
      <c r="C310" s="22" t="s">
        <v>47</v>
      </c>
    </row>
    <row r="311" spans="1:3" x14ac:dyDescent="0.2">
      <c r="A311" s="22">
        <v>715</v>
      </c>
      <c r="B311" s="22">
        <v>1</v>
      </c>
      <c r="C311" s="22" t="s">
        <v>47</v>
      </c>
    </row>
    <row r="312" spans="1:3" x14ac:dyDescent="0.2">
      <c r="A312" s="22">
        <v>716</v>
      </c>
      <c r="B312" s="22">
        <v>3</v>
      </c>
      <c r="C312" s="22" t="s">
        <v>46</v>
      </c>
    </row>
    <row r="313" spans="1:3" x14ac:dyDescent="0.2">
      <c r="A313" s="22">
        <v>719</v>
      </c>
      <c r="B313" s="22">
        <v>0</v>
      </c>
      <c r="C313" s="22" t="s">
        <v>45</v>
      </c>
    </row>
    <row r="314" spans="1:3" x14ac:dyDescent="0.2">
      <c r="A314" s="22">
        <v>720</v>
      </c>
      <c r="B314" s="22">
        <v>1</v>
      </c>
      <c r="C314" s="22" t="s">
        <v>47</v>
      </c>
    </row>
    <row r="315" spans="1:3" x14ac:dyDescent="0.2">
      <c r="A315" s="22">
        <v>721</v>
      </c>
      <c r="B315" s="22">
        <v>3</v>
      </c>
      <c r="C315" s="22" t="s">
        <v>47</v>
      </c>
    </row>
    <row r="316" spans="1:3" x14ac:dyDescent="0.2">
      <c r="A316" s="22">
        <v>722</v>
      </c>
      <c r="B316" s="22">
        <v>2</v>
      </c>
      <c r="C316" s="22" t="s">
        <v>45</v>
      </c>
    </row>
    <row r="317" spans="1:3" x14ac:dyDescent="0.2">
      <c r="A317" s="22">
        <v>725</v>
      </c>
      <c r="B317" s="22">
        <v>2</v>
      </c>
      <c r="C317" s="22" t="s">
        <v>47</v>
      </c>
    </row>
    <row r="318" spans="1:3" x14ac:dyDescent="0.2">
      <c r="A318" s="22">
        <v>727</v>
      </c>
      <c r="B318" s="22">
        <v>5</v>
      </c>
      <c r="C318" s="22" t="s">
        <v>45</v>
      </c>
    </row>
    <row r="319" spans="1:3" x14ac:dyDescent="0.2">
      <c r="A319" s="22">
        <v>728</v>
      </c>
      <c r="B319" s="22">
        <v>2</v>
      </c>
      <c r="C319" s="22" t="s">
        <v>46</v>
      </c>
    </row>
    <row r="320" spans="1:3" x14ac:dyDescent="0.2">
      <c r="A320" s="22">
        <v>731</v>
      </c>
      <c r="B320" s="22">
        <v>1</v>
      </c>
      <c r="C320" s="22" t="s">
        <v>47</v>
      </c>
    </row>
    <row r="321" spans="1:3" x14ac:dyDescent="0.2">
      <c r="A321" s="22">
        <v>735</v>
      </c>
      <c r="B321" s="22">
        <v>3</v>
      </c>
      <c r="C321" s="22" t="s">
        <v>48</v>
      </c>
    </row>
    <row r="322" spans="1:3" x14ac:dyDescent="0.2">
      <c r="A322" s="22">
        <v>737</v>
      </c>
      <c r="B322" s="22">
        <v>2</v>
      </c>
      <c r="C322" s="22" t="s">
        <v>45</v>
      </c>
    </row>
    <row r="323" spans="1:3" x14ac:dyDescent="0.2">
      <c r="A323" s="22">
        <v>738</v>
      </c>
      <c r="B323" s="22">
        <v>5</v>
      </c>
      <c r="C323" s="22" t="s">
        <v>46</v>
      </c>
    </row>
    <row r="324" spans="1:3" x14ac:dyDescent="0.2">
      <c r="A324" s="22">
        <v>741</v>
      </c>
      <c r="B324" s="22">
        <v>1</v>
      </c>
      <c r="C324" s="22" t="s">
        <v>45</v>
      </c>
    </row>
    <row r="325" spans="1:3" x14ac:dyDescent="0.2">
      <c r="A325" s="22">
        <v>746</v>
      </c>
      <c r="B325" s="22">
        <v>1</v>
      </c>
      <c r="C325" s="22" t="s">
        <v>47</v>
      </c>
    </row>
    <row r="326" spans="1:3" x14ac:dyDescent="0.2">
      <c r="A326" s="22">
        <v>747</v>
      </c>
      <c r="B326" s="22">
        <v>1</v>
      </c>
      <c r="C326" s="22" t="s">
        <v>45</v>
      </c>
    </row>
    <row r="327" spans="1:3" x14ac:dyDescent="0.2">
      <c r="A327" s="22">
        <v>750</v>
      </c>
      <c r="B327" s="22">
        <v>1</v>
      </c>
      <c r="C327" s="22" t="s">
        <v>47</v>
      </c>
    </row>
    <row r="328" spans="1:3" x14ac:dyDescent="0.2">
      <c r="A328" s="22">
        <v>755</v>
      </c>
      <c r="B328" s="22">
        <v>1</v>
      </c>
      <c r="C328" s="22" t="s">
        <v>45</v>
      </c>
    </row>
    <row r="329" spans="1:3" x14ac:dyDescent="0.2">
      <c r="A329" s="22">
        <v>756</v>
      </c>
      <c r="B329" s="22">
        <v>2</v>
      </c>
      <c r="C329" s="22" t="s">
        <v>45</v>
      </c>
    </row>
    <row r="330" spans="1:3" x14ac:dyDescent="0.2">
      <c r="A330" s="22">
        <v>757</v>
      </c>
      <c r="B330" s="22">
        <v>2</v>
      </c>
      <c r="C330" s="22" t="s">
        <v>46</v>
      </c>
    </row>
    <row r="331" spans="1:3" x14ac:dyDescent="0.2">
      <c r="A331" s="22">
        <v>759</v>
      </c>
      <c r="B331" s="22">
        <v>3</v>
      </c>
      <c r="C331" s="22" t="s">
        <v>48</v>
      </c>
    </row>
    <row r="332" spans="1:3" x14ac:dyDescent="0.2">
      <c r="A332" s="22">
        <v>760</v>
      </c>
      <c r="B332" s="22">
        <v>3</v>
      </c>
      <c r="C332" s="22" t="s">
        <v>45</v>
      </c>
    </row>
    <row r="333" spans="1:3" x14ac:dyDescent="0.2">
      <c r="A333" s="22">
        <v>761</v>
      </c>
      <c r="B333" s="22">
        <v>2</v>
      </c>
      <c r="C333" s="22" t="s">
        <v>47</v>
      </c>
    </row>
    <row r="334" spans="1:3" x14ac:dyDescent="0.2">
      <c r="A334" s="22">
        <v>764</v>
      </c>
      <c r="B334" s="22">
        <v>1</v>
      </c>
      <c r="C334" s="22" t="s">
        <v>45</v>
      </c>
    </row>
    <row r="335" spans="1:3" x14ac:dyDescent="0.2">
      <c r="A335" s="22">
        <v>768</v>
      </c>
      <c r="B335" s="22">
        <v>0</v>
      </c>
      <c r="C335" s="22" t="s">
        <v>48</v>
      </c>
    </row>
    <row r="336" spans="1:3" x14ac:dyDescent="0.2">
      <c r="A336" s="22">
        <v>769</v>
      </c>
      <c r="B336" s="22">
        <v>7</v>
      </c>
      <c r="C336" s="22" t="s">
        <v>48</v>
      </c>
    </row>
    <row r="337" spans="1:3" x14ac:dyDescent="0.2">
      <c r="A337" s="22">
        <v>771</v>
      </c>
      <c r="B337" s="22">
        <v>2</v>
      </c>
      <c r="C337" s="22" t="s">
        <v>45</v>
      </c>
    </row>
    <row r="338" spans="1:3" x14ac:dyDescent="0.2">
      <c r="A338" s="22">
        <v>773</v>
      </c>
      <c r="B338" s="22">
        <v>2</v>
      </c>
      <c r="C338" s="22" t="s">
        <v>45</v>
      </c>
    </row>
    <row r="339" spans="1:3" x14ac:dyDescent="0.2">
      <c r="A339" s="22">
        <v>774</v>
      </c>
      <c r="B339" s="22">
        <v>3</v>
      </c>
      <c r="C339" s="22" t="s">
        <v>47</v>
      </c>
    </row>
    <row r="340" spans="1:3" x14ac:dyDescent="0.2">
      <c r="A340" s="22">
        <v>775</v>
      </c>
      <c r="B340" s="22">
        <v>3</v>
      </c>
      <c r="C340" s="22" t="s">
        <v>47</v>
      </c>
    </row>
    <row r="341" spans="1:3" x14ac:dyDescent="0.2">
      <c r="A341" s="22">
        <v>776</v>
      </c>
      <c r="B341" s="22">
        <v>2</v>
      </c>
      <c r="C341" s="22" t="s">
        <v>45</v>
      </c>
    </row>
    <row r="342" spans="1:3" x14ac:dyDescent="0.2">
      <c r="A342" s="22">
        <v>777</v>
      </c>
      <c r="B342" s="22">
        <v>3</v>
      </c>
      <c r="C342" s="22" t="s">
        <v>46</v>
      </c>
    </row>
    <row r="343" spans="1:3" x14ac:dyDescent="0.2">
      <c r="A343" s="22">
        <v>781</v>
      </c>
      <c r="B343" s="22">
        <v>2</v>
      </c>
      <c r="C343" s="22" t="s">
        <v>46</v>
      </c>
    </row>
    <row r="344" spans="1:3" x14ac:dyDescent="0.2">
      <c r="A344" s="22">
        <v>785</v>
      </c>
      <c r="B344" s="22">
        <v>2</v>
      </c>
      <c r="C344" s="22" t="s">
        <v>46</v>
      </c>
    </row>
    <row r="345" spans="1:3" x14ac:dyDescent="0.2">
      <c r="A345" s="22">
        <v>786</v>
      </c>
      <c r="B345" s="22">
        <v>3</v>
      </c>
      <c r="C345" s="22" t="s">
        <v>45</v>
      </c>
    </row>
    <row r="346" spans="1:3" x14ac:dyDescent="0.2">
      <c r="A346" s="22">
        <v>787</v>
      </c>
      <c r="B346" s="22">
        <v>1</v>
      </c>
      <c r="C346" s="22" t="s">
        <v>45</v>
      </c>
    </row>
    <row r="347" spans="1:3" x14ac:dyDescent="0.2">
      <c r="A347" s="22">
        <v>790</v>
      </c>
      <c r="B347" s="22">
        <v>3</v>
      </c>
      <c r="C347" s="22" t="s">
        <v>47</v>
      </c>
    </row>
    <row r="348" spans="1:3" x14ac:dyDescent="0.2">
      <c r="A348" s="22">
        <v>792</v>
      </c>
      <c r="B348" s="22">
        <v>3</v>
      </c>
      <c r="C348" s="22" t="s">
        <v>45</v>
      </c>
    </row>
    <row r="349" spans="1:3" x14ac:dyDescent="0.2">
      <c r="A349" s="22">
        <v>793</v>
      </c>
      <c r="B349" s="22">
        <v>0</v>
      </c>
      <c r="C349" s="22" t="s">
        <v>47</v>
      </c>
    </row>
    <row r="350" spans="1:3" x14ac:dyDescent="0.2">
      <c r="A350" s="22">
        <v>794</v>
      </c>
      <c r="B350" s="22">
        <v>1</v>
      </c>
      <c r="C350" s="22" t="s">
        <v>45</v>
      </c>
    </row>
    <row r="351" spans="1:3" x14ac:dyDescent="0.2">
      <c r="A351" s="22">
        <v>797</v>
      </c>
      <c r="B351" s="22">
        <v>1</v>
      </c>
      <c r="C351" s="22" t="s">
        <v>47</v>
      </c>
    </row>
    <row r="352" spans="1:3" x14ac:dyDescent="0.2">
      <c r="A352" s="22">
        <v>799</v>
      </c>
      <c r="B352" s="22">
        <v>1</v>
      </c>
      <c r="C352" s="22" t="s">
        <v>46</v>
      </c>
    </row>
    <row r="353" spans="1:3" x14ac:dyDescent="0.2">
      <c r="A353" s="22">
        <v>800</v>
      </c>
      <c r="B353" s="22">
        <v>2</v>
      </c>
      <c r="C353" s="22" t="s">
        <v>47</v>
      </c>
    </row>
    <row r="354" spans="1:3" x14ac:dyDescent="0.2">
      <c r="A354" s="22">
        <v>801</v>
      </c>
      <c r="B354" s="22">
        <v>2</v>
      </c>
      <c r="C354" s="22" t="s">
        <v>47</v>
      </c>
    </row>
    <row r="355" spans="1:3" x14ac:dyDescent="0.2">
      <c r="A355" s="22">
        <v>802</v>
      </c>
      <c r="B355" s="22">
        <v>2</v>
      </c>
      <c r="C355" s="22" t="s">
        <v>46</v>
      </c>
    </row>
    <row r="356" spans="1:3" x14ac:dyDescent="0.2">
      <c r="A356" s="22">
        <v>804</v>
      </c>
      <c r="B356" s="22">
        <v>2</v>
      </c>
      <c r="C356" s="22" t="s">
        <v>47</v>
      </c>
    </row>
    <row r="357" spans="1:3" x14ac:dyDescent="0.2">
      <c r="A357" s="22">
        <v>805</v>
      </c>
      <c r="B357" s="22">
        <v>0</v>
      </c>
      <c r="C357" s="22" t="s">
        <v>45</v>
      </c>
    </row>
    <row r="358" spans="1:3" x14ac:dyDescent="0.2">
      <c r="A358" s="22">
        <v>808</v>
      </c>
      <c r="B358" s="22">
        <v>1</v>
      </c>
      <c r="C358" s="22" t="s">
        <v>45</v>
      </c>
    </row>
    <row r="359" spans="1:3" x14ac:dyDescent="0.2">
      <c r="A359" s="22">
        <v>811</v>
      </c>
      <c r="B359" s="22">
        <v>3</v>
      </c>
      <c r="C359" s="22" t="s">
        <v>45</v>
      </c>
    </row>
    <row r="360" spans="1:3" x14ac:dyDescent="0.2">
      <c r="A360" s="22">
        <v>819</v>
      </c>
      <c r="B360" s="22">
        <v>3</v>
      </c>
      <c r="C360" s="22" t="s">
        <v>45</v>
      </c>
    </row>
    <row r="361" spans="1:3" x14ac:dyDescent="0.2">
      <c r="A361" s="22">
        <v>821</v>
      </c>
      <c r="B361" s="22">
        <v>1</v>
      </c>
      <c r="C361" s="22" t="s">
        <v>46</v>
      </c>
    </row>
    <row r="362" spans="1:3" x14ac:dyDescent="0.2">
      <c r="A362" s="22">
        <v>827</v>
      </c>
      <c r="B362" s="22">
        <v>4</v>
      </c>
      <c r="C362" s="22" t="s">
        <v>46</v>
      </c>
    </row>
    <row r="363" spans="1:3" x14ac:dyDescent="0.2">
      <c r="A363" s="22">
        <v>828</v>
      </c>
      <c r="B363" s="22">
        <v>2</v>
      </c>
      <c r="C363" s="22" t="s">
        <v>45</v>
      </c>
    </row>
    <row r="364" spans="1:3" x14ac:dyDescent="0.2">
      <c r="A364" s="22">
        <v>829</v>
      </c>
      <c r="B364" s="22">
        <v>2</v>
      </c>
      <c r="C364" s="22" t="s">
        <v>45</v>
      </c>
    </row>
    <row r="365" spans="1:3" x14ac:dyDescent="0.2">
      <c r="A365" s="22">
        <v>830</v>
      </c>
      <c r="B365" s="22">
        <v>0</v>
      </c>
      <c r="C365" s="22" t="s">
        <v>46</v>
      </c>
    </row>
    <row r="366" spans="1:3" x14ac:dyDescent="0.2">
      <c r="A366" s="22">
        <v>831</v>
      </c>
      <c r="B366" s="22">
        <v>1</v>
      </c>
      <c r="C366" s="22" t="s">
        <v>45</v>
      </c>
    </row>
    <row r="367" spans="1:3" x14ac:dyDescent="0.2">
      <c r="A367" s="22">
        <v>832</v>
      </c>
      <c r="B367" s="22">
        <v>1</v>
      </c>
      <c r="C367" s="22" t="s">
        <v>46</v>
      </c>
    </row>
    <row r="368" spans="1:3" x14ac:dyDescent="0.2">
      <c r="A368" s="22">
        <v>835</v>
      </c>
      <c r="B368" s="22">
        <v>0</v>
      </c>
      <c r="C368" s="22" t="s">
        <v>48</v>
      </c>
    </row>
    <row r="369" spans="1:3" x14ac:dyDescent="0.2">
      <c r="A369" s="22">
        <v>837</v>
      </c>
      <c r="B369" s="22">
        <v>0</v>
      </c>
      <c r="C369" s="22" t="s">
        <v>46</v>
      </c>
    </row>
    <row r="370" spans="1:3" x14ac:dyDescent="0.2">
      <c r="A370" s="22">
        <v>842</v>
      </c>
      <c r="B370" s="22">
        <v>1</v>
      </c>
      <c r="C370" s="22" t="s">
        <v>47</v>
      </c>
    </row>
    <row r="371" spans="1:3" x14ac:dyDescent="0.2">
      <c r="A371" s="22">
        <v>845</v>
      </c>
      <c r="B371" s="22">
        <v>3</v>
      </c>
      <c r="C371" s="22" t="s">
        <v>45</v>
      </c>
    </row>
    <row r="372" spans="1:3" x14ac:dyDescent="0.2">
      <c r="A372" s="22">
        <v>847</v>
      </c>
      <c r="B372" s="22">
        <v>3</v>
      </c>
      <c r="C372" s="22" t="s">
        <v>48</v>
      </c>
    </row>
    <row r="373" spans="1:3" x14ac:dyDescent="0.2">
      <c r="A373" s="22">
        <v>848</v>
      </c>
      <c r="B373" s="22">
        <v>1</v>
      </c>
      <c r="C373" s="22" t="s">
        <v>46</v>
      </c>
    </row>
    <row r="374" spans="1:3" x14ac:dyDescent="0.2">
      <c r="A374" s="22">
        <v>850</v>
      </c>
      <c r="B374" s="22">
        <v>3</v>
      </c>
      <c r="C374" s="22" t="s">
        <v>45</v>
      </c>
    </row>
    <row r="375" spans="1:3" x14ac:dyDescent="0.2">
      <c r="A375" s="22">
        <v>852</v>
      </c>
      <c r="B375" s="22">
        <v>1</v>
      </c>
      <c r="C375" s="22" t="s">
        <v>46</v>
      </c>
    </row>
    <row r="376" spans="1:3" x14ac:dyDescent="0.2">
      <c r="A376" s="22">
        <v>853</v>
      </c>
      <c r="B376" s="22">
        <v>1</v>
      </c>
      <c r="C376" s="22" t="s">
        <v>47</v>
      </c>
    </row>
    <row r="377" spans="1:3" x14ac:dyDescent="0.2">
      <c r="A377" s="22">
        <v>854</v>
      </c>
      <c r="B377" s="22">
        <v>0</v>
      </c>
      <c r="C377" s="22" t="s">
        <v>45</v>
      </c>
    </row>
    <row r="378" spans="1:3" x14ac:dyDescent="0.2">
      <c r="A378" s="22">
        <v>855</v>
      </c>
      <c r="B378" s="22">
        <v>1</v>
      </c>
      <c r="C378" s="22" t="s">
        <v>47</v>
      </c>
    </row>
    <row r="379" spans="1:3" x14ac:dyDescent="0.2">
      <c r="A379" s="22">
        <v>856</v>
      </c>
      <c r="B379" s="22">
        <v>1</v>
      </c>
      <c r="C379" s="22" t="s">
        <v>46</v>
      </c>
    </row>
    <row r="380" spans="1:3" x14ac:dyDescent="0.2">
      <c r="A380" s="22">
        <v>858</v>
      </c>
      <c r="B380" s="22">
        <v>2</v>
      </c>
      <c r="C380" s="22" t="s">
        <v>45</v>
      </c>
    </row>
    <row r="381" spans="1:3" x14ac:dyDescent="0.2">
      <c r="A381" s="22">
        <v>862</v>
      </c>
      <c r="B381" s="22">
        <v>6</v>
      </c>
      <c r="C381" s="22" t="s">
        <v>45</v>
      </c>
    </row>
    <row r="382" spans="1:3" x14ac:dyDescent="0.2">
      <c r="A382" s="22">
        <v>863</v>
      </c>
      <c r="B382" s="22">
        <v>2</v>
      </c>
      <c r="C382" s="22" t="s">
        <v>45</v>
      </c>
    </row>
    <row r="383" spans="1:3" x14ac:dyDescent="0.2">
      <c r="A383" s="22">
        <v>865</v>
      </c>
      <c r="B383" s="22">
        <v>1</v>
      </c>
      <c r="C383" s="22" t="s">
        <v>46</v>
      </c>
    </row>
    <row r="384" spans="1:3" x14ac:dyDescent="0.2">
      <c r="A384" s="22">
        <v>866</v>
      </c>
      <c r="B384" s="22">
        <v>2</v>
      </c>
      <c r="C384" s="22" t="s">
        <v>47</v>
      </c>
    </row>
    <row r="385" spans="1:3" x14ac:dyDescent="0.2">
      <c r="A385" s="22">
        <v>867</v>
      </c>
      <c r="B385" s="22">
        <v>2</v>
      </c>
      <c r="C385" s="22" t="s">
        <v>47</v>
      </c>
    </row>
    <row r="386" spans="1:3" x14ac:dyDescent="0.2">
      <c r="A386" s="22">
        <v>868</v>
      </c>
      <c r="B386" s="22">
        <v>2</v>
      </c>
      <c r="C386" s="22" t="s">
        <v>47</v>
      </c>
    </row>
    <row r="387" spans="1:3" x14ac:dyDescent="0.2">
      <c r="A387" s="22">
        <v>869</v>
      </c>
      <c r="B387" s="22">
        <v>1</v>
      </c>
      <c r="C387" s="22" t="s">
        <v>45</v>
      </c>
    </row>
    <row r="388" spans="1:3" x14ac:dyDescent="0.2">
      <c r="A388" s="22">
        <v>872</v>
      </c>
      <c r="B388" s="22">
        <v>6</v>
      </c>
      <c r="C388" s="22" t="s">
        <v>45</v>
      </c>
    </row>
    <row r="389" spans="1:3" x14ac:dyDescent="0.2">
      <c r="A389" s="22">
        <v>878</v>
      </c>
      <c r="B389" s="22">
        <v>1</v>
      </c>
      <c r="C389" s="22" t="s">
        <v>46</v>
      </c>
    </row>
    <row r="390" spans="1:3" x14ac:dyDescent="0.2">
      <c r="A390" s="22">
        <v>880</v>
      </c>
      <c r="B390" s="22">
        <v>2</v>
      </c>
      <c r="C390" s="22" t="s">
        <v>46</v>
      </c>
    </row>
    <row r="391" spans="1:3" x14ac:dyDescent="0.2">
      <c r="A391" s="22">
        <v>881</v>
      </c>
      <c r="B391" s="22">
        <v>1</v>
      </c>
      <c r="C391" s="22" t="s">
        <v>45</v>
      </c>
    </row>
    <row r="392" spans="1:3" x14ac:dyDescent="0.2">
      <c r="A392" s="22">
        <v>882</v>
      </c>
      <c r="B392" s="22">
        <v>1</v>
      </c>
      <c r="C392" s="22" t="s">
        <v>47</v>
      </c>
    </row>
    <row r="393" spans="1:3" x14ac:dyDescent="0.2">
      <c r="A393" s="22">
        <v>883</v>
      </c>
      <c r="B393" s="22">
        <v>2</v>
      </c>
      <c r="C393" s="22" t="s">
        <v>46</v>
      </c>
    </row>
    <row r="394" spans="1:3" x14ac:dyDescent="0.2">
      <c r="A394" s="22">
        <v>885</v>
      </c>
      <c r="B394" s="22">
        <v>1</v>
      </c>
      <c r="C394" s="22" t="s">
        <v>46</v>
      </c>
    </row>
    <row r="395" spans="1:3" x14ac:dyDescent="0.2">
      <c r="A395" s="22">
        <v>888</v>
      </c>
      <c r="B395" s="22">
        <v>0</v>
      </c>
      <c r="C395" s="22" t="s">
        <v>46</v>
      </c>
    </row>
    <row r="396" spans="1:3" x14ac:dyDescent="0.2">
      <c r="A396" s="22">
        <v>889</v>
      </c>
      <c r="B396" s="22">
        <v>3</v>
      </c>
      <c r="C396" s="22" t="s">
        <v>45</v>
      </c>
    </row>
    <row r="397" spans="1:3" x14ac:dyDescent="0.2">
      <c r="A397" s="22">
        <v>892</v>
      </c>
      <c r="B397" s="22">
        <v>4</v>
      </c>
      <c r="C397" s="22" t="s">
        <v>46</v>
      </c>
    </row>
    <row r="398" spans="1:3" x14ac:dyDescent="0.2">
      <c r="A398" s="22">
        <v>893</v>
      </c>
      <c r="B398" s="22">
        <v>2</v>
      </c>
      <c r="C398" s="22" t="s">
        <v>46</v>
      </c>
    </row>
    <row r="399" spans="1:3" x14ac:dyDescent="0.2">
      <c r="A399" s="22">
        <v>894</v>
      </c>
      <c r="B399" s="22">
        <v>3</v>
      </c>
      <c r="C399" s="22" t="s">
        <v>45</v>
      </c>
    </row>
    <row r="400" spans="1:3" x14ac:dyDescent="0.2">
      <c r="A400" s="22">
        <v>897</v>
      </c>
      <c r="B400" s="22">
        <v>2</v>
      </c>
      <c r="C400" s="22" t="s">
        <v>47</v>
      </c>
    </row>
    <row r="401" spans="1:3" x14ac:dyDescent="0.2">
      <c r="A401" s="22">
        <v>898</v>
      </c>
      <c r="B401" s="22">
        <v>3</v>
      </c>
      <c r="C401" s="22" t="s">
        <v>46</v>
      </c>
    </row>
    <row r="402" spans="1:3" x14ac:dyDescent="0.2">
      <c r="A402" s="22">
        <v>900</v>
      </c>
      <c r="B402" s="22">
        <v>0</v>
      </c>
      <c r="C402" s="22" t="s">
        <v>45</v>
      </c>
    </row>
    <row r="403" spans="1:3" x14ac:dyDescent="0.2">
      <c r="A403" s="22">
        <v>901</v>
      </c>
      <c r="B403" s="22">
        <v>2</v>
      </c>
      <c r="C403" s="22" t="s">
        <v>47</v>
      </c>
    </row>
    <row r="404" spans="1:3" x14ac:dyDescent="0.2">
      <c r="A404" s="22">
        <v>902</v>
      </c>
      <c r="B404" s="22">
        <v>2</v>
      </c>
      <c r="C404" s="22" t="s">
        <v>47</v>
      </c>
    </row>
    <row r="405" spans="1:3" x14ac:dyDescent="0.2">
      <c r="A405" s="22">
        <v>903</v>
      </c>
      <c r="B405" s="22">
        <v>2</v>
      </c>
      <c r="C405" s="22" t="s">
        <v>47</v>
      </c>
    </row>
    <row r="406" spans="1:3" x14ac:dyDescent="0.2">
      <c r="A406" s="22">
        <v>904</v>
      </c>
      <c r="B406" s="22">
        <v>1</v>
      </c>
      <c r="C406" s="22" t="s">
        <v>45</v>
      </c>
    </row>
    <row r="407" spans="1:3" x14ac:dyDescent="0.2">
      <c r="A407" s="22">
        <v>907</v>
      </c>
      <c r="B407" s="22">
        <v>2</v>
      </c>
      <c r="C407" s="22" t="s">
        <v>45</v>
      </c>
    </row>
    <row r="408" spans="1:3" x14ac:dyDescent="0.2">
      <c r="A408" s="22">
        <v>915</v>
      </c>
      <c r="B408" s="22">
        <v>1</v>
      </c>
      <c r="C408" s="22" t="s">
        <v>46</v>
      </c>
    </row>
    <row r="409" spans="1:3" x14ac:dyDescent="0.2">
      <c r="A409" s="22">
        <v>916</v>
      </c>
      <c r="B409" s="22">
        <v>0</v>
      </c>
      <c r="C409" s="22" t="s">
        <v>46</v>
      </c>
    </row>
    <row r="410" spans="1:3" x14ac:dyDescent="0.2">
      <c r="A410" s="22">
        <v>917</v>
      </c>
      <c r="B410" s="22">
        <v>1</v>
      </c>
      <c r="C410" s="22" t="s">
        <v>47</v>
      </c>
    </row>
    <row r="411" spans="1:3" x14ac:dyDescent="0.2">
      <c r="A411" s="22">
        <v>918</v>
      </c>
      <c r="B411" s="22">
        <v>2</v>
      </c>
      <c r="C411" s="22" t="s">
        <v>45</v>
      </c>
    </row>
    <row r="412" spans="1:3" x14ac:dyDescent="0.2">
      <c r="A412" s="22">
        <v>919</v>
      </c>
      <c r="B412" s="22">
        <v>1</v>
      </c>
      <c r="C412" s="22" t="s">
        <v>47</v>
      </c>
    </row>
    <row r="413" spans="1:3" x14ac:dyDescent="0.2">
      <c r="A413" s="22">
        <v>920</v>
      </c>
      <c r="B413" s="22">
        <v>2</v>
      </c>
      <c r="C413" s="22" t="s">
        <v>47</v>
      </c>
    </row>
    <row r="414" spans="1:3" x14ac:dyDescent="0.2">
      <c r="A414" s="22">
        <v>921</v>
      </c>
      <c r="B414" s="22">
        <v>1</v>
      </c>
      <c r="C414" s="22" t="s">
        <v>45</v>
      </c>
    </row>
    <row r="415" spans="1:3" x14ac:dyDescent="0.2">
      <c r="A415" s="22">
        <v>924</v>
      </c>
      <c r="B415" s="22">
        <v>2</v>
      </c>
      <c r="C415" s="22" t="s">
        <v>45</v>
      </c>
    </row>
    <row r="416" spans="1:3" x14ac:dyDescent="0.2">
      <c r="A416" s="22">
        <v>925</v>
      </c>
      <c r="B416" s="22">
        <v>1</v>
      </c>
      <c r="C416" s="22" t="s">
        <v>47</v>
      </c>
    </row>
    <row r="417" spans="1:3" x14ac:dyDescent="0.2">
      <c r="A417" s="22">
        <v>927</v>
      </c>
      <c r="B417" s="22">
        <v>2</v>
      </c>
      <c r="C417" s="22" t="s">
        <v>47</v>
      </c>
    </row>
    <row r="418" spans="1:3" x14ac:dyDescent="0.2">
      <c r="A418" s="22">
        <v>930</v>
      </c>
      <c r="B418" s="22">
        <v>1</v>
      </c>
      <c r="C418" s="22" t="s">
        <v>46</v>
      </c>
    </row>
    <row r="419" spans="1:3" x14ac:dyDescent="0.2">
      <c r="A419" s="22">
        <v>931</v>
      </c>
      <c r="B419" s="22">
        <v>1</v>
      </c>
      <c r="C419" s="22" t="s">
        <v>45</v>
      </c>
    </row>
    <row r="420" spans="1:3" x14ac:dyDescent="0.2">
      <c r="A420" s="22">
        <v>932</v>
      </c>
      <c r="B420" s="22">
        <v>3</v>
      </c>
      <c r="C420" s="22" t="s">
        <v>45</v>
      </c>
    </row>
    <row r="421" spans="1:3" x14ac:dyDescent="0.2">
      <c r="A421" s="22">
        <v>934</v>
      </c>
      <c r="B421" s="22">
        <v>1</v>
      </c>
      <c r="C421" s="22" t="s">
        <v>45</v>
      </c>
    </row>
    <row r="422" spans="1:3" x14ac:dyDescent="0.2">
      <c r="A422" s="22">
        <v>935</v>
      </c>
      <c r="B422" s="22">
        <v>2</v>
      </c>
      <c r="C422" s="22" t="s">
        <v>47</v>
      </c>
    </row>
    <row r="423" spans="1:3" x14ac:dyDescent="0.2">
      <c r="A423" s="22">
        <v>936</v>
      </c>
      <c r="B423" s="22">
        <v>3</v>
      </c>
      <c r="C423" s="22" t="s">
        <v>45</v>
      </c>
    </row>
    <row r="424" spans="1:3" x14ac:dyDescent="0.2">
      <c r="A424" s="22">
        <v>937</v>
      </c>
      <c r="B424" s="22">
        <v>1</v>
      </c>
      <c r="C424" s="22" t="s">
        <v>46</v>
      </c>
    </row>
    <row r="425" spans="1:3" x14ac:dyDescent="0.2">
      <c r="A425" s="22">
        <v>939</v>
      </c>
      <c r="B425" s="22">
        <v>1</v>
      </c>
      <c r="C425" s="22" t="s">
        <v>46</v>
      </c>
    </row>
    <row r="426" spans="1:3" x14ac:dyDescent="0.2">
      <c r="A426" s="22">
        <v>940</v>
      </c>
      <c r="B426" s="22">
        <v>1</v>
      </c>
      <c r="C426" s="22" t="s">
        <v>47</v>
      </c>
    </row>
    <row r="427" spans="1:3" x14ac:dyDescent="0.2">
      <c r="A427" s="22">
        <v>942</v>
      </c>
      <c r="B427" s="22">
        <v>0</v>
      </c>
      <c r="C427" s="22" t="s">
        <v>46</v>
      </c>
    </row>
    <row r="428" spans="1:3" x14ac:dyDescent="0.2">
      <c r="A428" s="22">
        <v>943</v>
      </c>
      <c r="B428" s="22">
        <v>1</v>
      </c>
      <c r="C428" s="22" t="s">
        <v>46</v>
      </c>
    </row>
    <row r="429" spans="1:3" x14ac:dyDescent="0.2">
      <c r="A429" s="22">
        <v>946</v>
      </c>
      <c r="B429" s="22">
        <v>1</v>
      </c>
      <c r="C429" s="22" t="s">
        <v>47</v>
      </c>
    </row>
    <row r="430" spans="1:3" x14ac:dyDescent="0.2">
      <c r="A430" s="22">
        <v>947</v>
      </c>
      <c r="B430" s="22">
        <v>5</v>
      </c>
      <c r="C430" s="22" t="s">
        <v>48</v>
      </c>
    </row>
    <row r="431" spans="1:3" x14ac:dyDescent="0.2">
      <c r="A431" s="22">
        <v>964</v>
      </c>
      <c r="B431" s="22">
        <v>1</v>
      </c>
      <c r="C431" s="22" t="s">
        <v>45</v>
      </c>
    </row>
    <row r="432" spans="1:3" x14ac:dyDescent="0.2">
      <c r="A432" s="22">
        <v>971</v>
      </c>
      <c r="B432" s="22">
        <v>4</v>
      </c>
      <c r="C432" s="22" t="s">
        <v>45</v>
      </c>
    </row>
    <row r="433" spans="1:3" x14ac:dyDescent="0.2">
      <c r="A433" s="22">
        <v>972</v>
      </c>
      <c r="B433" s="22">
        <v>3</v>
      </c>
      <c r="C433" s="22" t="s">
        <v>47</v>
      </c>
    </row>
    <row r="434" spans="1:3" x14ac:dyDescent="0.2">
      <c r="A434" s="22">
        <v>978</v>
      </c>
      <c r="B434" s="22">
        <v>2</v>
      </c>
      <c r="C434" s="22" t="s">
        <v>47</v>
      </c>
    </row>
    <row r="435" spans="1:3" x14ac:dyDescent="0.2">
      <c r="A435" s="22">
        <v>983</v>
      </c>
      <c r="B435" s="22">
        <v>0</v>
      </c>
      <c r="C435" s="22" t="s">
        <v>46</v>
      </c>
    </row>
    <row r="436" spans="1:3" x14ac:dyDescent="0.2">
      <c r="A436" s="22">
        <v>984</v>
      </c>
      <c r="B436" s="22">
        <v>1</v>
      </c>
      <c r="C436" s="22" t="s">
        <v>47</v>
      </c>
    </row>
    <row r="437" spans="1:3" x14ac:dyDescent="0.2">
      <c r="A437" s="22">
        <v>989</v>
      </c>
      <c r="B437" s="22">
        <v>3</v>
      </c>
      <c r="C437" s="22" t="s">
        <v>45</v>
      </c>
    </row>
    <row r="438" spans="1:3" x14ac:dyDescent="0.2">
      <c r="A438" s="22">
        <v>994</v>
      </c>
      <c r="B438" s="22">
        <v>1</v>
      </c>
      <c r="C438" s="22" t="s">
        <v>47</v>
      </c>
    </row>
    <row r="439" spans="1:3" x14ac:dyDescent="0.2">
      <c r="A439" s="22">
        <v>995</v>
      </c>
      <c r="B439" s="22">
        <v>2</v>
      </c>
      <c r="C439" s="22" t="s">
        <v>46</v>
      </c>
    </row>
    <row r="440" spans="1:3" x14ac:dyDescent="0.2">
      <c r="A440" s="22">
        <v>998</v>
      </c>
      <c r="B440" s="22">
        <v>2</v>
      </c>
      <c r="C440" s="22" t="s">
        <v>47</v>
      </c>
    </row>
    <row r="441" spans="1:3" x14ac:dyDescent="0.2">
      <c r="A441" s="22">
        <v>1000</v>
      </c>
      <c r="B441" s="22">
        <v>1</v>
      </c>
      <c r="C441" s="22" t="s">
        <v>47</v>
      </c>
    </row>
    <row r="442" spans="1:3" x14ac:dyDescent="0.2">
      <c r="A442" s="22">
        <v>1002</v>
      </c>
      <c r="B442" s="22">
        <v>1</v>
      </c>
      <c r="C442" s="22" t="s">
        <v>47</v>
      </c>
    </row>
    <row r="443" spans="1:3" x14ac:dyDescent="0.2">
      <c r="A443" s="22">
        <v>1003</v>
      </c>
      <c r="B443" s="22">
        <v>1</v>
      </c>
      <c r="C443" s="22" t="s">
        <v>46</v>
      </c>
    </row>
    <row r="444" spans="1:3" x14ac:dyDescent="0.2">
      <c r="A444" s="22">
        <v>1006</v>
      </c>
      <c r="B444" s="22">
        <v>5</v>
      </c>
      <c r="C444" s="22" t="s">
        <v>47</v>
      </c>
    </row>
    <row r="445" spans="1:3" x14ac:dyDescent="0.2">
      <c r="A445" s="22">
        <v>1009</v>
      </c>
      <c r="B445" s="22">
        <v>1</v>
      </c>
      <c r="C445" s="22" t="s">
        <v>46</v>
      </c>
    </row>
    <row r="446" spans="1:3" x14ac:dyDescent="0.2">
      <c r="A446" s="22">
        <v>1012</v>
      </c>
      <c r="B446" s="22">
        <v>3</v>
      </c>
      <c r="C446" s="22" t="s">
        <v>45</v>
      </c>
    </row>
    <row r="447" spans="1:3" x14ac:dyDescent="0.2">
      <c r="A447" s="22">
        <v>1013</v>
      </c>
      <c r="B447" s="22">
        <v>1</v>
      </c>
      <c r="C447" s="22" t="s">
        <v>46</v>
      </c>
    </row>
    <row r="448" spans="1:3" x14ac:dyDescent="0.2">
      <c r="A448" s="22">
        <v>1015</v>
      </c>
      <c r="B448" s="22">
        <v>2</v>
      </c>
      <c r="C448" s="22" t="s">
        <v>45</v>
      </c>
    </row>
    <row r="449" spans="1:3" x14ac:dyDescent="0.2">
      <c r="A449" s="22">
        <v>1016</v>
      </c>
      <c r="B449" s="22">
        <v>1</v>
      </c>
      <c r="C449" s="22" t="s">
        <v>45</v>
      </c>
    </row>
    <row r="450" spans="1:3" x14ac:dyDescent="0.2">
      <c r="A450" s="22">
        <v>1018</v>
      </c>
      <c r="B450" s="22">
        <v>1</v>
      </c>
      <c r="C450" s="22" t="s">
        <v>47</v>
      </c>
    </row>
    <row r="451" spans="1:3" x14ac:dyDescent="0.2">
      <c r="A451" s="22">
        <v>1019</v>
      </c>
      <c r="B451" s="22">
        <v>1</v>
      </c>
      <c r="C451" s="22" t="s">
        <v>46</v>
      </c>
    </row>
    <row r="452" spans="1:3" x14ac:dyDescent="0.2">
      <c r="A452" s="22">
        <v>1022</v>
      </c>
      <c r="B452" s="22">
        <v>2</v>
      </c>
      <c r="C452" s="22" t="s">
        <v>48</v>
      </c>
    </row>
    <row r="453" spans="1:3" x14ac:dyDescent="0.2">
      <c r="A453" s="22">
        <v>1023</v>
      </c>
      <c r="B453" s="22">
        <v>1</v>
      </c>
      <c r="C453" s="22" t="s">
        <v>46</v>
      </c>
    </row>
    <row r="454" spans="1:3" x14ac:dyDescent="0.2">
      <c r="A454" s="22">
        <v>1024</v>
      </c>
      <c r="B454" s="22">
        <v>7</v>
      </c>
      <c r="C454" s="22" t="s">
        <v>45</v>
      </c>
    </row>
    <row r="455" spans="1:3" x14ac:dyDescent="0.2">
      <c r="A455" s="22">
        <v>1028</v>
      </c>
      <c r="B455" s="22">
        <v>3</v>
      </c>
      <c r="C455" s="22" t="s">
        <v>47</v>
      </c>
    </row>
    <row r="456" spans="1:3" x14ac:dyDescent="0.2">
      <c r="A456" s="22">
        <v>1029</v>
      </c>
      <c r="B456" s="22">
        <v>1</v>
      </c>
      <c r="C456" s="22" t="s">
        <v>47</v>
      </c>
    </row>
    <row r="457" spans="1:3" x14ac:dyDescent="0.2">
      <c r="A457" s="22">
        <v>1030</v>
      </c>
      <c r="B457" s="22">
        <v>1</v>
      </c>
      <c r="C457" s="22" t="s">
        <v>45</v>
      </c>
    </row>
    <row r="458" spans="1:3" x14ac:dyDescent="0.2">
      <c r="A458" s="22">
        <v>1032</v>
      </c>
      <c r="B458" s="22">
        <v>2</v>
      </c>
      <c r="C458" s="22" t="s">
        <v>46</v>
      </c>
    </row>
    <row r="459" spans="1:3" x14ac:dyDescent="0.2">
      <c r="A459" s="22">
        <v>1033</v>
      </c>
      <c r="B459" s="22">
        <v>1</v>
      </c>
      <c r="C459" s="22" t="s">
        <v>46</v>
      </c>
    </row>
    <row r="460" spans="1:3" x14ac:dyDescent="0.2">
      <c r="A460" s="22">
        <v>1034</v>
      </c>
      <c r="B460" s="22">
        <v>3</v>
      </c>
      <c r="C460" s="22" t="s">
        <v>47</v>
      </c>
    </row>
    <row r="461" spans="1:3" x14ac:dyDescent="0.2">
      <c r="A461" s="22">
        <v>1035</v>
      </c>
      <c r="B461" s="22">
        <v>3</v>
      </c>
      <c r="C461" s="22" t="s">
        <v>45</v>
      </c>
    </row>
    <row r="462" spans="1:3" x14ac:dyDescent="0.2">
      <c r="A462" s="22">
        <v>1037</v>
      </c>
      <c r="B462" s="22">
        <v>1</v>
      </c>
      <c r="C462" s="22" t="s">
        <v>47</v>
      </c>
    </row>
    <row r="463" spans="1:3" x14ac:dyDescent="0.2">
      <c r="A463" s="22">
        <v>1038</v>
      </c>
      <c r="B463" s="22">
        <v>2</v>
      </c>
      <c r="C463" s="22" t="s">
        <v>46</v>
      </c>
    </row>
    <row r="464" spans="1:3" x14ac:dyDescent="0.2">
      <c r="A464" s="22">
        <v>1041</v>
      </c>
      <c r="B464" s="22">
        <v>1</v>
      </c>
      <c r="C464" s="22" t="s">
        <v>48</v>
      </c>
    </row>
    <row r="465" spans="1:3" x14ac:dyDescent="0.2">
      <c r="A465" s="22">
        <v>1042</v>
      </c>
      <c r="B465" s="22">
        <v>2</v>
      </c>
      <c r="C465" s="22" t="s">
        <v>47</v>
      </c>
    </row>
    <row r="466" spans="1:3" x14ac:dyDescent="0.2">
      <c r="A466" s="22">
        <v>1043</v>
      </c>
      <c r="B466" s="22">
        <v>1</v>
      </c>
      <c r="C466" s="22" t="s">
        <v>45</v>
      </c>
    </row>
    <row r="467" spans="1:3" x14ac:dyDescent="0.2">
      <c r="A467" s="22">
        <v>1044</v>
      </c>
      <c r="B467" s="22">
        <v>2</v>
      </c>
      <c r="C467" s="22" t="s">
        <v>46</v>
      </c>
    </row>
    <row r="468" spans="1:3" x14ac:dyDescent="0.2">
      <c r="A468" s="22">
        <v>1045</v>
      </c>
      <c r="B468" s="22">
        <v>4</v>
      </c>
      <c r="C468" s="22" t="s">
        <v>46</v>
      </c>
    </row>
    <row r="469" spans="1:3" x14ac:dyDescent="0.2">
      <c r="A469" s="22">
        <v>1046</v>
      </c>
      <c r="B469" s="22">
        <v>3</v>
      </c>
      <c r="C469" s="22" t="s">
        <v>45</v>
      </c>
    </row>
    <row r="470" spans="1:3" x14ac:dyDescent="0.2">
      <c r="A470" s="22">
        <v>1047</v>
      </c>
      <c r="B470" s="22">
        <v>1</v>
      </c>
      <c r="C470" s="22" t="s">
        <v>46</v>
      </c>
    </row>
    <row r="471" spans="1:3" x14ac:dyDescent="0.2">
      <c r="A471" s="22">
        <v>1048</v>
      </c>
      <c r="B471" s="22">
        <v>0</v>
      </c>
      <c r="C471" s="22" t="s">
        <v>47</v>
      </c>
    </row>
    <row r="472" spans="1:3" x14ac:dyDescent="0.2">
      <c r="A472" s="22">
        <v>1050</v>
      </c>
      <c r="B472" s="22">
        <v>2</v>
      </c>
      <c r="C472" s="22" t="s">
        <v>45</v>
      </c>
    </row>
    <row r="473" spans="1:3" x14ac:dyDescent="0.2">
      <c r="A473" s="22">
        <v>1051</v>
      </c>
      <c r="B473" s="22">
        <v>1</v>
      </c>
      <c r="C473" s="22" t="s">
        <v>47</v>
      </c>
    </row>
    <row r="474" spans="1:3" x14ac:dyDescent="0.2">
      <c r="A474" s="22">
        <v>1052</v>
      </c>
      <c r="B474" s="22">
        <v>0</v>
      </c>
      <c r="C474" s="22" t="s">
        <v>47</v>
      </c>
    </row>
    <row r="475" spans="1:3" x14ac:dyDescent="0.2">
      <c r="A475" s="22">
        <v>1054</v>
      </c>
      <c r="B475" s="22">
        <v>2</v>
      </c>
      <c r="C475" s="22" t="s">
        <v>45</v>
      </c>
    </row>
    <row r="476" spans="1:3" x14ac:dyDescent="0.2">
      <c r="A476" s="22">
        <v>1057</v>
      </c>
      <c r="B476" s="22">
        <v>1</v>
      </c>
      <c r="C476" s="22" t="s">
        <v>46</v>
      </c>
    </row>
    <row r="477" spans="1:3" x14ac:dyDescent="0.2">
      <c r="A477" s="22">
        <v>1058</v>
      </c>
      <c r="B477" s="22">
        <v>1</v>
      </c>
      <c r="C477" s="22" t="s">
        <v>46</v>
      </c>
    </row>
    <row r="478" spans="1:3" x14ac:dyDescent="0.2">
      <c r="A478" s="22">
        <v>1059</v>
      </c>
      <c r="B478" s="22">
        <v>2</v>
      </c>
      <c r="C478" s="22" t="s">
        <v>45</v>
      </c>
    </row>
    <row r="479" spans="1:3" x14ac:dyDescent="0.2">
      <c r="A479" s="22">
        <v>1060</v>
      </c>
      <c r="B479" s="22">
        <v>1</v>
      </c>
      <c r="C479" s="22" t="s">
        <v>46</v>
      </c>
    </row>
    <row r="480" spans="1:3" x14ac:dyDescent="0.2">
      <c r="A480" s="22">
        <v>1063</v>
      </c>
      <c r="B480" s="22">
        <v>0</v>
      </c>
      <c r="C480" s="22" t="s">
        <v>46</v>
      </c>
    </row>
    <row r="481" spans="1:3" x14ac:dyDescent="0.2">
      <c r="A481" s="22">
        <v>1064</v>
      </c>
      <c r="B481" s="22">
        <v>1</v>
      </c>
      <c r="C481" s="22" t="s">
        <v>47</v>
      </c>
    </row>
    <row r="482" spans="1:3" x14ac:dyDescent="0.2">
      <c r="A482" s="22">
        <v>1067</v>
      </c>
      <c r="B482" s="22">
        <v>1</v>
      </c>
      <c r="C482" s="22" t="s">
        <v>46</v>
      </c>
    </row>
    <row r="483" spans="1:3" x14ac:dyDescent="0.2">
      <c r="A483" s="22">
        <v>1068</v>
      </c>
      <c r="B483" s="22">
        <v>1</v>
      </c>
      <c r="C483" s="22" t="s">
        <v>47</v>
      </c>
    </row>
    <row r="484" spans="1:3" x14ac:dyDescent="0.2">
      <c r="A484" s="22">
        <v>1069</v>
      </c>
      <c r="B484" s="22">
        <v>2</v>
      </c>
      <c r="C484" s="22" t="s">
        <v>45</v>
      </c>
    </row>
    <row r="485" spans="1:3" x14ac:dyDescent="0.2">
      <c r="A485" s="22">
        <v>1070</v>
      </c>
      <c r="B485" s="22">
        <v>3</v>
      </c>
      <c r="C485" s="22" t="s">
        <v>45</v>
      </c>
    </row>
    <row r="486" spans="1:3" x14ac:dyDescent="0.2">
      <c r="A486" s="22">
        <v>1071</v>
      </c>
      <c r="B486" s="22">
        <v>2</v>
      </c>
      <c r="C486" s="22" t="s">
        <v>45</v>
      </c>
    </row>
    <row r="487" spans="1:3" x14ac:dyDescent="0.2">
      <c r="A487" s="22">
        <v>1072</v>
      </c>
      <c r="B487" s="22">
        <v>3</v>
      </c>
      <c r="C487" s="22" t="s">
        <v>47</v>
      </c>
    </row>
    <row r="488" spans="1:3" x14ac:dyDescent="0.2">
      <c r="A488" s="22">
        <v>1073</v>
      </c>
      <c r="B488" s="22">
        <v>2</v>
      </c>
      <c r="C488" s="22" t="s">
        <v>46</v>
      </c>
    </row>
    <row r="489" spans="1:3" x14ac:dyDescent="0.2">
      <c r="A489" s="22">
        <v>1074</v>
      </c>
      <c r="B489" s="22">
        <v>2</v>
      </c>
      <c r="C489" s="22" t="s">
        <v>47</v>
      </c>
    </row>
    <row r="490" spans="1:3" x14ac:dyDescent="0.2">
      <c r="A490" s="22">
        <v>1075</v>
      </c>
      <c r="B490" s="22">
        <v>2</v>
      </c>
      <c r="C490" s="22" t="s">
        <v>47</v>
      </c>
    </row>
    <row r="491" spans="1:3" x14ac:dyDescent="0.2">
      <c r="A491" s="22">
        <v>1076</v>
      </c>
      <c r="B491" s="22">
        <v>2</v>
      </c>
      <c r="C491" s="22" t="s">
        <v>45</v>
      </c>
    </row>
    <row r="492" spans="1:3" x14ac:dyDescent="0.2">
      <c r="A492" s="22">
        <v>1077</v>
      </c>
      <c r="B492" s="22">
        <v>1</v>
      </c>
      <c r="C492" s="22" t="s">
        <v>47</v>
      </c>
    </row>
    <row r="493" spans="1:3" x14ac:dyDescent="0.2">
      <c r="A493" s="22">
        <v>1078</v>
      </c>
      <c r="B493" s="22">
        <v>2</v>
      </c>
      <c r="C493" s="22" t="s">
        <v>45</v>
      </c>
    </row>
    <row r="494" spans="1:3" x14ac:dyDescent="0.2">
      <c r="A494" s="22">
        <v>1080</v>
      </c>
      <c r="B494" s="22">
        <v>1</v>
      </c>
      <c r="C494" s="22" t="s">
        <v>46</v>
      </c>
    </row>
    <row r="495" spans="1:3" x14ac:dyDescent="0.2">
      <c r="A495" s="22">
        <v>1081</v>
      </c>
      <c r="B495" s="22">
        <v>1</v>
      </c>
      <c r="C495" s="22" t="s">
        <v>46</v>
      </c>
    </row>
    <row r="496" spans="1:3" x14ac:dyDescent="0.2">
      <c r="A496" s="22">
        <v>1083</v>
      </c>
      <c r="B496" s="22">
        <v>5</v>
      </c>
      <c r="C496" s="22" t="s">
        <v>48</v>
      </c>
    </row>
    <row r="497" spans="1:3" x14ac:dyDescent="0.2">
      <c r="A497" s="22">
        <v>1087</v>
      </c>
      <c r="B497" s="22">
        <v>2</v>
      </c>
      <c r="C497" s="22" t="s">
        <v>46</v>
      </c>
    </row>
    <row r="498" spans="1:3" x14ac:dyDescent="0.2">
      <c r="A498" s="22">
        <v>1096</v>
      </c>
      <c r="B498" s="22">
        <v>1</v>
      </c>
      <c r="C498" s="22" t="s">
        <v>47</v>
      </c>
    </row>
    <row r="499" spans="1:3" x14ac:dyDescent="0.2">
      <c r="A499" s="22">
        <v>1099</v>
      </c>
      <c r="B499" s="22">
        <v>1</v>
      </c>
      <c r="C499" s="22" t="s">
        <v>45</v>
      </c>
    </row>
    <row r="500" spans="1:3" x14ac:dyDescent="0.2">
      <c r="A500" s="22">
        <v>1105</v>
      </c>
      <c r="B500" s="22">
        <v>1</v>
      </c>
      <c r="C500" s="22" t="s">
        <v>45</v>
      </c>
    </row>
    <row r="501" spans="1:3" x14ac:dyDescent="0.2">
      <c r="A501" s="22">
        <v>1107</v>
      </c>
      <c r="B501" s="22">
        <v>0</v>
      </c>
      <c r="C501" s="22" t="s">
        <v>46</v>
      </c>
    </row>
    <row r="502" spans="1:3" x14ac:dyDescent="0.2">
      <c r="A502" s="22">
        <v>1110</v>
      </c>
      <c r="B502" s="22">
        <v>4</v>
      </c>
      <c r="C502" s="22" t="s">
        <v>45</v>
      </c>
    </row>
    <row r="503" spans="1:3" x14ac:dyDescent="0.2">
      <c r="A503" s="22">
        <v>1112</v>
      </c>
      <c r="B503" s="22">
        <v>3</v>
      </c>
      <c r="C503" s="22" t="s">
        <v>47</v>
      </c>
    </row>
    <row r="504" spans="1:3" x14ac:dyDescent="0.2">
      <c r="A504" s="22">
        <v>1113</v>
      </c>
      <c r="B504" s="22">
        <v>6</v>
      </c>
      <c r="C504" s="22" t="s">
        <v>48</v>
      </c>
    </row>
    <row r="505" spans="1:3" x14ac:dyDescent="0.2">
      <c r="A505" s="22">
        <v>1114</v>
      </c>
      <c r="B505" s="22">
        <v>1</v>
      </c>
      <c r="C505" s="22" t="s">
        <v>46</v>
      </c>
    </row>
    <row r="506" spans="1:3" x14ac:dyDescent="0.2">
      <c r="A506" s="22">
        <v>1115</v>
      </c>
      <c r="B506" s="22">
        <v>1</v>
      </c>
      <c r="C506" s="22" t="s">
        <v>46</v>
      </c>
    </row>
    <row r="507" spans="1:3" x14ac:dyDescent="0.2">
      <c r="A507" s="22">
        <v>1116</v>
      </c>
      <c r="B507" s="22">
        <v>2</v>
      </c>
      <c r="C507" s="22" t="s">
        <v>45</v>
      </c>
    </row>
    <row r="508" spans="1:3" x14ac:dyDescent="0.2">
      <c r="A508" s="22">
        <v>1119</v>
      </c>
      <c r="B508" s="22">
        <v>0</v>
      </c>
      <c r="C508" s="22" t="s">
        <v>46</v>
      </c>
    </row>
    <row r="509" spans="1:3" x14ac:dyDescent="0.2">
      <c r="A509" s="22">
        <v>1123</v>
      </c>
      <c r="B509" s="22">
        <v>0</v>
      </c>
      <c r="C509" s="22" t="s">
        <v>46</v>
      </c>
    </row>
    <row r="510" spans="1:3" x14ac:dyDescent="0.2">
      <c r="A510" s="22">
        <v>1126</v>
      </c>
      <c r="B510" s="22">
        <v>2</v>
      </c>
      <c r="C510" s="22" t="s">
        <v>47</v>
      </c>
    </row>
    <row r="511" spans="1:3" x14ac:dyDescent="0.2">
      <c r="A511" s="22">
        <v>1129</v>
      </c>
      <c r="B511" s="22">
        <v>0</v>
      </c>
      <c r="C511" s="22" t="s">
        <v>47</v>
      </c>
    </row>
    <row r="512" spans="1:3" x14ac:dyDescent="0.2">
      <c r="A512" s="22">
        <v>1137</v>
      </c>
      <c r="B512" s="22">
        <v>0</v>
      </c>
      <c r="C512" s="22" t="s">
        <v>46</v>
      </c>
    </row>
    <row r="513" spans="1:3" x14ac:dyDescent="0.2">
      <c r="A513" s="22">
        <v>1139</v>
      </c>
      <c r="B513" s="22">
        <v>2</v>
      </c>
      <c r="C513" s="22" t="s">
        <v>47</v>
      </c>
    </row>
    <row r="514" spans="1:3" x14ac:dyDescent="0.2">
      <c r="A514" s="22">
        <v>1141</v>
      </c>
      <c r="B514" s="22">
        <v>2</v>
      </c>
      <c r="C514" s="22" t="s">
        <v>46</v>
      </c>
    </row>
    <row r="515" spans="1:3" x14ac:dyDescent="0.2">
      <c r="A515" s="22">
        <v>1142</v>
      </c>
      <c r="B515" s="22">
        <v>1</v>
      </c>
      <c r="C515" s="22" t="s">
        <v>47</v>
      </c>
    </row>
    <row r="516" spans="1:3" x14ac:dyDescent="0.2">
      <c r="A516" s="22">
        <v>1153</v>
      </c>
      <c r="B516" s="22">
        <v>3</v>
      </c>
      <c r="C516" s="22" t="s">
        <v>47</v>
      </c>
    </row>
    <row r="517" spans="1:3" x14ac:dyDescent="0.2">
      <c r="A517" s="22">
        <v>1157</v>
      </c>
      <c r="B517" s="22">
        <v>1</v>
      </c>
      <c r="C517" s="22" t="s">
        <v>47</v>
      </c>
    </row>
    <row r="518" spans="1:3" x14ac:dyDescent="0.2">
      <c r="A518" s="22">
        <v>1158</v>
      </c>
      <c r="B518" s="22">
        <v>0</v>
      </c>
      <c r="C518" s="22" t="s">
        <v>46</v>
      </c>
    </row>
    <row r="519" spans="1:3" x14ac:dyDescent="0.2">
      <c r="A519" s="22">
        <v>1159</v>
      </c>
      <c r="B519" s="22">
        <v>2</v>
      </c>
      <c r="C519" s="22" t="s">
        <v>46</v>
      </c>
    </row>
    <row r="520" spans="1:3" x14ac:dyDescent="0.2">
      <c r="A520" s="22">
        <v>1162</v>
      </c>
      <c r="B520" s="22">
        <v>1</v>
      </c>
      <c r="C520" s="22" t="s">
        <v>46</v>
      </c>
    </row>
    <row r="521" spans="1:3" x14ac:dyDescent="0.2">
      <c r="A521" s="22">
        <v>1164</v>
      </c>
      <c r="B521" s="22">
        <v>1</v>
      </c>
      <c r="C521" s="22" t="s">
        <v>46</v>
      </c>
    </row>
    <row r="522" spans="1:3" x14ac:dyDescent="0.2">
      <c r="A522" s="22">
        <v>1165</v>
      </c>
      <c r="B522" s="22">
        <v>1</v>
      </c>
      <c r="C522" s="22" t="s">
        <v>47</v>
      </c>
    </row>
    <row r="523" spans="1:3" x14ac:dyDescent="0.2">
      <c r="A523" s="22">
        <v>1168</v>
      </c>
      <c r="B523" s="22">
        <v>1</v>
      </c>
      <c r="C523" s="22" t="s">
        <v>47</v>
      </c>
    </row>
    <row r="524" spans="1:3" x14ac:dyDescent="0.2">
      <c r="A524" s="22">
        <v>1172</v>
      </c>
      <c r="B524" s="22">
        <v>1</v>
      </c>
      <c r="C524" s="22" t="s">
        <v>47</v>
      </c>
    </row>
    <row r="525" spans="1:3" x14ac:dyDescent="0.2">
      <c r="A525" s="22">
        <v>1173</v>
      </c>
      <c r="B525" s="22">
        <v>4</v>
      </c>
      <c r="C525" s="22" t="s">
        <v>46</v>
      </c>
    </row>
    <row r="526" spans="1:3" x14ac:dyDescent="0.2">
      <c r="A526" s="22">
        <v>1174</v>
      </c>
      <c r="B526" s="22">
        <v>0</v>
      </c>
      <c r="C526" s="22" t="s">
        <v>46</v>
      </c>
    </row>
    <row r="527" spans="1:3" x14ac:dyDescent="0.2">
      <c r="A527" s="22">
        <v>1175</v>
      </c>
      <c r="B527" s="22">
        <v>1</v>
      </c>
      <c r="C527" s="22" t="s">
        <v>46</v>
      </c>
    </row>
    <row r="528" spans="1:3" x14ac:dyDescent="0.2">
      <c r="A528" s="22">
        <v>1177</v>
      </c>
      <c r="B528" s="22">
        <v>1</v>
      </c>
      <c r="C528" s="22" t="s">
        <v>45</v>
      </c>
    </row>
    <row r="529" spans="1:3" x14ac:dyDescent="0.2">
      <c r="A529" s="22">
        <v>1178</v>
      </c>
      <c r="B529" s="22">
        <v>1</v>
      </c>
      <c r="C529" s="22" t="s">
        <v>47</v>
      </c>
    </row>
    <row r="530" spans="1:3" x14ac:dyDescent="0.2">
      <c r="A530" s="22">
        <v>1180</v>
      </c>
      <c r="B530" s="22">
        <v>3</v>
      </c>
      <c r="C530" s="22" t="s">
        <v>46</v>
      </c>
    </row>
    <row r="531" spans="1:3" x14ac:dyDescent="0.2">
      <c r="A531" s="22">
        <v>1182</v>
      </c>
      <c r="B531" s="22">
        <v>1</v>
      </c>
      <c r="C531" s="22" t="s">
        <v>46</v>
      </c>
    </row>
    <row r="532" spans="1:3" x14ac:dyDescent="0.2">
      <c r="A532" s="22">
        <v>1183</v>
      </c>
      <c r="B532" s="22">
        <v>0</v>
      </c>
      <c r="C532" s="22" t="s">
        <v>46</v>
      </c>
    </row>
    <row r="533" spans="1:3" x14ac:dyDescent="0.2">
      <c r="A533" s="22">
        <v>1187</v>
      </c>
      <c r="B533" s="22">
        <v>1</v>
      </c>
      <c r="C533" s="22" t="s">
        <v>47</v>
      </c>
    </row>
    <row r="534" spans="1:3" x14ac:dyDescent="0.2">
      <c r="A534" s="22">
        <v>1188</v>
      </c>
      <c r="B534" s="22">
        <v>1</v>
      </c>
      <c r="C534" s="22" t="s">
        <v>45</v>
      </c>
    </row>
    <row r="535" spans="1:3" x14ac:dyDescent="0.2">
      <c r="A535" s="22">
        <v>1189</v>
      </c>
      <c r="B535" s="22">
        <v>2</v>
      </c>
      <c r="C535" s="22" t="s">
        <v>45</v>
      </c>
    </row>
    <row r="536" spans="1:3" x14ac:dyDescent="0.2">
      <c r="A536" s="22">
        <v>1191</v>
      </c>
      <c r="B536" s="22">
        <v>2</v>
      </c>
      <c r="C536" s="22" t="s">
        <v>47</v>
      </c>
    </row>
    <row r="537" spans="1:3" x14ac:dyDescent="0.2">
      <c r="A537" s="22">
        <v>1192</v>
      </c>
      <c r="B537" s="22">
        <v>1</v>
      </c>
      <c r="C537" s="22" t="s">
        <v>45</v>
      </c>
    </row>
    <row r="538" spans="1:3" x14ac:dyDescent="0.2">
      <c r="A538" s="22">
        <v>1193</v>
      </c>
      <c r="B538" s="22">
        <v>1</v>
      </c>
      <c r="C538" s="22" t="s">
        <v>47</v>
      </c>
    </row>
    <row r="539" spans="1:3" x14ac:dyDescent="0.2">
      <c r="A539" s="22">
        <v>1195</v>
      </c>
      <c r="B539" s="22">
        <v>4</v>
      </c>
      <c r="C539" s="22" t="s">
        <v>46</v>
      </c>
    </row>
    <row r="540" spans="1:3" x14ac:dyDescent="0.2">
      <c r="A540" s="22">
        <v>1196</v>
      </c>
      <c r="B540" s="22">
        <v>2</v>
      </c>
      <c r="C540" s="22" t="s">
        <v>47</v>
      </c>
    </row>
    <row r="541" spans="1:3" x14ac:dyDescent="0.2">
      <c r="A541" s="22">
        <v>1197</v>
      </c>
      <c r="B541" s="22">
        <v>2</v>
      </c>
      <c r="C541" s="22" t="s">
        <v>47</v>
      </c>
    </row>
    <row r="542" spans="1:3" x14ac:dyDescent="0.2">
      <c r="A542" s="22">
        <v>1198</v>
      </c>
      <c r="B542" s="22">
        <v>1</v>
      </c>
      <c r="C542" s="22" t="s">
        <v>46</v>
      </c>
    </row>
    <row r="543" spans="1:3" x14ac:dyDescent="0.2">
      <c r="A543" s="22">
        <v>1201</v>
      </c>
      <c r="B543" s="22">
        <v>5</v>
      </c>
      <c r="C543" s="22" t="s">
        <v>48</v>
      </c>
    </row>
    <row r="544" spans="1:3" x14ac:dyDescent="0.2">
      <c r="A544" s="22">
        <v>1207</v>
      </c>
      <c r="B544" s="22">
        <v>2</v>
      </c>
      <c r="C544" s="22" t="s">
        <v>47</v>
      </c>
    </row>
    <row r="545" spans="1:3" x14ac:dyDescent="0.2">
      <c r="A545" s="22">
        <v>1208</v>
      </c>
      <c r="B545" s="22">
        <v>1</v>
      </c>
      <c r="C545" s="22" t="s">
        <v>46</v>
      </c>
    </row>
    <row r="546" spans="1:3" x14ac:dyDescent="0.2">
      <c r="A546" s="22">
        <v>1209</v>
      </c>
      <c r="B546" s="22">
        <v>1</v>
      </c>
      <c r="C546" s="22" t="s">
        <v>45</v>
      </c>
    </row>
    <row r="547" spans="1:3" x14ac:dyDescent="0.2">
      <c r="A547" s="22">
        <v>1212</v>
      </c>
      <c r="B547" s="22">
        <v>2</v>
      </c>
      <c r="C547" s="22" t="s">
        <v>45</v>
      </c>
    </row>
    <row r="548" spans="1:3" x14ac:dyDescent="0.2">
      <c r="A548" s="22">
        <v>1214</v>
      </c>
      <c r="B548" s="22">
        <v>3</v>
      </c>
      <c r="C548" s="22" t="s">
        <v>46</v>
      </c>
    </row>
    <row r="549" spans="1:3" x14ac:dyDescent="0.2">
      <c r="A549" s="22">
        <v>1217</v>
      </c>
      <c r="B549" s="22">
        <v>2</v>
      </c>
      <c r="C549" s="22" t="s">
        <v>46</v>
      </c>
    </row>
    <row r="550" spans="1:3" x14ac:dyDescent="0.2">
      <c r="A550" s="22">
        <v>1218</v>
      </c>
      <c r="B550" s="22">
        <v>1</v>
      </c>
      <c r="C550" s="22" t="s">
        <v>47</v>
      </c>
    </row>
    <row r="551" spans="1:3" x14ac:dyDescent="0.2">
      <c r="A551" s="22">
        <v>1220</v>
      </c>
      <c r="B551" s="22">
        <v>1</v>
      </c>
      <c r="C551" s="22" t="s">
        <v>46</v>
      </c>
    </row>
    <row r="552" spans="1:3" x14ac:dyDescent="0.2">
      <c r="A552" s="22">
        <v>1224</v>
      </c>
      <c r="B552" s="22">
        <v>3</v>
      </c>
      <c r="C552" s="22" t="s">
        <v>48</v>
      </c>
    </row>
    <row r="553" spans="1:3" x14ac:dyDescent="0.2">
      <c r="A553" s="22">
        <v>1226</v>
      </c>
      <c r="B553" s="22">
        <v>1</v>
      </c>
      <c r="C553" s="22" t="s">
        <v>45</v>
      </c>
    </row>
    <row r="554" spans="1:3" x14ac:dyDescent="0.2">
      <c r="A554" s="22">
        <v>1227</v>
      </c>
      <c r="B554" s="22">
        <v>2</v>
      </c>
      <c r="C554" s="22" t="s">
        <v>47</v>
      </c>
    </row>
    <row r="555" spans="1:3" x14ac:dyDescent="0.2">
      <c r="A555" s="22">
        <v>1230</v>
      </c>
      <c r="B555" s="22">
        <v>2</v>
      </c>
      <c r="C555" s="22" t="s">
        <v>48</v>
      </c>
    </row>
    <row r="556" spans="1:3" x14ac:dyDescent="0.2">
      <c r="A556" s="22">
        <v>1232</v>
      </c>
      <c r="B556" s="22">
        <v>1</v>
      </c>
      <c r="C556" s="22" t="s">
        <v>47</v>
      </c>
    </row>
    <row r="557" spans="1:3" x14ac:dyDescent="0.2">
      <c r="A557" s="22">
        <v>1234</v>
      </c>
      <c r="B557" s="22">
        <v>2</v>
      </c>
      <c r="C557" s="22" t="s">
        <v>46</v>
      </c>
    </row>
    <row r="558" spans="1:3" x14ac:dyDescent="0.2">
      <c r="A558" s="22">
        <v>1236</v>
      </c>
      <c r="B558" s="22">
        <v>2</v>
      </c>
      <c r="C558" s="22" t="s">
        <v>45</v>
      </c>
    </row>
    <row r="559" spans="1:3" x14ac:dyDescent="0.2">
      <c r="A559" s="22">
        <v>1238</v>
      </c>
      <c r="B559" s="22">
        <v>3</v>
      </c>
      <c r="C559" s="22" t="s">
        <v>48</v>
      </c>
    </row>
    <row r="560" spans="1:3" x14ac:dyDescent="0.2">
      <c r="A560" s="22">
        <v>1239</v>
      </c>
      <c r="B560" s="22">
        <v>2</v>
      </c>
      <c r="C560" s="22" t="s">
        <v>47</v>
      </c>
    </row>
    <row r="561" spans="1:3" x14ac:dyDescent="0.2">
      <c r="A561" s="22">
        <v>1240</v>
      </c>
      <c r="B561" s="22">
        <v>1</v>
      </c>
      <c r="C561" s="22" t="s">
        <v>45</v>
      </c>
    </row>
    <row r="562" spans="1:3" x14ac:dyDescent="0.2">
      <c r="A562" s="22">
        <v>1242</v>
      </c>
      <c r="B562" s="22">
        <v>2</v>
      </c>
      <c r="C562" s="22" t="s">
        <v>46</v>
      </c>
    </row>
    <row r="563" spans="1:3" x14ac:dyDescent="0.2">
      <c r="A563" s="22">
        <v>1243</v>
      </c>
      <c r="B563" s="22">
        <v>2</v>
      </c>
      <c r="C563" s="22" t="s">
        <v>46</v>
      </c>
    </row>
    <row r="564" spans="1:3" x14ac:dyDescent="0.2">
      <c r="A564" s="22">
        <v>1244</v>
      </c>
      <c r="B564" s="22">
        <v>2</v>
      </c>
      <c r="C564" s="22" t="s">
        <v>46</v>
      </c>
    </row>
    <row r="565" spans="1:3" x14ac:dyDescent="0.2">
      <c r="A565" s="22">
        <v>1245</v>
      </c>
      <c r="B565" s="22">
        <v>1</v>
      </c>
      <c r="C565" s="22" t="s">
        <v>45</v>
      </c>
    </row>
    <row r="566" spans="1:3" x14ac:dyDescent="0.2">
      <c r="A566" s="22">
        <v>1251</v>
      </c>
      <c r="B566" s="22">
        <v>2</v>
      </c>
      <c r="C566" s="22" t="s">
        <v>47</v>
      </c>
    </row>
    <row r="567" spans="1:3" x14ac:dyDescent="0.2">
      <c r="A567" s="22">
        <v>1252</v>
      </c>
      <c r="B567" s="22">
        <v>2</v>
      </c>
      <c r="C567" s="22" t="s">
        <v>47</v>
      </c>
    </row>
    <row r="568" spans="1:3" x14ac:dyDescent="0.2">
      <c r="A568" s="22">
        <v>1257</v>
      </c>
      <c r="B568" s="22">
        <v>1</v>
      </c>
      <c r="C568" s="22" t="s">
        <v>47</v>
      </c>
    </row>
    <row r="569" spans="1:3" x14ac:dyDescent="0.2">
      <c r="A569" s="22">
        <v>1258</v>
      </c>
      <c r="B569" s="22">
        <v>1</v>
      </c>
      <c r="C569" s="22" t="s">
        <v>47</v>
      </c>
    </row>
    <row r="570" spans="1:3" x14ac:dyDescent="0.2">
      <c r="A570" s="22">
        <v>1260</v>
      </c>
      <c r="B570" s="22">
        <v>1</v>
      </c>
      <c r="C570" s="22" t="s">
        <v>45</v>
      </c>
    </row>
    <row r="571" spans="1:3" x14ac:dyDescent="0.2">
      <c r="A571" s="22">
        <v>1264</v>
      </c>
      <c r="B571" s="22">
        <v>2</v>
      </c>
      <c r="C571" s="22" t="s">
        <v>47</v>
      </c>
    </row>
    <row r="572" spans="1:3" x14ac:dyDescent="0.2">
      <c r="A572" s="22">
        <v>1267</v>
      </c>
      <c r="B572" s="22">
        <v>4</v>
      </c>
      <c r="C572" s="22" t="s">
        <v>48</v>
      </c>
    </row>
    <row r="573" spans="1:3" x14ac:dyDescent="0.2">
      <c r="A573" s="22">
        <v>1268</v>
      </c>
      <c r="B573" s="22">
        <v>7</v>
      </c>
      <c r="C573" s="22" t="s">
        <v>48</v>
      </c>
    </row>
    <row r="574" spans="1:3" x14ac:dyDescent="0.2">
      <c r="A574" s="22">
        <v>1269</v>
      </c>
      <c r="B574" s="22">
        <v>3</v>
      </c>
      <c r="C574" s="22" t="s">
        <v>47</v>
      </c>
    </row>
    <row r="575" spans="1:3" x14ac:dyDescent="0.2">
      <c r="A575" s="22">
        <v>1272</v>
      </c>
      <c r="B575" s="22">
        <v>0</v>
      </c>
      <c r="C575" s="22" t="s">
        <v>46</v>
      </c>
    </row>
    <row r="576" spans="1:3" x14ac:dyDescent="0.2">
      <c r="A576" s="22">
        <v>1276</v>
      </c>
      <c r="B576" s="22">
        <v>0</v>
      </c>
      <c r="C576" s="22" t="s">
        <v>46</v>
      </c>
    </row>
    <row r="577" spans="1:3" x14ac:dyDescent="0.2">
      <c r="A577" s="22">
        <v>1277</v>
      </c>
      <c r="B577" s="22">
        <v>1</v>
      </c>
      <c r="C577" s="22" t="s">
        <v>47</v>
      </c>
    </row>
    <row r="578" spans="1:3" x14ac:dyDescent="0.2">
      <c r="A578" s="22">
        <v>1278</v>
      </c>
      <c r="B578" s="22">
        <v>3</v>
      </c>
      <c r="C578" s="22" t="s">
        <v>45</v>
      </c>
    </row>
    <row r="579" spans="1:3" x14ac:dyDescent="0.2">
      <c r="A579" s="22">
        <v>1281</v>
      </c>
      <c r="B579" s="22">
        <v>2</v>
      </c>
      <c r="C579" s="22" t="s">
        <v>47</v>
      </c>
    </row>
    <row r="580" spans="1:3" x14ac:dyDescent="0.2">
      <c r="A580" s="22">
        <v>1282</v>
      </c>
      <c r="B580" s="22">
        <v>1</v>
      </c>
      <c r="C580" s="22" t="s">
        <v>47</v>
      </c>
    </row>
    <row r="581" spans="1:3" x14ac:dyDescent="0.2">
      <c r="A581" s="22">
        <v>1283</v>
      </c>
      <c r="B581" s="22">
        <v>1</v>
      </c>
      <c r="C581" s="22" t="s">
        <v>47</v>
      </c>
    </row>
    <row r="582" spans="1:3" x14ac:dyDescent="0.2">
      <c r="A582" s="22">
        <v>1284</v>
      </c>
      <c r="B582" s="22">
        <v>2</v>
      </c>
      <c r="C582" s="22" t="s">
        <v>46</v>
      </c>
    </row>
    <row r="583" spans="1:3" x14ac:dyDescent="0.2">
      <c r="A583" s="22">
        <v>1288</v>
      </c>
      <c r="B583" s="22">
        <v>3</v>
      </c>
      <c r="C583" s="22" t="s">
        <v>45</v>
      </c>
    </row>
    <row r="584" spans="1:3" x14ac:dyDescent="0.2">
      <c r="A584" s="22">
        <v>1291</v>
      </c>
      <c r="B584" s="22">
        <v>1</v>
      </c>
      <c r="C584" s="22" t="s">
        <v>47</v>
      </c>
    </row>
    <row r="585" spans="1:3" x14ac:dyDescent="0.2">
      <c r="A585" s="22">
        <v>1292</v>
      </c>
      <c r="B585" s="22">
        <v>1</v>
      </c>
      <c r="C585" s="22" t="s">
        <v>46</v>
      </c>
    </row>
    <row r="586" spans="1:3" x14ac:dyDescent="0.2">
      <c r="A586" s="22">
        <v>1293</v>
      </c>
      <c r="B586" s="22">
        <v>1</v>
      </c>
      <c r="C586" s="22" t="s">
        <v>45</v>
      </c>
    </row>
    <row r="587" spans="1:3" x14ac:dyDescent="0.2">
      <c r="A587" s="22">
        <v>1294</v>
      </c>
      <c r="B587" s="22">
        <v>2</v>
      </c>
      <c r="C587" s="22" t="s">
        <v>46</v>
      </c>
    </row>
    <row r="588" spans="1:3" x14ac:dyDescent="0.2">
      <c r="A588" s="22">
        <v>1295</v>
      </c>
      <c r="B588" s="22">
        <v>4</v>
      </c>
      <c r="C588" s="22" t="s">
        <v>46</v>
      </c>
    </row>
    <row r="589" spans="1:3" x14ac:dyDescent="0.2">
      <c r="A589" s="22">
        <v>1297</v>
      </c>
      <c r="B589" s="22">
        <v>1</v>
      </c>
      <c r="C589" s="22" t="s">
        <v>47</v>
      </c>
    </row>
    <row r="590" spans="1:3" x14ac:dyDescent="0.2">
      <c r="A590" s="22">
        <v>1298</v>
      </c>
      <c r="B590" s="22">
        <v>0</v>
      </c>
      <c r="C590" s="22" t="s">
        <v>47</v>
      </c>
    </row>
    <row r="591" spans="1:3" x14ac:dyDescent="0.2">
      <c r="A591" s="22">
        <v>1300</v>
      </c>
      <c r="B591" s="22">
        <v>0</v>
      </c>
      <c r="C591" s="22" t="s">
        <v>46</v>
      </c>
    </row>
    <row r="592" spans="1:3" x14ac:dyDescent="0.2">
      <c r="A592" s="22">
        <v>1304</v>
      </c>
      <c r="B592" s="22">
        <v>1</v>
      </c>
      <c r="C592" s="22" t="s">
        <v>47</v>
      </c>
    </row>
    <row r="593" spans="1:3" x14ac:dyDescent="0.2">
      <c r="A593" s="22">
        <v>1308</v>
      </c>
      <c r="B593" s="22">
        <v>2</v>
      </c>
      <c r="C593" s="22" t="s">
        <v>47</v>
      </c>
    </row>
    <row r="594" spans="1:3" x14ac:dyDescent="0.2">
      <c r="A594" s="22">
        <v>1309</v>
      </c>
      <c r="B594" s="22">
        <v>1</v>
      </c>
      <c r="C594" s="22" t="s">
        <v>47</v>
      </c>
    </row>
    <row r="595" spans="1:3" x14ac:dyDescent="0.2">
      <c r="A595" s="22">
        <v>1310</v>
      </c>
      <c r="B595" s="22">
        <v>3</v>
      </c>
      <c r="C595" s="22" t="s">
        <v>47</v>
      </c>
    </row>
    <row r="596" spans="1:3" x14ac:dyDescent="0.2">
      <c r="A596" s="22">
        <v>1311</v>
      </c>
      <c r="B596" s="22">
        <v>1</v>
      </c>
      <c r="C596" s="22" t="s">
        <v>47</v>
      </c>
    </row>
    <row r="597" spans="1:3" x14ac:dyDescent="0.2">
      <c r="A597" s="22">
        <v>1312</v>
      </c>
      <c r="B597" s="22">
        <v>1</v>
      </c>
      <c r="C597" s="22" t="s">
        <v>45</v>
      </c>
    </row>
    <row r="598" spans="1:3" x14ac:dyDescent="0.2">
      <c r="A598" s="22">
        <v>1313</v>
      </c>
      <c r="B598" s="22">
        <v>1</v>
      </c>
      <c r="C598" s="22" t="s">
        <v>46</v>
      </c>
    </row>
    <row r="599" spans="1:3" x14ac:dyDescent="0.2">
      <c r="A599" s="22">
        <v>1315</v>
      </c>
      <c r="B599" s="22">
        <v>3</v>
      </c>
      <c r="C599" s="22" t="s">
        <v>45</v>
      </c>
    </row>
    <row r="600" spans="1:3" x14ac:dyDescent="0.2">
      <c r="A600" s="22">
        <v>1319</v>
      </c>
      <c r="B600" s="22">
        <v>3</v>
      </c>
      <c r="C600" s="22" t="s">
        <v>47</v>
      </c>
    </row>
    <row r="601" spans="1:3" x14ac:dyDescent="0.2">
      <c r="A601" s="22">
        <v>1320</v>
      </c>
      <c r="B601" s="22">
        <v>1</v>
      </c>
      <c r="C601" s="22" t="s">
        <v>48</v>
      </c>
    </row>
    <row r="602" spans="1:3" x14ac:dyDescent="0.2">
      <c r="A602" s="22">
        <v>1321</v>
      </c>
      <c r="B602" s="22">
        <v>3</v>
      </c>
      <c r="C602" s="22" t="s">
        <v>45</v>
      </c>
    </row>
    <row r="603" spans="1:3" x14ac:dyDescent="0.2">
      <c r="A603" s="22">
        <v>1322</v>
      </c>
      <c r="B603" s="22">
        <v>2</v>
      </c>
      <c r="C603" s="22" t="s">
        <v>48</v>
      </c>
    </row>
    <row r="604" spans="1:3" x14ac:dyDescent="0.2">
      <c r="A604" s="22">
        <v>1324</v>
      </c>
      <c r="B604" s="22">
        <v>1</v>
      </c>
      <c r="C604" s="22" t="s">
        <v>47</v>
      </c>
    </row>
    <row r="605" spans="1:3" x14ac:dyDescent="0.2">
      <c r="A605" s="22">
        <v>1325</v>
      </c>
      <c r="B605" s="22">
        <v>2</v>
      </c>
      <c r="C605" s="22" t="s">
        <v>48</v>
      </c>
    </row>
    <row r="606" spans="1:3" x14ac:dyDescent="0.2">
      <c r="A606" s="22">
        <v>1326</v>
      </c>
      <c r="B606" s="22">
        <v>1</v>
      </c>
      <c r="C606" s="22" t="s">
        <v>45</v>
      </c>
    </row>
    <row r="607" spans="1:3" x14ac:dyDescent="0.2">
      <c r="A607" s="22">
        <v>1327</v>
      </c>
      <c r="B607" s="22">
        <v>1</v>
      </c>
      <c r="C607" s="22" t="s">
        <v>45</v>
      </c>
    </row>
    <row r="608" spans="1:3" x14ac:dyDescent="0.2">
      <c r="A608" s="22">
        <v>1329</v>
      </c>
      <c r="B608" s="22">
        <v>1</v>
      </c>
      <c r="C608" s="22" t="s">
        <v>47</v>
      </c>
    </row>
    <row r="609" spans="1:3" x14ac:dyDescent="0.2">
      <c r="A609" s="22">
        <v>1330</v>
      </c>
      <c r="B609" s="22">
        <v>5</v>
      </c>
      <c r="C609" s="22" t="s">
        <v>45</v>
      </c>
    </row>
    <row r="610" spans="1:3" x14ac:dyDescent="0.2">
      <c r="A610" s="22">
        <v>1332</v>
      </c>
      <c r="B610" s="22">
        <v>3</v>
      </c>
      <c r="C610" s="22" t="s">
        <v>45</v>
      </c>
    </row>
    <row r="611" spans="1:3" x14ac:dyDescent="0.2">
      <c r="A611" s="22">
        <v>1333</v>
      </c>
      <c r="B611" s="22">
        <v>1</v>
      </c>
      <c r="C611" s="22" t="s">
        <v>46</v>
      </c>
    </row>
    <row r="612" spans="1:3" x14ac:dyDescent="0.2">
      <c r="A612" s="22">
        <v>1336</v>
      </c>
      <c r="B612" s="22">
        <v>4</v>
      </c>
      <c r="C612" s="22" t="s">
        <v>47</v>
      </c>
    </row>
    <row r="613" spans="1:3" x14ac:dyDescent="0.2">
      <c r="A613" s="22">
        <v>1338</v>
      </c>
      <c r="B613" s="22">
        <v>5</v>
      </c>
      <c r="C613" s="22" t="s">
        <v>45</v>
      </c>
    </row>
    <row r="614" spans="1:3" x14ac:dyDescent="0.2">
      <c r="A614" s="22">
        <v>1339</v>
      </c>
      <c r="B614" s="22">
        <v>1</v>
      </c>
      <c r="C614" s="22" t="s">
        <v>46</v>
      </c>
    </row>
    <row r="615" spans="1:3" x14ac:dyDescent="0.2">
      <c r="A615" s="22">
        <v>1340</v>
      </c>
      <c r="B615" s="22">
        <v>1</v>
      </c>
      <c r="C615" s="22" t="s">
        <v>45</v>
      </c>
    </row>
    <row r="616" spans="1:3" x14ac:dyDescent="0.2">
      <c r="A616" s="22">
        <v>1342</v>
      </c>
      <c r="B616" s="22">
        <v>1</v>
      </c>
      <c r="C616" s="22" t="s">
        <v>47</v>
      </c>
    </row>
    <row r="617" spans="1:3" x14ac:dyDescent="0.2">
      <c r="A617" s="22">
        <v>1344</v>
      </c>
      <c r="B617" s="22">
        <v>3</v>
      </c>
      <c r="C617" s="22" t="s">
        <v>45</v>
      </c>
    </row>
    <row r="618" spans="1:3" x14ac:dyDescent="0.2">
      <c r="A618" s="22">
        <v>1346</v>
      </c>
      <c r="B618" s="22">
        <v>2</v>
      </c>
      <c r="C618" s="22" t="s">
        <v>47</v>
      </c>
    </row>
    <row r="619" spans="1:3" x14ac:dyDescent="0.2">
      <c r="A619" s="22">
        <v>1347</v>
      </c>
      <c r="B619" s="22">
        <v>4</v>
      </c>
      <c r="C619" s="22" t="s">
        <v>46</v>
      </c>
    </row>
    <row r="620" spans="1:3" x14ac:dyDescent="0.2">
      <c r="A620" s="22">
        <v>1348</v>
      </c>
      <c r="B620" s="22">
        <v>3</v>
      </c>
      <c r="C620" s="22" t="s">
        <v>46</v>
      </c>
    </row>
    <row r="621" spans="1:3" x14ac:dyDescent="0.2">
      <c r="A621" s="22">
        <v>1349</v>
      </c>
      <c r="B621" s="22">
        <v>0</v>
      </c>
      <c r="C621" s="22" t="s">
        <v>46</v>
      </c>
    </row>
    <row r="622" spans="1:3" x14ac:dyDescent="0.2">
      <c r="A622" s="22">
        <v>1350</v>
      </c>
      <c r="B622" s="22">
        <v>2</v>
      </c>
      <c r="C622" s="22" t="s">
        <v>45</v>
      </c>
    </row>
    <row r="623" spans="1:3" x14ac:dyDescent="0.2">
      <c r="A623" s="22">
        <v>1351</v>
      </c>
      <c r="B623" s="22">
        <v>1</v>
      </c>
      <c r="C623" s="22" t="s">
        <v>46</v>
      </c>
    </row>
    <row r="624" spans="1:3" x14ac:dyDescent="0.2">
      <c r="A624" s="22">
        <v>1352</v>
      </c>
      <c r="B624" s="22">
        <v>1</v>
      </c>
      <c r="C624" s="22" t="s">
        <v>47</v>
      </c>
    </row>
    <row r="625" spans="1:3" x14ac:dyDescent="0.2">
      <c r="A625" s="22">
        <v>1356</v>
      </c>
      <c r="B625" s="22">
        <v>2</v>
      </c>
      <c r="C625" s="22" t="s">
        <v>47</v>
      </c>
    </row>
    <row r="626" spans="1:3" x14ac:dyDescent="0.2">
      <c r="A626" s="22">
        <v>1358</v>
      </c>
      <c r="B626" s="22">
        <v>1</v>
      </c>
      <c r="C626" s="22" t="s">
        <v>46</v>
      </c>
    </row>
    <row r="627" spans="1:3" x14ac:dyDescent="0.2">
      <c r="A627" s="22">
        <v>1360</v>
      </c>
      <c r="B627" s="22">
        <v>0</v>
      </c>
      <c r="C627" s="22" t="s">
        <v>47</v>
      </c>
    </row>
    <row r="628" spans="1:3" x14ac:dyDescent="0.2">
      <c r="A628" s="22">
        <v>1362</v>
      </c>
      <c r="B628" s="22">
        <v>2</v>
      </c>
      <c r="C628" s="22" t="s">
        <v>47</v>
      </c>
    </row>
    <row r="629" spans="1:3" x14ac:dyDescent="0.2">
      <c r="A629" s="22">
        <v>1363</v>
      </c>
      <c r="B629" s="22">
        <v>0</v>
      </c>
      <c r="C629" s="22" t="s">
        <v>46</v>
      </c>
    </row>
    <row r="630" spans="1:3" x14ac:dyDescent="0.2">
      <c r="A630" s="22">
        <v>1365</v>
      </c>
      <c r="B630" s="22">
        <v>2</v>
      </c>
      <c r="C630" s="22" t="s">
        <v>46</v>
      </c>
    </row>
    <row r="631" spans="1:3" x14ac:dyDescent="0.2">
      <c r="A631" s="22">
        <v>1366</v>
      </c>
      <c r="B631" s="22">
        <v>2</v>
      </c>
      <c r="C631" s="22" t="s">
        <v>47</v>
      </c>
    </row>
    <row r="632" spans="1:3" x14ac:dyDescent="0.2">
      <c r="A632" s="22">
        <v>1367</v>
      </c>
      <c r="B632" s="22">
        <v>0</v>
      </c>
      <c r="C632" s="22" t="s">
        <v>46</v>
      </c>
    </row>
    <row r="633" spans="1:3" x14ac:dyDescent="0.2">
      <c r="A633" s="22">
        <v>1372</v>
      </c>
      <c r="B633" s="22">
        <v>0</v>
      </c>
      <c r="C633" s="22" t="s">
        <v>47</v>
      </c>
    </row>
    <row r="634" spans="1:3" x14ac:dyDescent="0.2">
      <c r="A634" s="22">
        <v>1379</v>
      </c>
      <c r="B634" s="22">
        <v>1</v>
      </c>
      <c r="C634" s="22" t="s">
        <v>46</v>
      </c>
    </row>
    <row r="635" spans="1:3" x14ac:dyDescent="0.2">
      <c r="A635" s="22">
        <v>1383</v>
      </c>
      <c r="B635" s="22">
        <v>3</v>
      </c>
      <c r="C635" s="22" t="s">
        <v>45</v>
      </c>
    </row>
    <row r="636" spans="1:3" x14ac:dyDescent="0.2">
      <c r="A636" s="22">
        <v>1384</v>
      </c>
      <c r="B636" s="22">
        <v>0</v>
      </c>
      <c r="C636" s="22" t="s">
        <v>47</v>
      </c>
    </row>
    <row r="637" spans="1:3" x14ac:dyDescent="0.2">
      <c r="A637" s="22">
        <v>1386</v>
      </c>
      <c r="B637" s="22">
        <v>1</v>
      </c>
      <c r="C637" s="22" t="s">
        <v>45</v>
      </c>
    </row>
    <row r="638" spans="1:3" x14ac:dyDescent="0.2">
      <c r="A638" s="22">
        <v>1387</v>
      </c>
      <c r="B638" s="22">
        <v>2</v>
      </c>
      <c r="C638" s="22" t="s">
        <v>46</v>
      </c>
    </row>
    <row r="639" spans="1:3" x14ac:dyDescent="0.2">
      <c r="A639" s="22">
        <v>1389</v>
      </c>
      <c r="B639" s="22">
        <v>3</v>
      </c>
      <c r="C639" s="22" t="s">
        <v>45</v>
      </c>
    </row>
    <row r="640" spans="1:3" x14ac:dyDescent="0.2">
      <c r="A640" s="22">
        <v>1392</v>
      </c>
      <c r="B640" s="22">
        <v>0</v>
      </c>
      <c r="C640" s="22" t="s">
        <v>47</v>
      </c>
    </row>
    <row r="641" spans="1:3" x14ac:dyDescent="0.2">
      <c r="A641" s="22">
        <v>1393</v>
      </c>
      <c r="B641" s="22">
        <v>1</v>
      </c>
      <c r="C641" s="22" t="s">
        <v>46</v>
      </c>
    </row>
    <row r="642" spans="1:3" x14ac:dyDescent="0.2">
      <c r="A642" s="22">
        <v>1394</v>
      </c>
      <c r="B642" s="22">
        <v>1</v>
      </c>
      <c r="C642" s="22" t="s">
        <v>47</v>
      </c>
    </row>
    <row r="643" spans="1:3" x14ac:dyDescent="0.2">
      <c r="A643" s="22">
        <v>1395</v>
      </c>
      <c r="B643" s="22">
        <v>3</v>
      </c>
      <c r="C643" s="22" t="s">
        <v>47</v>
      </c>
    </row>
    <row r="644" spans="1:3" x14ac:dyDescent="0.2">
      <c r="A644" s="22">
        <v>1397</v>
      </c>
      <c r="B644" s="22">
        <v>1</v>
      </c>
      <c r="C644" s="22" t="s">
        <v>47</v>
      </c>
    </row>
    <row r="645" spans="1:3" x14ac:dyDescent="0.2">
      <c r="A645" s="22">
        <v>1398</v>
      </c>
      <c r="B645" s="22">
        <v>1</v>
      </c>
      <c r="C645" s="22" t="s">
        <v>47</v>
      </c>
    </row>
    <row r="646" spans="1:3" x14ac:dyDescent="0.2">
      <c r="A646" s="22">
        <v>1399</v>
      </c>
      <c r="B646" s="22">
        <v>3</v>
      </c>
      <c r="C646" s="22" t="s">
        <v>45</v>
      </c>
    </row>
    <row r="647" spans="1:3" x14ac:dyDescent="0.2">
      <c r="A647" s="22">
        <v>1400</v>
      </c>
      <c r="B647" s="22">
        <v>2</v>
      </c>
      <c r="C647" s="22" t="s">
        <v>45</v>
      </c>
    </row>
    <row r="648" spans="1:3" x14ac:dyDescent="0.2">
      <c r="A648" s="22">
        <v>1402</v>
      </c>
      <c r="B648" s="22">
        <v>3</v>
      </c>
      <c r="C648" s="22" t="s">
        <v>47</v>
      </c>
    </row>
    <row r="649" spans="1:3" x14ac:dyDescent="0.2">
      <c r="A649" s="22">
        <v>1405</v>
      </c>
      <c r="B649" s="22">
        <v>2</v>
      </c>
      <c r="C649" s="22" t="s">
        <v>45</v>
      </c>
    </row>
    <row r="650" spans="1:3" x14ac:dyDescent="0.2">
      <c r="A650" s="22">
        <v>1408</v>
      </c>
      <c r="B650" s="22">
        <v>5</v>
      </c>
      <c r="C650" s="22" t="s">
        <v>45</v>
      </c>
    </row>
    <row r="651" spans="1:3" x14ac:dyDescent="0.2">
      <c r="A651" s="22">
        <v>1418</v>
      </c>
      <c r="B651" s="22">
        <v>1</v>
      </c>
      <c r="C651" s="22" t="s">
        <v>47</v>
      </c>
    </row>
    <row r="652" spans="1:3" x14ac:dyDescent="0.2">
      <c r="A652" s="22">
        <v>1426</v>
      </c>
      <c r="B652" s="22">
        <v>1</v>
      </c>
      <c r="C652" s="22" t="s">
        <v>46</v>
      </c>
    </row>
    <row r="653" spans="1:3" x14ac:dyDescent="0.2">
      <c r="A653" s="22">
        <v>1429</v>
      </c>
      <c r="B653" s="22">
        <v>1</v>
      </c>
      <c r="C653" s="22" t="s">
        <v>47</v>
      </c>
    </row>
    <row r="654" spans="1:3" x14ac:dyDescent="0.2">
      <c r="A654" s="22">
        <v>1433</v>
      </c>
      <c r="B654" s="22">
        <v>2</v>
      </c>
      <c r="C654" s="22" t="s">
        <v>47</v>
      </c>
    </row>
    <row r="655" spans="1:3" x14ac:dyDescent="0.2">
      <c r="A655" s="22">
        <v>1436</v>
      </c>
      <c r="B655" s="22">
        <v>5</v>
      </c>
      <c r="C655" s="22" t="s">
        <v>45</v>
      </c>
    </row>
    <row r="656" spans="1:3" x14ac:dyDescent="0.2">
      <c r="A656" s="22">
        <v>1444</v>
      </c>
      <c r="B656" s="22">
        <v>3</v>
      </c>
      <c r="C656" s="22" t="s">
        <v>45</v>
      </c>
    </row>
    <row r="657" spans="1:3" x14ac:dyDescent="0.2">
      <c r="A657" s="22">
        <v>1450</v>
      </c>
      <c r="B657" s="22">
        <v>2</v>
      </c>
      <c r="C657" s="22" t="s">
        <v>47</v>
      </c>
    </row>
    <row r="658" spans="1:3" x14ac:dyDescent="0.2">
      <c r="A658" s="22">
        <v>1454</v>
      </c>
      <c r="B658" s="22">
        <v>0</v>
      </c>
      <c r="C658" s="22" t="s">
        <v>47</v>
      </c>
    </row>
    <row r="659" spans="1:3" x14ac:dyDescent="0.2">
      <c r="A659" s="22">
        <v>1455</v>
      </c>
      <c r="B659" s="22">
        <v>1</v>
      </c>
      <c r="C659" s="22" t="s">
        <v>47</v>
      </c>
    </row>
    <row r="660" spans="1:3" x14ac:dyDescent="0.2">
      <c r="A660" s="22">
        <v>1456</v>
      </c>
      <c r="B660" s="22">
        <v>6</v>
      </c>
      <c r="C660" s="22" t="s">
        <v>46</v>
      </c>
    </row>
    <row r="661" spans="1:3" x14ac:dyDescent="0.2">
      <c r="A661" s="22">
        <v>1457</v>
      </c>
      <c r="B661" s="22">
        <v>1</v>
      </c>
      <c r="C661" s="22" t="s">
        <v>47</v>
      </c>
    </row>
    <row r="662" spans="1:3" x14ac:dyDescent="0.2">
      <c r="A662" s="22">
        <v>1458</v>
      </c>
      <c r="B662" s="22">
        <v>2</v>
      </c>
      <c r="C662" s="22" t="s">
        <v>47</v>
      </c>
    </row>
    <row r="663" spans="1:3" x14ac:dyDescent="0.2">
      <c r="A663" s="22">
        <v>1460</v>
      </c>
      <c r="B663" s="22">
        <v>0</v>
      </c>
      <c r="C663" s="22" t="s">
        <v>47</v>
      </c>
    </row>
    <row r="664" spans="1:3" x14ac:dyDescent="0.2">
      <c r="A664" s="22">
        <v>1461</v>
      </c>
      <c r="B664" s="22">
        <v>0</v>
      </c>
      <c r="C664" s="22" t="s">
        <v>47</v>
      </c>
    </row>
    <row r="665" spans="1:3" x14ac:dyDescent="0.2">
      <c r="A665" s="22">
        <v>1465</v>
      </c>
      <c r="B665" s="22">
        <v>1</v>
      </c>
      <c r="C665" s="22" t="s">
        <v>46</v>
      </c>
    </row>
    <row r="666" spans="1:3" x14ac:dyDescent="0.2">
      <c r="A666" s="22">
        <v>1469</v>
      </c>
      <c r="B666" s="22">
        <v>1</v>
      </c>
      <c r="C666" s="22" t="s">
        <v>45</v>
      </c>
    </row>
    <row r="667" spans="1:3" x14ac:dyDescent="0.2">
      <c r="A667" s="22">
        <v>1470</v>
      </c>
      <c r="B667" s="22">
        <v>0</v>
      </c>
      <c r="C667" s="22" t="s">
        <v>47</v>
      </c>
    </row>
    <row r="668" spans="1:3" x14ac:dyDescent="0.2">
      <c r="A668" s="22">
        <v>1471</v>
      </c>
      <c r="B668" s="22">
        <v>1</v>
      </c>
      <c r="C668" s="22" t="s">
        <v>46</v>
      </c>
    </row>
    <row r="669" spans="1:3" x14ac:dyDescent="0.2">
      <c r="A669" s="22">
        <v>1472</v>
      </c>
      <c r="B669" s="22">
        <v>1</v>
      </c>
      <c r="C669" s="22" t="s">
        <v>45</v>
      </c>
    </row>
    <row r="670" spans="1:3" x14ac:dyDescent="0.2">
      <c r="A670" s="22">
        <v>1473</v>
      </c>
      <c r="B670" s="22">
        <v>1</v>
      </c>
      <c r="C670" s="22" t="s">
        <v>45</v>
      </c>
    </row>
    <row r="671" spans="1:3" x14ac:dyDescent="0.2">
      <c r="A671" s="22">
        <v>1474</v>
      </c>
      <c r="B671" s="22">
        <v>0</v>
      </c>
      <c r="C671" s="22" t="s">
        <v>47</v>
      </c>
    </row>
    <row r="672" spans="1:3" x14ac:dyDescent="0.2">
      <c r="A672" s="22">
        <v>1475</v>
      </c>
      <c r="B672" s="22">
        <v>1</v>
      </c>
      <c r="C672" s="22" t="s">
        <v>47</v>
      </c>
    </row>
    <row r="673" spans="1:3" x14ac:dyDescent="0.2">
      <c r="A673" s="22">
        <v>1476</v>
      </c>
      <c r="B673" s="22">
        <v>2</v>
      </c>
      <c r="C673" s="22" t="s">
        <v>45</v>
      </c>
    </row>
    <row r="674" spans="1:3" x14ac:dyDescent="0.2">
      <c r="A674" s="22">
        <v>1478</v>
      </c>
      <c r="B674" s="22">
        <v>2</v>
      </c>
      <c r="C674" s="22" t="s">
        <v>47</v>
      </c>
    </row>
    <row r="675" spans="1:3" x14ac:dyDescent="0.2">
      <c r="A675" s="22">
        <v>1482</v>
      </c>
      <c r="B675" s="22">
        <v>4</v>
      </c>
      <c r="C675" s="22" t="s">
        <v>46</v>
      </c>
    </row>
    <row r="676" spans="1:3" x14ac:dyDescent="0.2">
      <c r="A676" s="22">
        <v>1483</v>
      </c>
      <c r="B676" s="22">
        <v>3</v>
      </c>
      <c r="C676" s="22" t="s">
        <v>47</v>
      </c>
    </row>
    <row r="677" spans="1:3" x14ac:dyDescent="0.2">
      <c r="A677" s="22">
        <v>1484</v>
      </c>
      <c r="B677" s="22">
        <v>1</v>
      </c>
      <c r="C677" s="22" t="s">
        <v>46</v>
      </c>
    </row>
    <row r="678" spans="1:3" x14ac:dyDescent="0.2">
      <c r="A678" s="22">
        <v>1486</v>
      </c>
      <c r="B678" s="22">
        <v>2</v>
      </c>
      <c r="C678" s="22" t="s">
        <v>48</v>
      </c>
    </row>
    <row r="679" spans="1:3" x14ac:dyDescent="0.2">
      <c r="A679" s="22">
        <v>1487</v>
      </c>
      <c r="B679" s="22">
        <v>2</v>
      </c>
      <c r="C679" s="22" t="s">
        <v>47</v>
      </c>
    </row>
    <row r="680" spans="1:3" x14ac:dyDescent="0.2">
      <c r="A680" s="22">
        <v>1488</v>
      </c>
      <c r="B680" s="22">
        <v>1</v>
      </c>
      <c r="C680" s="22" t="s">
        <v>45</v>
      </c>
    </row>
    <row r="681" spans="1:3" x14ac:dyDescent="0.2">
      <c r="A681" s="22">
        <v>1489</v>
      </c>
      <c r="B681" s="22">
        <v>1</v>
      </c>
      <c r="C681" s="22" t="s">
        <v>46</v>
      </c>
    </row>
    <row r="682" spans="1:3" x14ac:dyDescent="0.2">
      <c r="A682" s="22">
        <v>1490</v>
      </c>
      <c r="B682" s="22">
        <v>3</v>
      </c>
      <c r="C682" s="22" t="s">
        <v>45</v>
      </c>
    </row>
    <row r="683" spans="1:3" x14ac:dyDescent="0.2">
      <c r="A683" s="22">
        <v>1491</v>
      </c>
      <c r="B683" s="22">
        <v>1</v>
      </c>
      <c r="C683" s="22" t="s">
        <v>45</v>
      </c>
    </row>
    <row r="684" spans="1:3" x14ac:dyDescent="0.2">
      <c r="A684" s="22">
        <v>1493</v>
      </c>
      <c r="B684" s="22">
        <v>3</v>
      </c>
      <c r="C684" s="22" t="s">
        <v>46</v>
      </c>
    </row>
    <row r="685" spans="1:3" x14ac:dyDescent="0.2">
      <c r="A685" s="22">
        <v>1494</v>
      </c>
      <c r="B685" s="22">
        <v>0</v>
      </c>
      <c r="C685" s="22" t="s">
        <v>46</v>
      </c>
    </row>
    <row r="686" spans="1:3" x14ac:dyDescent="0.2">
      <c r="A686" s="22">
        <v>1495</v>
      </c>
      <c r="B686" s="22">
        <v>1</v>
      </c>
      <c r="C686" s="22" t="s">
        <v>46</v>
      </c>
    </row>
    <row r="687" spans="1:3" x14ac:dyDescent="0.2">
      <c r="A687" s="22">
        <v>1496</v>
      </c>
      <c r="B687" s="22">
        <v>1</v>
      </c>
      <c r="C687" s="22" t="s">
        <v>45</v>
      </c>
    </row>
    <row r="688" spans="1:3" x14ac:dyDescent="0.2">
      <c r="A688" s="22">
        <v>1500</v>
      </c>
      <c r="B688" s="22">
        <v>1</v>
      </c>
      <c r="C688" s="22" t="s">
        <v>46</v>
      </c>
    </row>
    <row r="689" spans="1:3" x14ac:dyDescent="0.2">
      <c r="A689" s="22">
        <v>1502</v>
      </c>
      <c r="B689" s="22">
        <v>1</v>
      </c>
      <c r="C689" s="22" t="s">
        <v>47</v>
      </c>
    </row>
    <row r="690" spans="1:3" x14ac:dyDescent="0.2">
      <c r="A690" s="22">
        <v>1503</v>
      </c>
      <c r="B690" s="22">
        <v>1</v>
      </c>
      <c r="C690" s="22" t="s">
        <v>45</v>
      </c>
    </row>
    <row r="691" spans="1:3" x14ac:dyDescent="0.2">
      <c r="A691" s="22">
        <v>1504</v>
      </c>
      <c r="B691" s="22">
        <v>4</v>
      </c>
      <c r="C691" s="22" t="s">
        <v>45</v>
      </c>
    </row>
    <row r="692" spans="1:3" x14ac:dyDescent="0.2">
      <c r="A692" s="22">
        <v>1507</v>
      </c>
      <c r="B692" s="22">
        <v>3</v>
      </c>
      <c r="C692" s="22" t="s">
        <v>45</v>
      </c>
    </row>
    <row r="693" spans="1:3" x14ac:dyDescent="0.2">
      <c r="A693" s="22">
        <v>1510</v>
      </c>
      <c r="B693" s="22">
        <v>0</v>
      </c>
      <c r="C693" s="22" t="s">
        <v>46</v>
      </c>
    </row>
    <row r="694" spans="1:3" x14ac:dyDescent="0.2">
      <c r="A694" s="22">
        <v>1512</v>
      </c>
      <c r="B694" s="22">
        <v>0</v>
      </c>
      <c r="C694" s="22" t="s">
        <v>47</v>
      </c>
    </row>
    <row r="695" spans="1:3" x14ac:dyDescent="0.2">
      <c r="A695" s="22">
        <v>1513</v>
      </c>
      <c r="B695" s="22">
        <v>1</v>
      </c>
      <c r="C695" s="22" t="s">
        <v>47</v>
      </c>
    </row>
    <row r="696" spans="1:3" x14ac:dyDescent="0.2">
      <c r="A696" s="22">
        <v>1514</v>
      </c>
      <c r="B696" s="22">
        <v>3</v>
      </c>
      <c r="C696" s="22" t="s">
        <v>47</v>
      </c>
    </row>
    <row r="697" spans="1:3" x14ac:dyDescent="0.2">
      <c r="A697" s="22">
        <v>1515</v>
      </c>
      <c r="B697" s="22">
        <v>3</v>
      </c>
      <c r="C697" s="22" t="s">
        <v>45</v>
      </c>
    </row>
    <row r="698" spans="1:3" x14ac:dyDescent="0.2">
      <c r="A698" s="22">
        <v>1518</v>
      </c>
      <c r="B698" s="22">
        <v>1</v>
      </c>
      <c r="C698" s="22" t="s">
        <v>45</v>
      </c>
    </row>
    <row r="699" spans="1:3" x14ac:dyDescent="0.2">
      <c r="A699" s="22">
        <v>1519</v>
      </c>
      <c r="B699" s="22">
        <v>2</v>
      </c>
      <c r="C699" s="22" t="s">
        <v>47</v>
      </c>
    </row>
    <row r="700" spans="1:3" x14ac:dyDescent="0.2">
      <c r="A700" s="22">
        <v>1520</v>
      </c>
      <c r="B700" s="22">
        <v>10</v>
      </c>
      <c r="C700" s="22" t="s">
        <v>47</v>
      </c>
    </row>
    <row r="701" spans="1:3" x14ac:dyDescent="0.2">
      <c r="A701" s="22">
        <v>1523</v>
      </c>
      <c r="B701" s="22">
        <v>2</v>
      </c>
      <c r="C701" s="22" t="s">
        <v>45</v>
      </c>
    </row>
    <row r="702" spans="1:3" x14ac:dyDescent="0.2">
      <c r="A702" s="22">
        <v>1525</v>
      </c>
      <c r="B702" s="22">
        <v>5</v>
      </c>
      <c r="C702" s="22" t="s">
        <v>45</v>
      </c>
    </row>
    <row r="703" spans="1:3" x14ac:dyDescent="0.2">
      <c r="A703" s="22">
        <v>1527</v>
      </c>
      <c r="B703" s="22">
        <v>3</v>
      </c>
      <c r="C703" s="22" t="s">
        <v>47</v>
      </c>
    </row>
    <row r="704" spans="1:3" x14ac:dyDescent="0.2">
      <c r="A704" s="22">
        <v>1528</v>
      </c>
      <c r="B704" s="22">
        <v>2</v>
      </c>
      <c r="C704" s="22" t="s">
        <v>47</v>
      </c>
    </row>
    <row r="705" spans="1:3" x14ac:dyDescent="0.2">
      <c r="A705" s="22">
        <v>1529</v>
      </c>
      <c r="B705" s="22">
        <v>3</v>
      </c>
      <c r="C705" s="22" t="s">
        <v>47</v>
      </c>
    </row>
    <row r="706" spans="1:3" x14ac:dyDescent="0.2">
      <c r="A706" s="22">
        <v>1530</v>
      </c>
      <c r="B706" s="22">
        <v>7</v>
      </c>
      <c r="C706" s="22" t="s">
        <v>45</v>
      </c>
    </row>
    <row r="707" spans="1:3" x14ac:dyDescent="0.2">
      <c r="A707" s="22">
        <v>1533</v>
      </c>
      <c r="B707" s="22">
        <v>1</v>
      </c>
      <c r="C707" s="22" t="s">
        <v>47</v>
      </c>
    </row>
    <row r="708" spans="1:3" x14ac:dyDescent="0.2">
      <c r="A708" s="22">
        <v>1534</v>
      </c>
      <c r="B708" s="22">
        <v>2</v>
      </c>
      <c r="C708" s="22" t="s">
        <v>45</v>
      </c>
    </row>
    <row r="709" spans="1:3" x14ac:dyDescent="0.2">
      <c r="A709" s="22">
        <v>1536</v>
      </c>
      <c r="B709" s="22">
        <v>1</v>
      </c>
      <c r="C709" s="22" t="s">
        <v>46</v>
      </c>
    </row>
    <row r="710" spans="1:3" x14ac:dyDescent="0.2">
      <c r="A710" s="22">
        <v>1540</v>
      </c>
      <c r="B710" s="22">
        <v>2</v>
      </c>
      <c r="C710" s="22" t="s">
        <v>45</v>
      </c>
    </row>
    <row r="711" spans="1:3" x14ac:dyDescent="0.2">
      <c r="A711" s="22">
        <v>1546</v>
      </c>
      <c r="B711" s="22">
        <v>2</v>
      </c>
      <c r="C711" s="22" t="s">
        <v>45</v>
      </c>
    </row>
    <row r="712" spans="1:3" x14ac:dyDescent="0.2">
      <c r="A712" s="22">
        <v>1552</v>
      </c>
      <c r="B712" s="22">
        <v>1</v>
      </c>
      <c r="C712" s="22" t="s">
        <v>47</v>
      </c>
    </row>
    <row r="713" spans="1:3" x14ac:dyDescent="0.2">
      <c r="A713" s="22">
        <v>1554</v>
      </c>
      <c r="B713" s="22">
        <v>2</v>
      </c>
      <c r="C713" s="22" t="s">
        <v>45</v>
      </c>
    </row>
    <row r="714" spans="1:3" x14ac:dyDescent="0.2">
      <c r="A714" s="22">
        <v>1556</v>
      </c>
      <c r="B714" s="22">
        <v>5</v>
      </c>
      <c r="C714" s="22" t="s">
        <v>48</v>
      </c>
    </row>
    <row r="715" spans="1:3" x14ac:dyDescent="0.2">
      <c r="A715" s="22">
        <v>1568</v>
      </c>
      <c r="B715" s="22">
        <v>1</v>
      </c>
      <c r="C715" s="22" t="s">
        <v>47</v>
      </c>
    </row>
    <row r="716" spans="1:3" x14ac:dyDescent="0.2">
      <c r="A716" s="22">
        <v>1577</v>
      </c>
      <c r="B716" s="22">
        <v>1</v>
      </c>
      <c r="C716" s="22" t="s">
        <v>46</v>
      </c>
    </row>
    <row r="717" spans="1:3" x14ac:dyDescent="0.2">
      <c r="A717" s="22">
        <v>1583</v>
      </c>
      <c r="B717" s="22">
        <v>2</v>
      </c>
      <c r="C717" s="22" t="s">
        <v>48</v>
      </c>
    </row>
    <row r="718" spans="1:3" x14ac:dyDescent="0.2">
      <c r="A718" s="22">
        <v>1588</v>
      </c>
      <c r="B718" s="22">
        <v>2</v>
      </c>
      <c r="C718" s="22" t="s">
        <v>45</v>
      </c>
    </row>
    <row r="719" spans="1:3" x14ac:dyDescent="0.2">
      <c r="A719" s="22">
        <v>1589</v>
      </c>
      <c r="B719" s="22">
        <v>1</v>
      </c>
      <c r="C719" s="22" t="s">
        <v>46</v>
      </c>
    </row>
    <row r="720" spans="1:3" x14ac:dyDescent="0.2">
      <c r="A720" s="22">
        <v>1593</v>
      </c>
      <c r="B720" s="22">
        <v>5</v>
      </c>
      <c r="C720" s="22" t="s">
        <v>46</v>
      </c>
    </row>
    <row r="721" spans="1:3" x14ac:dyDescent="0.2">
      <c r="A721" s="22">
        <v>1597</v>
      </c>
      <c r="B721" s="22">
        <v>1</v>
      </c>
      <c r="C721" s="22" t="s">
        <v>48</v>
      </c>
    </row>
    <row r="722" spans="1:3" x14ac:dyDescent="0.2">
      <c r="A722" s="22">
        <v>1598</v>
      </c>
      <c r="B722" s="22">
        <v>2</v>
      </c>
      <c r="C722" s="22" t="s">
        <v>47</v>
      </c>
    </row>
    <row r="723" spans="1:3" x14ac:dyDescent="0.2">
      <c r="A723" s="22">
        <v>1599</v>
      </c>
      <c r="B723" s="22">
        <v>2</v>
      </c>
      <c r="C723" s="22" t="s">
        <v>46</v>
      </c>
    </row>
    <row r="724" spans="1:3" x14ac:dyDescent="0.2">
      <c r="A724" s="22">
        <v>1600</v>
      </c>
      <c r="B724" s="22">
        <v>1</v>
      </c>
      <c r="C724" s="22" t="s">
        <v>47</v>
      </c>
    </row>
    <row r="725" spans="1:3" x14ac:dyDescent="0.2">
      <c r="A725" s="22">
        <v>1601</v>
      </c>
      <c r="B725" s="22">
        <v>1</v>
      </c>
      <c r="C725" s="22" t="s">
        <v>46</v>
      </c>
    </row>
    <row r="726" spans="1:3" x14ac:dyDescent="0.2">
      <c r="A726" s="22">
        <v>1603</v>
      </c>
      <c r="B726" s="22">
        <v>0</v>
      </c>
      <c r="C726" s="22" t="s">
        <v>46</v>
      </c>
    </row>
    <row r="727" spans="1:3" x14ac:dyDescent="0.2">
      <c r="A727" s="22">
        <v>1609</v>
      </c>
      <c r="B727" s="22">
        <v>0</v>
      </c>
      <c r="C727" s="22" t="s">
        <v>47</v>
      </c>
    </row>
    <row r="728" spans="1:3" x14ac:dyDescent="0.2">
      <c r="A728" s="22">
        <v>1610</v>
      </c>
      <c r="B728" s="22">
        <v>3</v>
      </c>
      <c r="C728" s="22" t="s">
        <v>45</v>
      </c>
    </row>
    <row r="729" spans="1:3" x14ac:dyDescent="0.2">
      <c r="A729" s="22">
        <v>1611</v>
      </c>
      <c r="B729" s="22">
        <v>3</v>
      </c>
      <c r="C729" s="22" t="s">
        <v>47</v>
      </c>
    </row>
    <row r="730" spans="1:3" x14ac:dyDescent="0.2">
      <c r="A730" s="22">
        <v>1612</v>
      </c>
      <c r="B730" s="22">
        <v>1</v>
      </c>
      <c r="C730" s="22" t="s">
        <v>46</v>
      </c>
    </row>
    <row r="731" spans="1:3" x14ac:dyDescent="0.2">
      <c r="A731" s="22">
        <v>1613</v>
      </c>
      <c r="B731" s="22">
        <v>2</v>
      </c>
      <c r="C731" s="22" t="s">
        <v>45</v>
      </c>
    </row>
    <row r="732" spans="1:3" x14ac:dyDescent="0.2">
      <c r="A732" s="22">
        <v>1615</v>
      </c>
      <c r="B732" s="22">
        <v>3</v>
      </c>
      <c r="C732" s="22" t="s">
        <v>47</v>
      </c>
    </row>
    <row r="733" spans="1:3" x14ac:dyDescent="0.2">
      <c r="A733" s="22">
        <v>1616</v>
      </c>
      <c r="B733" s="22">
        <v>1</v>
      </c>
      <c r="C733" s="22" t="s">
        <v>47</v>
      </c>
    </row>
    <row r="734" spans="1:3" x14ac:dyDescent="0.2">
      <c r="A734" s="22">
        <v>1617</v>
      </c>
      <c r="B734" s="22">
        <v>1</v>
      </c>
      <c r="C734" s="22" t="s">
        <v>45</v>
      </c>
    </row>
    <row r="735" spans="1:3" x14ac:dyDescent="0.2">
      <c r="A735" s="22">
        <v>1621</v>
      </c>
      <c r="B735" s="22">
        <v>1</v>
      </c>
      <c r="C735" s="22" t="s">
        <v>46</v>
      </c>
    </row>
    <row r="736" spans="1:3" x14ac:dyDescent="0.2">
      <c r="A736" s="22">
        <v>1623</v>
      </c>
      <c r="B736" s="22">
        <v>4</v>
      </c>
      <c r="C736" s="22" t="s">
        <v>47</v>
      </c>
    </row>
    <row r="737" spans="1:3" x14ac:dyDescent="0.2">
      <c r="A737" s="22">
        <v>1625</v>
      </c>
      <c r="B737" s="22">
        <v>3</v>
      </c>
      <c r="C737" s="22" t="s">
        <v>48</v>
      </c>
    </row>
    <row r="738" spans="1:3" x14ac:dyDescent="0.2">
      <c r="A738" s="22">
        <v>1626</v>
      </c>
      <c r="B738" s="22">
        <v>0</v>
      </c>
      <c r="C738" s="22" t="s">
        <v>46</v>
      </c>
    </row>
    <row r="739" spans="1:3" x14ac:dyDescent="0.2">
      <c r="A739" s="22">
        <v>1627</v>
      </c>
      <c r="B739" s="22">
        <v>3</v>
      </c>
      <c r="C739" s="22" t="s">
        <v>45</v>
      </c>
    </row>
    <row r="740" spans="1:3" x14ac:dyDescent="0.2">
      <c r="A740" s="22">
        <v>1628</v>
      </c>
      <c r="B740" s="22">
        <v>1</v>
      </c>
      <c r="C740" s="22" t="s">
        <v>46</v>
      </c>
    </row>
    <row r="741" spans="1:3" x14ac:dyDescent="0.2">
      <c r="A741" s="22">
        <v>1629</v>
      </c>
      <c r="B741" s="22">
        <v>2</v>
      </c>
      <c r="C741" s="22" t="s">
        <v>46</v>
      </c>
    </row>
    <row r="742" spans="1:3" x14ac:dyDescent="0.2">
      <c r="A742" s="22">
        <v>1630</v>
      </c>
      <c r="B742" s="22">
        <v>2</v>
      </c>
      <c r="C742" s="22" t="s">
        <v>47</v>
      </c>
    </row>
    <row r="743" spans="1:3" x14ac:dyDescent="0.2">
      <c r="A743" s="22">
        <v>1632</v>
      </c>
      <c r="B743" s="22">
        <v>4</v>
      </c>
      <c r="C743" s="22" t="s">
        <v>45</v>
      </c>
    </row>
    <row r="744" spans="1:3" x14ac:dyDescent="0.2">
      <c r="A744" s="22">
        <v>1633</v>
      </c>
      <c r="B744" s="22">
        <v>0</v>
      </c>
      <c r="C744" s="22" t="s">
        <v>48</v>
      </c>
    </row>
    <row r="745" spans="1:3" x14ac:dyDescent="0.2">
      <c r="A745" s="22">
        <v>1635</v>
      </c>
      <c r="B745" s="22">
        <v>1</v>
      </c>
      <c r="C745" s="22" t="s">
        <v>45</v>
      </c>
    </row>
    <row r="746" spans="1:3" x14ac:dyDescent="0.2">
      <c r="A746" s="22">
        <v>1636</v>
      </c>
      <c r="B746" s="22">
        <v>2</v>
      </c>
      <c r="C746" s="22" t="s">
        <v>47</v>
      </c>
    </row>
    <row r="747" spans="1:3" x14ac:dyDescent="0.2">
      <c r="A747" s="22">
        <v>1637</v>
      </c>
      <c r="B747" s="22">
        <v>2</v>
      </c>
      <c r="C747" s="22" t="s">
        <v>47</v>
      </c>
    </row>
    <row r="748" spans="1:3" x14ac:dyDescent="0.2">
      <c r="A748" s="22">
        <v>1638</v>
      </c>
      <c r="B748" s="22">
        <v>2</v>
      </c>
      <c r="C748" s="22" t="s">
        <v>45</v>
      </c>
    </row>
    <row r="749" spans="1:3" x14ac:dyDescent="0.2">
      <c r="A749" s="22">
        <v>1642</v>
      </c>
      <c r="B749" s="22">
        <v>1</v>
      </c>
      <c r="C749" s="22" t="s">
        <v>47</v>
      </c>
    </row>
    <row r="750" spans="1:3" x14ac:dyDescent="0.2">
      <c r="A750" s="22">
        <v>1643</v>
      </c>
      <c r="B750" s="22">
        <v>0</v>
      </c>
      <c r="C750" s="22" t="s">
        <v>45</v>
      </c>
    </row>
    <row r="751" spans="1:3" x14ac:dyDescent="0.2">
      <c r="A751" s="22">
        <v>1644</v>
      </c>
      <c r="B751" s="22">
        <v>2</v>
      </c>
      <c r="C751" s="22" t="s">
        <v>47</v>
      </c>
    </row>
    <row r="752" spans="1:3" x14ac:dyDescent="0.2">
      <c r="A752" s="22">
        <v>1647</v>
      </c>
      <c r="B752" s="22">
        <v>2</v>
      </c>
      <c r="C752" s="22" t="s">
        <v>45</v>
      </c>
    </row>
    <row r="753" spans="1:3" x14ac:dyDescent="0.2">
      <c r="A753" s="22">
        <v>1649</v>
      </c>
      <c r="B753" s="22">
        <v>2</v>
      </c>
      <c r="C753" s="22" t="s">
        <v>45</v>
      </c>
    </row>
    <row r="754" spans="1:3" x14ac:dyDescent="0.2">
      <c r="A754" s="22">
        <v>1651</v>
      </c>
      <c r="B754" s="22">
        <v>1</v>
      </c>
      <c r="C754" s="22" t="s">
        <v>46</v>
      </c>
    </row>
    <row r="755" spans="1:3" x14ac:dyDescent="0.2">
      <c r="A755" s="22">
        <v>1652</v>
      </c>
      <c r="B755" s="22">
        <v>0</v>
      </c>
      <c r="C755" s="22" t="s">
        <v>47</v>
      </c>
    </row>
    <row r="756" spans="1:3" x14ac:dyDescent="0.2">
      <c r="A756" s="22">
        <v>1653</v>
      </c>
      <c r="B756" s="22">
        <v>2</v>
      </c>
      <c r="C756" s="22" t="s">
        <v>45</v>
      </c>
    </row>
    <row r="757" spans="1:3" x14ac:dyDescent="0.2">
      <c r="A757" s="22">
        <v>1654</v>
      </c>
      <c r="B757" s="22">
        <v>1</v>
      </c>
      <c r="C757" s="22" t="s">
        <v>47</v>
      </c>
    </row>
    <row r="758" spans="1:3" x14ac:dyDescent="0.2">
      <c r="A758" s="22">
        <v>1655</v>
      </c>
      <c r="B758" s="22">
        <v>2</v>
      </c>
      <c r="C758" s="22" t="s">
        <v>48</v>
      </c>
    </row>
    <row r="759" spans="1:3" x14ac:dyDescent="0.2">
      <c r="A759" s="22">
        <v>1656</v>
      </c>
      <c r="B759" s="22">
        <v>1</v>
      </c>
      <c r="C759" s="22" t="s">
        <v>45</v>
      </c>
    </row>
    <row r="760" spans="1:3" x14ac:dyDescent="0.2">
      <c r="A760" s="22">
        <v>1657</v>
      </c>
      <c r="B760" s="22">
        <v>2</v>
      </c>
      <c r="C760" s="22" t="s">
        <v>47</v>
      </c>
    </row>
    <row r="761" spans="1:3" x14ac:dyDescent="0.2">
      <c r="A761" s="22">
        <v>1661</v>
      </c>
      <c r="B761" s="22">
        <v>0</v>
      </c>
      <c r="C761" s="22" t="s">
        <v>46</v>
      </c>
    </row>
    <row r="762" spans="1:3" x14ac:dyDescent="0.2">
      <c r="A762" s="22">
        <v>1662</v>
      </c>
      <c r="B762" s="22">
        <v>3</v>
      </c>
      <c r="C762" s="22" t="s">
        <v>46</v>
      </c>
    </row>
    <row r="763" spans="1:3" x14ac:dyDescent="0.2">
      <c r="A763" s="22">
        <v>1664</v>
      </c>
      <c r="B763" s="22">
        <v>2</v>
      </c>
      <c r="C763" s="22" t="s">
        <v>47</v>
      </c>
    </row>
    <row r="764" spans="1:3" x14ac:dyDescent="0.2">
      <c r="A764" s="22">
        <v>1665</v>
      </c>
      <c r="B764" s="22">
        <v>1</v>
      </c>
      <c r="C764" s="22" t="s">
        <v>47</v>
      </c>
    </row>
    <row r="765" spans="1:3" x14ac:dyDescent="0.2">
      <c r="A765" s="22">
        <v>1666</v>
      </c>
      <c r="B765" s="22">
        <v>1</v>
      </c>
      <c r="C765" s="22" t="s">
        <v>47</v>
      </c>
    </row>
    <row r="766" spans="1:3" x14ac:dyDescent="0.2">
      <c r="A766" s="22">
        <v>1667</v>
      </c>
      <c r="B766" s="22">
        <v>1</v>
      </c>
      <c r="C766" s="22" t="s">
        <v>45</v>
      </c>
    </row>
    <row r="767" spans="1:3" x14ac:dyDescent="0.2">
      <c r="A767" s="22">
        <v>1669</v>
      </c>
      <c r="B767" s="22">
        <v>2</v>
      </c>
      <c r="C767" s="22" t="s">
        <v>45</v>
      </c>
    </row>
    <row r="768" spans="1:3" x14ac:dyDescent="0.2">
      <c r="A768" s="22">
        <v>1670</v>
      </c>
      <c r="B768" s="22">
        <v>3</v>
      </c>
      <c r="C768" s="22" t="s">
        <v>47</v>
      </c>
    </row>
    <row r="769" spans="1:3" x14ac:dyDescent="0.2">
      <c r="A769" s="22">
        <v>1671</v>
      </c>
      <c r="B769" s="22">
        <v>1</v>
      </c>
      <c r="C769" s="22" t="s">
        <v>48</v>
      </c>
    </row>
    <row r="770" spans="1:3" x14ac:dyDescent="0.2">
      <c r="A770" s="22">
        <v>1672</v>
      </c>
      <c r="B770" s="22">
        <v>2</v>
      </c>
      <c r="C770" s="22" t="s">
        <v>47</v>
      </c>
    </row>
    <row r="771" spans="1:3" x14ac:dyDescent="0.2">
      <c r="A771" s="22">
        <v>1675</v>
      </c>
      <c r="B771" s="22">
        <v>1</v>
      </c>
      <c r="C771" s="22" t="s">
        <v>45</v>
      </c>
    </row>
    <row r="772" spans="1:3" x14ac:dyDescent="0.2">
      <c r="A772" s="22">
        <v>1677</v>
      </c>
      <c r="B772" s="22">
        <v>1</v>
      </c>
      <c r="C772" s="22" t="s">
        <v>45</v>
      </c>
    </row>
    <row r="773" spans="1:3" x14ac:dyDescent="0.2">
      <c r="A773" s="22">
        <v>1679</v>
      </c>
      <c r="B773" s="22">
        <v>1</v>
      </c>
      <c r="C773" s="22" t="s">
        <v>46</v>
      </c>
    </row>
    <row r="774" spans="1:3" x14ac:dyDescent="0.2">
      <c r="A774" s="22">
        <v>1682</v>
      </c>
      <c r="B774" s="22">
        <v>1</v>
      </c>
      <c r="C774" s="22" t="s">
        <v>46</v>
      </c>
    </row>
    <row r="775" spans="1:3" x14ac:dyDescent="0.2">
      <c r="A775" s="22">
        <v>1683</v>
      </c>
      <c r="B775" s="22">
        <v>1</v>
      </c>
      <c r="C775" s="22" t="s">
        <v>45</v>
      </c>
    </row>
    <row r="776" spans="1:3" x14ac:dyDescent="0.2">
      <c r="A776" s="22">
        <v>1686</v>
      </c>
      <c r="B776" s="22">
        <v>1</v>
      </c>
      <c r="C776" s="22" t="s">
        <v>45</v>
      </c>
    </row>
    <row r="777" spans="1:3" x14ac:dyDescent="0.2">
      <c r="A777" s="22">
        <v>1687</v>
      </c>
      <c r="B777" s="22">
        <v>1</v>
      </c>
      <c r="C777" s="22" t="s">
        <v>46</v>
      </c>
    </row>
    <row r="778" spans="1:3" x14ac:dyDescent="0.2">
      <c r="A778" s="22">
        <v>1688</v>
      </c>
      <c r="B778" s="22">
        <v>1</v>
      </c>
      <c r="C778" s="22" t="s">
        <v>45</v>
      </c>
    </row>
    <row r="779" spans="1:3" x14ac:dyDescent="0.2">
      <c r="A779" s="22">
        <v>1691</v>
      </c>
      <c r="B779" s="22">
        <v>2</v>
      </c>
      <c r="C779" s="22" t="s">
        <v>45</v>
      </c>
    </row>
    <row r="780" spans="1:3" x14ac:dyDescent="0.2">
      <c r="A780" s="22">
        <v>1693</v>
      </c>
      <c r="B780" s="22">
        <v>1</v>
      </c>
      <c r="C780" s="22" t="s">
        <v>45</v>
      </c>
    </row>
    <row r="781" spans="1:3" x14ac:dyDescent="0.2">
      <c r="A781" s="22">
        <v>1698</v>
      </c>
      <c r="B781" s="22">
        <v>1</v>
      </c>
      <c r="C781" s="22" t="s">
        <v>45</v>
      </c>
    </row>
    <row r="782" spans="1:3" x14ac:dyDescent="0.2">
      <c r="A782" s="22">
        <v>1701</v>
      </c>
      <c r="B782" s="22">
        <v>10</v>
      </c>
      <c r="C782" s="22" t="s">
        <v>47</v>
      </c>
    </row>
    <row r="783" spans="1:3" x14ac:dyDescent="0.2">
      <c r="A783" s="22">
        <v>1702</v>
      </c>
      <c r="B783" s="22">
        <v>2</v>
      </c>
      <c r="C783" s="22" t="s">
        <v>48</v>
      </c>
    </row>
    <row r="784" spans="1:3" x14ac:dyDescent="0.2">
      <c r="A784" s="22">
        <v>1707</v>
      </c>
      <c r="B784" s="22">
        <v>2</v>
      </c>
      <c r="C784" s="22" t="s">
        <v>47</v>
      </c>
    </row>
    <row r="785" spans="1:3" x14ac:dyDescent="0.2">
      <c r="A785" s="22">
        <v>1717</v>
      </c>
      <c r="B785" s="22">
        <v>2</v>
      </c>
      <c r="C785" s="22" t="s">
        <v>45</v>
      </c>
    </row>
    <row r="786" spans="1:3" x14ac:dyDescent="0.2">
      <c r="A786" s="22">
        <v>1718</v>
      </c>
      <c r="B786" s="22">
        <v>1</v>
      </c>
      <c r="C786" s="22" t="s">
        <v>47</v>
      </c>
    </row>
    <row r="787" spans="1:3" x14ac:dyDescent="0.2">
      <c r="A787" s="22">
        <v>1719</v>
      </c>
      <c r="B787" s="22">
        <v>2</v>
      </c>
      <c r="C787" s="22" t="s">
        <v>46</v>
      </c>
    </row>
    <row r="788" spans="1:3" x14ac:dyDescent="0.2">
      <c r="A788" s="22">
        <v>1723</v>
      </c>
      <c r="B788" s="22">
        <v>1</v>
      </c>
      <c r="C788" s="22" t="s">
        <v>46</v>
      </c>
    </row>
    <row r="789" spans="1:3" x14ac:dyDescent="0.2">
      <c r="A789" s="22">
        <v>1724</v>
      </c>
      <c r="B789" s="22">
        <v>2</v>
      </c>
      <c r="C789" s="22" t="s">
        <v>45</v>
      </c>
    </row>
    <row r="790" spans="1:3" x14ac:dyDescent="0.2">
      <c r="A790" s="22">
        <v>1725</v>
      </c>
      <c r="B790" s="22">
        <v>3</v>
      </c>
      <c r="C790" s="22" t="s">
        <v>47</v>
      </c>
    </row>
    <row r="791" spans="1:3" x14ac:dyDescent="0.2">
      <c r="A791" s="22">
        <v>1726</v>
      </c>
      <c r="B791" s="22">
        <v>2</v>
      </c>
      <c r="C791" s="22" t="s">
        <v>46</v>
      </c>
    </row>
    <row r="792" spans="1:3" x14ac:dyDescent="0.2">
      <c r="A792" s="22">
        <v>1729</v>
      </c>
      <c r="B792" s="22">
        <v>1</v>
      </c>
      <c r="C792" s="22" t="s">
        <v>47</v>
      </c>
    </row>
    <row r="793" spans="1:3" x14ac:dyDescent="0.2">
      <c r="A793" s="22">
        <v>1731</v>
      </c>
      <c r="B793" s="22">
        <v>1</v>
      </c>
      <c r="C793" s="22" t="s">
        <v>45</v>
      </c>
    </row>
    <row r="794" spans="1:3" x14ac:dyDescent="0.2">
      <c r="A794" s="22">
        <v>1732</v>
      </c>
      <c r="B794" s="22">
        <v>3</v>
      </c>
      <c r="C794" s="22" t="s">
        <v>47</v>
      </c>
    </row>
    <row r="795" spans="1:3" x14ac:dyDescent="0.2">
      <c r="A795" s="22">
        <v>1733</v>
      </c>
      <c r="B795" s="22">
        <v>0</v>
      </c>
      <c r="C795" s="22" t="s">
        <v>45</v>
      </c>
    </row>
    <row r="796" spans="1:3" x14ac:dyDescent="0.2">
      <c r="A796" s="22">
        <v>1734</v>
      </c>
      <c r="B796" s="22">
        <v>1</v>
      </c>
      <c r="C796" s="22" t="s">
        <v>48</v>
      </c>
    </row>
    <row r="797" spans="1:3" x14ac:dyDescent="0.2">
      <c r="A797" s="22">
        <v>1735</v>
      </c>
      <c r="B797" s="22">
        <v>1</v>
      </c>
      <c r="C797" s="22" t="s">
        <v>45</v>
      </c>
    </row>
    <row r="798" spans="1:3" x14ac:dyDescent="0.2">
      <c r="A798" s="22">
        <v>1737</v>
      </c>
      <c r="B798" s="22">
        <v>1</v>
      </c>
      <c r="C798" s="22" t="s">
        <v>45</v>
      </c>
    </row>
    <row r="799" spans="1:3" x14ac:dyDescent="0.2">
      <c r="A799" s="22">
        <v>1738</v>
      </c>
      <c r="B799" s="22">
        <v>0</v>
      </c>
      <c r="C799" s="22" t="s">
        <v>45</v>
      </c>
    </row>
    <row r="800" spans="1:3" x14ac:dyDescent="0.2">
      <c r="A800" s="22">
        <v>1739</v>
      </c>
      <c r="B800" s="22">
        <v>2</v>
      </c>
      <c r="C800" s="22" t="s">
        <v>47</v>
      </c>
    </row>
    <row r="801" spans="1:3" x14ac:dyDescent="0.2">
      <c r="A801" s="22">
        <v>1740</v>
      </c>
      <c r="B801" s="22">
        <v>2</v>
      </c>
      <c r="C801" s="22" t="s">
        <v>46</v>
      </c>
    </row>
    <row r="802" spans="1:3" x14ac:dyDescent="0.2">
      <c r="A802" s="22">
        <v>1741</v>
      </c>
      <c r="B802" s="22">
        <v>1</v>
      </c>
      <c r="C802" s="22" t="s">
        <v>47</v>
      </c>
    </row>
    <row r="803" spans="1:3" x14ac:dyDescent="0.2">
      <c r="A803" s="22">
        <v>1742</v>
      </c>
      <c r="B803" s="22">
        <v>3</v>
      </c>
      <c r="C803" s="22" t="s">
        <v>48</v>
      </c>
    </row>
    <row r="804" spans="1:3" x14ac:dyDescent="0.2">
      <c r="A804" s="22">
        <v>1743</v>
      </c>
      <c r="B804" s="22">
        <v>1</v>
      </c>
      <c r="C804" s="22" t="s">
        <v>45</v>
      </c>
    </row>
    <row r="805" spans="1:3" x14ac:dyDescent="0.2">
      <c r="A805" s="22">
        <v>1744</v>
      </c>
      <c r="B805" s="22">
        <v>0</v>
      </c>
      <c r="C805" s="22" t="s">
        <v>46</v>
      </c>
    </row>
    <row r="806" spans="1:3" x14ac:dyDescent="0.2">
      <c r="A806" s="22">
        <v>1745</v>
      </c>
      <c r="B806" s="22">
        <v>2</v>
      </c>
      <c r="C806" s="22" t="s">
        <v>47</v>
      </c>
    </row>
    <row r="807" spans="1:3" x14ac:dyDescent="0.2">
      <c r="A807" s="22">
        <v>1746</v>
      </c>
      <c r="B807" s="22">
        <v>2</v>
      </c>
      <c r="C807" s="22" t="s">
        <v>45</v>
      </c>
    </row>
    <row r="808" spans="1:3" x14ac:dyDescent="0.2">
      <c r="A808" s="22">
        <v>1748</v>
      </c>
      <c r="B808" s="22">
        <v>1</v>
      </c>
      <c r="C808" s="22" t="s">
        <v>47</v>
      </c>
    </row>
    <row r="809" spans="1:3" x14ac:dyDescent="0.2">
      <c r="A809" s="22">
        <v>1750</v>
      </c>
      <c r="B809" s="22">
        <v>2</v>
      </c>
      <c r="C809" s="22" t="s">
        <v>45</v>
      </c>
    </row>
    <row r="810" spans="1:3" x14ac:dyDescent="0.2">
      <c r="A810" s="22">
        <v>1751</v>
      </c>
      <c r="B810" s="22">
        <v>1</v>
      </c>
      <c r="C810" s="22" t="s">
        <v>45</v>
      </c>
    </row>
    <row r="811" spans="1:3" x14ac:dyDescent="0.2">
      <c r="A811" s="22">
        <v>1757</v>
      </c>
      <c r="B811" s="22">
        <v>1</v>
      </c>
      <c r="C811" s="22" t="s">
        <v>47</v>
      </c>
    </row>
    <row r="812" spans="1:3" x14ac:dyDescent="0.2">
      <c r="A812" s="22">
        <v>1758</v>
      </c>
      <c r="B812" s="22">
        <v>0</v>
      </c>
      <c r="C812" s="22" t="s">
        <v>47</v>
      </c>
    </row>
    <row r="813" spans="1:3" x14ac:dyDescent="0.2">
      <c r="A813" s="22">
        <v>1760</v>
      </c>
      <c r="B813" s="22">
        <v>2</v>
      </c>
      <c r="C813" s="22" t="s">
        <v>47</v>
      </c>
    </row>
    <row r="814" spans="1:3" x14ac:dyDescent="0.2">
      <c r="A814" s="22">
        <v>1761</v>
      </c>
      <c r="B814" s="22">
        <v>1</v>
      </c>
      <c r="C814" s="22" t="s">
        <v>45</v>
      </c>
    </row>
    <row r="815" spans="1:3" x14ac:dyDescent="0.2">
      <c r="A815" s="22">
        <v>1765</v>
      </c>
      <c r="B815" s="22">
        <v>1</v>
      </c>
      <c r="C815" s="22" t="s">
        <v>47</v>
      </c>
    </row>
    <row r="816" spans="1:3" x14ac:dyDescent="0.2">
      <c r="A816" s="22">
        <v>1768</v>
      </c>
      <c r="B816" s="22">
        <v>1</v>
      </c>
      <c r="C816" s="22" t="s">
        <v>47</v>
      </c>
    </row>
    <row r="817" spans="1:3" x14ac:dyDescent="0.2">
      <c r="A817" s="22">
        <v>1770</v>
      </c>
      <c r="B817" s="22">
        <v>1</v>
      </c>
      <c r="C817" s="22" t="s">
        <v>47</v>
      </c>
    </row>
    <row r="818" spans="1:3" x14ac:dyDescent="0.2">
      <c r="A818" s="22">
        <v>1772</v>
      </c>
      <c r="B818" s="22">
        <v>2</v>
      </c>
      <c r="C818" s="22" t="s">
        <v>45</v>
      </c>
    </row>
    <row r="819" spans="1:3" x14ac:dyDescent="0.2">
      <c r="A819" s="22">
        <v>1774</v>
      </c>
      <c r="B819" s="22">
        <v>1</v>
      </c>
      <c r="C819" s="22" t="s">
        <v>45</v>
      </c>
    </row>
    <row r="820" spans="1:3" x14ac:dyDescent="0.2">
      <c r="A820" s="22">
        <v>1775</v>
      </c>
      <c r="B820" s="22">
        <v>2</v>
      </c>
      <c r="C820" s="22" t="s">
        <v>46</v>
      </c>
    </row>
    <row r="821" spans="1:3" x14ac:dyDescent="0.2">
      <c r="A821" s="22">
        <v>1777</v>
      </c>
      <c r="B821" s="22">
        <v>2</v>
      </c>
      <c r="C821" s="22" t="s">
        <v>47</v>
      </c>
    </row>
    <row r="822" spans="1:3" x14ac:dyDescent="0.2">
      <c r="A822" s="22">
        <v>1778</v>
      </c>
      <c r="B822" s="22">
        <v>2</v>
      </c>
      <c r="C822" s="22" t="s">
        <v>46</v>
      </c>
    </row>
    <row r="823" spans="1:3" x14ac:dyDescent="0.2">
      <c r="A823" s="22">
        <v>1779</v>
      </c>
      <c r="B823" s="22">
        <v>2</v>
      </c>
      <c r="C823" s="22" t="s">
        <v>46</v>
      </c>
    </row>
    <row r="824" spans="1:3" x14ac:dyDescent="0.2">
      <c r="A824" s="22">
        <v>1781</v>
      </c>
      <c r="B824" s="22">
        <v>2</v>
      </c>
      <c r="C824" s="22" t="s">
        <v>46</v>
      </c>
    </row>
    <row r="825" spans="1:3" x14ac:dyDescent="0.2">
      <c r="A825" s="22">
        <v>1783</v>
      </c>
      <c r="B825" s="22">
        <v>1</v>
      </c>
      <c r="C825" s="22" t="s">
        <v>47</v>
      </c>
    </row>
    <row r="826" spans="1:3" x14ac:dyDescent="0.2">
      <c r="A826" s="22">
        <v>1787</v>
      </c>
      <c r="B826" s="22">
        <v>0</v>
      </c>
      <c r="C826" s="22" t="s">
        <v>46</v>
      </c>
    </row>
    <row r="827" spans="1:3" x14ac:dyDescent="0.2">
      <c r="A827" s="22">
        <v>1788</v>
      </c>
      <c r="B827" s="22">
        <v>0</v>
      </c>
      <c r="C827" s="22" t="s">
        <v>46</v>
      </c>
    </row>
    <row r="828" spans="1:3" x14ac:dyDescent="0.2">
      <c r="A828" s="22">
        <v>1789</v>
      </c>
      <c r="B828" s="22">
        <v>0</v>
      </c>
      <c r="C828" s="22" t="s">
        <v>46</v>
      </c>
    </row>
    <row r="829" spans="1:3" x14ac:dyDescent="0.2">
      <c r="A829" s="22">
        <v>1790</v>
      </c>
      <c r="B829" s="22">
        <v>1</v>
      </c>
      <c r="C829" s="22" t="s">
        <v>45</v>
      </c>
    </row>
    <row r="830" spans="1:3" x14ac:dyDescent="0.2">
      <c r="A830" s="22">
        <v>1792</v>
      </c>
      <c r="B830" s="22">
        <v>1</v>
      </c>
      <c r="C830" s="22" t="s">
        <v>47</v>
      </c>
    </row>
    <row r="831" spans="1:3" x14ac:dyDescent="0.2">
      <c r="A831" s="22">
        <v>1797</v>
      </c>
      <c r="B831" s="22">
        <v>1</v>
      </c>
      <c r="C831" s="22" t="s">
        <v>45</v>
      </c>
    </row>
    <row r="832" spans="1:3" x14ac:dyDescent="0.2">
      <c r="A832" s="22">
        <v>1798</v>
      </c>
      <c r="B832" s="22">
        <v>2</v>
      </c>
      <c r="C832" s="22" t="s">
        <v>47</v>
      </c>
    </row>
    <row r="833" spans="1:3" x14ac:dyDescent="0.2">
      <c r="A833" s="22">
        <v>1801</v>
      </c>
      <c r="B833" s="22">
        <v>1</v>
      </c>
      <c r="C833" s="22" t="s">
        <v>45</v>
      </c>
    </row>
    <row r="834" spans="1:3" x14ac:dyDescent="0.2">
      <c r="A834" s="22">
        <v>1806</v>
      </c>
      <c r="B834" s="22">
        <v>2</v>
      </c>
      <c r="C834" s="22" t="s">
        <v>47</v>
      </c>
    </row>
    <row r="835" spans="1:3" x14ac:dyDescent="0.2">
      <c r="A835" s="22">
        <v>1807</v>
      </c>
      <c r="B835" s="22">
        <v>1</v>
      </c>
      <c r="C835" s="22" t="s">
        <v>47</v>
      </c>
    </row>
    <row r="836" spans="1:3" x14ac:dyDescent="0.2">
      <c r="A836" s="22">
        <v>1808</v>
      </c>
      <c r="B836" s="22">
        <v>1</v>
      </c>
      <c r="C836" s="22" t="s">
        <v>46</v>
      </c>
    </row>
    <row r="837" spans="1:3" x14ac:dyDescent="0.2">
      <c r="A837" s="22">
        <v>1814</v>
      </c>
      <c r="B837" s="22">
        <v>1</v>
      </c>
      <c r="C837" s="22" t="s">
        <v>47</v>
      </c>
    </row>
    <row r="838" spans="1:3" x14ac:dyDescent="0.2">
      <c r="A838" s="22">
        <v>1817</v>
      </c>
      <c r="B838" s="22">
        <v>1</v>
      </c>
      <c r="C838" s="22" t="s">
        <v>47</v>
      </c>
    </row>
    <row r="839" spans="1:3" x14ac:dyDescent="0.2">
      <c r="A839" s="22">
        <v>1818</v>
      </c>
      <c r="B839" s="22">
        <v>1</v>
      </c>
      <c r="C839" s="22" t="s">
        <v>45</v>
      </c>
    </row>
    <row r="840" spans="1:3" x14ac:dyDescent="0.2">
      <c r="A840" s="22">
        <v>1819</v>
      </c>
      <c r="B840" s="22">
        <v>0</v>
      </c>
      <c r="C840" s="22" t="s">
        <v>45</v>
      </c>
    </row>
    <row r="841" spans="1:3" x14ac:dyDescent="0.2">
      <c r="A841" s="22">
        <v>1822</v>
      </c>
      <c r="B841" s="22">
        <v>4</v>
      </c>
      <c r="C841" s="22" t="s">
        <v>47</v>
      </c>
    </row>
    <row r="842" spans="1:3" x14ac:dyDescent="0.2">
      <c r="A842" s="22">
        <v>1825</v>
      </c>
      <c r="B842" s="22">
        <v>2</v>
      </c>
      <c r="C842" s="22" t="s">
        <v>45</v>
      </c>
    </row>
    <row r="843" spans="1:3" x14ac:dyDescent="0.2">
      <c r="A843" s="22">
        <v>1828</v>
      </c>
      <c r="B843" s="22">
        <v>2</v>
      </c>
      <c r="C843" s="22" t="s">
        <v>46</v>
      </c>
    </row>
    <row r="844" spans="1:3" x14ac:dyDescent="0.2">
      <c r="A844" s="22">
        <v>1829</v>
      </c>
      <c r="B844" s="22">
        <v>1</v>
      </c>
      <c r="C844" s="22" t="s">
        <v>45</v>
      </c>
    </row>
    <row r="845" spans="1:3" x14ac:dyDescent="0.2">
      <c r="A845" s="22">
        <v>1832</v>
      </c>
      <c r="B845" s="22">
        <v>1</v>
      </c>
      <c r="C845" s="22" t="s">
        <v>47</v>
      </c>
    </row>
    <row r="846" spans="1:3" x14ac:dyDescent="0.2">
      <c r="A846" s="22">
        <v>1833</v>
      </c>
      <c r="B846" s="22">
        <v>0</v>
      </c>
      <c r="C846" s="22" t="s">
        <v>47</v>
      </c>
    </row>
    <row r="847" spans="1:3" x14ac:dyDescent="0.2">
      <c r="A847" s="22">
        <v>1834</v>
      </c>
      <c r="B847" s="22">
        <v>1</v>
      </c>
      <c r="C847" s="22" t="s">
        <v>47</v>
      </c>
    </row>
    <row r="848" spans="1:3" x14ac:dyDescent="0.2">
      <c r="A848" s="22">
        <v>1835</v>
      </c>
      <c r="B848" s="22">
        <v>1</v>
      </c>
      <c r="C848" s="22" t="s">
        <v>46</v>
      </c>
    </row>
    <row r="849" spans="1:3" x14ac:dyDescent="0.2">
      <c r="A849" s="22">
        <v>1836</v>
      </c>
      <c r="B849" s="22">
        <v>1</v>
      </c>
      <c r="C849" s="22" t="s">
        <v>46</v>
      </c>
    </row>
    <row r="850" spans="1:3" x14ac:dyDescent="0.2">
      <c r="A850" s="22">
        <v>1837</v>
      </c>
      <c r="B850" s="22">
        <v>1</v>
      </c>
      <c r="C850" s="22" t="s">
        <v>46</v>
      </c>
    </row>
    <row r="851" spans="1:3" x14ac:dyDescent="0.2">
      <c r="A851" s="22">
        <v>1838</v>
      </c>
      <c r="B851" s="22">
        <v>0</v>
      </c>
      <c r="C851" s="22" t="s">
        <v>46</v>
      </c>
    </row>
    <row r="852" spans="1:3" x14ac:dyDescent="0.2">
      <c r="A852" s="22">
        <v>1840</v>
      </c>
      <c r="B852" s="22">
        <v>0</v>
      </c>
      <c r="C852" s="22" t="s">
        <v>47</v>
      </c>
    </row>
    <row r="853" spans="1:3" x14ac:dyDescent="0.2">
      <c r="A853" s="22">
        <v>1841</v>
      </c>
      <c r="B853" s="22">
        <v>4</v>
      </c>
      <c r="C853" s="22" t="s">
        <v>45</v>
      </c>
    </row>
    <row r="854" spans="1:3" x14ac:dyDescent="0.2">
      <c r="A854" s="22">
        <v>1842</v>
      </c>
      <c r="B854" s="22">
        <v>2</v>
      </c>
      <c r="C854" s="22" t="s">
        <v>46</v>
      </c>
    </row>
    <row r="855" spans="1:3" x14ac:dyDescent="0.2">
      <c r="A855" s="22">
        <v>1843</v>
      </c>
      <c r="B855" s="22">
        <v>2</v>
      </c>
      <c r="C855" s="22" t="s">
        <v>47</v>
      </c>
    </row>
    <row r="856" spans="1:3" x14ac:dyDescent="0.2">
      <c r="A856" s="22">
        <v>1844</v>
      </c>
      <c r="B856" s="22">
        <v>1</v>
      </c>
      <c r="C856" s="22" t="s">
        <v>45</v>
      </c>
    </row>
    <row r="857" spans="1:3" x14ac:dyDescent="0.2">
      <c r="A857" s="22">
        <v>1846</v>
      </c>
      <c r="B857" s="22">
        <v>1</v>
      </c>
      <c r="C857" s="22" t="s">
        <v>47</v>
      </c>
    </row>
    <row r="858" spans="1:3" x14ac:dyDescent="0.2">
      <c r="A858" s="22">
        <v>1847</v>
      </c>
      <c r="B858" s="22">
        <v>0</v>
      </c>
      <c r="C858" s="22" t="s">
        <v>46</v>
      </c>
    </row>
    <row r="859" spans="1:3" x14ac:dyDescent="0.2">
      <c r="A859" s="22">
        <v>1848</v>
      </c>
      <c r="B859" s="22">
        <v>1</v>
      </c>
      <c r="C859" s="22" t="s">
        <v>45</v>
      </c>
    </row>
    <row r="860" spans="1:3" x14ac:dyDescent="0.2">
      <c r="A860" s="22">
        <v>1849</v>
      </c>
      <c r="B860" s="22">
        <v>1</v>
      </c>
      <c r="C860" s="22" t="s">
        <v>47</v>
      </c>
    </row>
    <row r="861" spans="1:3" x14ac:dyDescent="0.2">
      <c r="A861" s="22">
        <v>1850</v>
      </c>
      <c r="B861" s="22">
        <v>1</v>
      </c>
      <c r="C861" s="22" t="s">
        <v>47</v>
      </c>
    </row>
    <row r="862" spans="1:3" x14ac:dyDescent="0.2">
      <c r="A862" s="22">
        <v>1852</v>
      </c>
      <c r="B862" s="22">
        <v>1</v>
      </c>
      <c r="C862" s="22" t="s">
        <v>45</v>
      </c>
    </row>
    <row r="863" spans="1:3" x14ac:dyDescent="0.2">
      <c r="A863" s="22">
        <v>1853</v>
      </c>
      <c r="B863" s="22">
        <v>1</v>
      </c>
      <c r="C863" s="22" t="s">
        <v>46</v>
      </c>
    </row>
    <row r="864" spans="1:3" x14ac:dyDescent="0.2">
      <c r="A864" s="22">
        <v>1854</v>
      </c>
      <c r="B864" s="22">
        <v>1</v>
      </c>
      <c r="C864" s="22" t="s">
        <v>45</v>
      </c>
    </row>
    <row r="865" spans="1:3" x14ac:dyDescent="0.2">
      <c r="A865" s="22">
        <v>1856</v>
      </c>
      <c r="B865" s="22">
        <v>2</v>
      </c>
      <c r="C865" s="22" t="s">
        <v>45</v>
      </c>
    </row>
    <row r="866" spans="1:3" x14ac:dyDescent="0.2">
      <c r="A866" s="22">
        <v>1857</v>
      </c>
      <c r="B866" s="22">
        <v>1</v>
      </c>
      <c r="C866" s="22" t="s">
        <v>47</v>
      </c>
    </row>
    <row r="867" spans="1:3" x14ac:dyDescent="0.2">
      <c r="A867" s="22">
        <v>1858</v>
      </c>
      <c r="B867" s="22">
        <v>0</v>
      </c>
      <c r="C867" s="22" t="s">
        <v>46</v>
      </c>
    </row>
    <row r="868" spans="1:3" x14ac:dyDescent="0.2">
      <c r="A868" s="22">
        <v>1859</v>
      </c>
      <c r="B868" s="22">
        <v>2</v>
      </c>
      <c r="C868" s="22" t="s">
        <v>45</v>
      </c>
    </row>
    <row r="869" spans="1:3" x14ac:dyDescent="0.2">
      <c r="A869" s="22">
        <v>1865</v>
      </c>
      <c r="B869" s="22">
        <v>0</v>
      </c>
      <c r="C869" s="22" t="s">
        <v>46</v>
      </c>
    </row>
    <row r="870" spans="1:3" x14ac:dyDescent="0.2">
      <c r="A870" s="22">
        <v>1867</v>
      </c>
      <c r="B870" s="22">
        <v>1</v>
      </c>
      <c r="C870" s="22" t="s">
        <v>47</v>
      </c>
    </row>
    <row r="871" spans="1:3" x14ac:dyDescent="0.2">
      <c r="A871" s="22">
        <v>1869</v>
      </c>
      <c r="B871" s="22">
        <v>2</v>
      </c>
      <c r="C871" s="22" t="s">
        <v>46</v>
      </c>
    </row>
    <row r="872" spans="1:3" x14ac:dyDescent="0.2">
      <c r="A872" s="22">
        <v>1870</v>
      </c>
      <c r="B872" s="22">
        <v>2</v>
      </c>
      <c r="C872" s="22" t="s">
        <v>46</v>
      </c>
    </row>
    <row r="873" spans="1:3" x14ac:dyDescent="0.2">
      <c r="A873" s="22">
        <v>1871</v>
      </c>
      <c r="B873" s="22">
        <v>0</v>
      </c>
      <c r="C873" s="22" t="s">
        <v>47</v>
      </c>
    </row>
    <row r="874" spans="1:3" x14ac:dyDescent="0.2">
      <c r="A874" s="22">
        <v>1874</v>
      </c>
      <c r="B874" s="22">
        <v>1</v>
      </c>
      <c r="C874" s="22" t="s">
        <v>47</v>
      </c>
    </row>
    <row r="875" spans="1:3" x14ac:dyDescent="0.2">
      <c r="A875" s="22">
        <v>1876</v>
      </c>
      <c r="B875" s="22">
        <v>6</v>
      </c>
      <c r="C875" s="22" t="s">
        <v>45</v>
      </c>
    </row>
    <row r="876" spans="1:3" x14ac:dyDescent="0.2">
      <c r="A876" s="22">
        <v>1877</v>
      </c>
      <c r="B876" s="22">
        <v>1</v>
      </c>
      <c r="C876" s="22" t="s">
        <v>45</v>
      </c>
    </row>
    <row r="877" spans="1:3" x14ac:dyDescent="0.2">
      <c r="A877" s="22">
        <v>1880</v>
      </c>
      <c r="B877" s="22">
        <v>1</v>
      </c>
      <c r="C877" s="22" t="s">
        <v>46</v>
      </c>
    </row>
    <row r="878" spans="1:3" x14ac:dyDescent="0.2">
      <c r="A878" s="22">
        <v>1881</v>
      </c>
      <c r="B878" s="22">
        <v>1</v>
      </c>
      <c r="C878" s="22" t="s">
        <v>47</v>
      </c>
    </row>
    <row r="879" spans="1:3" x14ac:dyDescent="0.2">
      <c r="A879" s="22">
        <v>1882</v>
      </c>
      <c r="B879" s="22">
        <v>1</v>
      </c>
      <c r="C879" s="22" t="s">
        <v>45</v>
      </c>
    </row>
    <row r="880" spans="1:3" x14ac:dyDescent="0.2">
      <c r="A880" s="22">
        <v>1886</v>
      </c>
      <c r="B880" s="22">
        <v>0</v>
      </c>
      <c r="C880" s="22" t="s">
        <v>46</v>
      </c>
    </row>
    <row r="881" spans="1:3" x14ac:dyDescent="0.2">
      <c r="A881" s="22">
        <v>1887</v>
      </c>
      <c r="B881" s="22">
        <v>1</v>
      </c>
      <c r="C881" s="22" t="s">
        <v>46</v>
      </c>
    </row>
    <row r="882" spans="1:3" x14ac:dyDescent="0.2">
      <c r="A882" s="22">
        <v>1890</v>
      </c>
      <c r="B882" s="22">
        <v>2</v>
      </c>
      <c r="C882" s="22" t="s">
        <v>45</v>
      </c>
    </row>
    <row r="883" spans="1:3" x14ac:dyDescent="0.2">
      <c r="A883" s="22">
        <v>1891</v>
      </c>
      <c r="B883" s="22">
        <v>3</v>
      </c>
      <c r="C883" s="22" t="s">
        <v>45</v>
      </c>
    </row>
    <row r="884" spans="1:3" x14ac:dyDescent="0.2">
      <c r="A884" s="22">
        <v>1892</v>
      </c>
      <c r="B884" s="22">
        <v>2</v>
      </c>
      <c r="C884" s="22" t="s">
        <v>47</v>
      </c>
    </row>
    <row r="885" spans="1:3" x14ac:dyDescent="0.2">
      <c r="A885" s="22">
        <v>1893</v>
      </c>
      <c r="B885" s="22">
        <v>2</v>
      </c>
      <c r="C885" s="22" t="s">
        <v>46</v>
      </c>
    </row>
    <row r="886" spans="1:3" x14ac:dyDescent="0.2">
      <c r="A886" s="22">
        <v>1894</v>
      </c>
      <c r="B886" s="22">
        <v>1</v>
      </c>
      <c r="C886" s="22" t="s">
        <v>48</v>
      </c>
    </row>
    <row r="887" spans="1:3" x14ac:dyDescent="0.2">
      <c r="A887" s="22">
        <v>1895</v>
      </c>
      <c r="B887" s="22">
        <v>1</v>
      </c>
      <c r="C887" s="22" t="s">
        <v>47</v>
      </c>
    </row>
    <row r="888" spans="1:3" x14ac:dyDescent="0.2">
      <c r="A888" s="22">
        <v>1898</v>
      </c>
      <c r="B888" s="22">
        <v>3</v>
      </c>
      <c r="C888" s="22" t="s">
        <v>45</v>
      </c>
    </row>
    <row r="889" spans="1:3" x14ac:dyDescent="0.2">
      <c r="A889" s="22">
        <v>1900</v>
      </c>
      <c r="B889" s="22">
        <v>1</v>
      </c>
      <c r="C889" s="22" t="s">
        <v>47</v>
      </c>
    </row>
    <row r="890" spans="1:3" x14ac:dyDescent="0.2">
      <c r="A890" s="22">
        <v>1901</v>
      </c>
      <c r="B890" s="22">
        <v>3</v>
      </c>
      <c r="C890" s="22" t="s">
        <v>47</v>
      </c>
    </row>
    <row r="891" spans="1:3" x14ac:dyDescent="0.2">
      <c r="A891" s="22">
        <v>1903</v>
      </c>
      <c r="B891" s="22">
        <v>1</v>
      </c>
      <c r="C891" s="22" t="s">
        <v>45</v>
      </c>
    </row>
    <row r="892" spans="1:3" x14ac:dyDescent="0.2">
      <c r="A892" s="22">
        <v>1904</v>
      </c>
      <c r="B892" s="22">
        <v>2</v>
      </c>
      <c r="C892" s="22" t="s">
        <v>45</v>
      </c>
    </row>
    <row r="893" spans="1:3" x14ac:dyDescent="0.2">
      <c r="A893" s="22">
        <v>1905</v>
      </c>
      <c r="B893" s="22">
        <v>1</v>
      </c>
      <c r="C893" s="22" t="s">
        <v>46</v>
      </c>
    </row>
    <row r="894" spans="1:3" x14ac:dyDescent="0.2">
      <c r="A894" s="22">
        <v>1906</v>
      </c>
      <c r="B894" s="22">
        <v>2</v>
      </c>
      <c r="C894" s="22" t="s">
        <v>45</v>
      </c>
    </row>
    <row r="895" spans="1:3" x14ac:dyDescent="0.2">
      <c r="A895" s="22">
        <v>1908</v>
      </c>
      <c r="B895" s="22">
        <v>1</v>
      </c>
      <c r="C895" s="22" t="s">
        <v>46</v>
      </c>
    </row>
    <row r="896" spans="1:3" x14ac:dyDescent="0.2">
      <c r="A896" s="22">
        <v>1909</v>
      </c>
      <c r="B896" s="22">
        <v>1</v>
      </c>
      <c r="C896" s="22" t="s">
        <v>46</v>
      </c>
    </row>
    <row r="897" spans="1:3" x14ac:dyDescent="0.2">
      <c r="A897" s="22">
        <v>1910</v>
      </c>
      <c r="B897" s="22">
        <v>3</v>
      </c>
      <c r="C897" s="22" t="s">
        <v>45</v>
      </c>
    </row>
    <row r="898" spans="1:3" x14ac:dyDescent="0.2">
      <c r="A898" s="22">
        <v>1911</v>
      </c>
      <c r="B898" s="22">
        <v>1</v>
      </c>
      <c r="C898" s="22" t="s">
        <v>46</v>
      </c>
    </row>
    <row r="899" spans="1:3" x14ac:dyDescent="0.2">
      <c r="A899" s="22">
        <v>1913</v>
      </c>
      <c r="B899" s="22">
        <v>1</v>
      </c>
      <c r="C899" s="22" t="s">
        <v>45</v>
      </c>
    </row>
    <row r="900" spans="1:3" x14ac:dyDescent="0.2">
      <c r="A900" s="22">
        <v>1914</v>
      </c>
      <c r="B900" s="22">
        <v>1</v>
      </c>
      <c r="C900" s="22" t="s">
        <v>45</v>
      </c>
    </row>
    <row r="901" spans="1:3" x14ac:dyDescent="0.2">
      <c r="A901" s="22">
        <v>1915</v>
      </c>
      <c r="B901" s="22">
        <v>4</v>
      </c>
      <c r="C901" s="22" t="s">
        <v>45</v>
      </c>
    </row>
    <row r="902" spans="1:3" x14ac:dyDescent="0.2">
      <c r="A902" s="22">
        <v>1920</v>
      </c>
      <c r="B902" s="22">
        <v>3</v>
      </c>
      <c r="C902" s="22" t="s">
        <v>47</v>
      </c>
    </row>
    <row r="903" spans="1:3" x14ac:dyDescent="0.2">
      <c r="A903" s="22">
        <v>1921</v>
      </c>
      <c r="B903" s="22">
        <v>1</v>
      </c>
      <c r="C903" s="22" t="s">
        <v>45</v>
      </c>
    </row>
    <row r="904" spans="1:3" x14ac:dyDescent="0.2">
      <c r="A904" s="22">
        <v>1922</v>
      </c>
      <c r="B904" s="22">
        <v>0</v>
      </c>
      <c r="C904" s="22" t="s">
        <v>47</v>
      </c>
    </row>
    <row r="905" spans="1:3" x14ac:dyDescent="0.2">
      <c r="A905" s="22">
        <v>1923</v>
      </c>
      <c r="B905" s="22">
        <v>1</v>
      </c>
      <c r="C905" s="22" t="s">
        <v>47</v>
      </c>
    </row>
    <row r="906" spans="1:3" x14ac:dyDescent="0.2">
      <c r="A906" s="22">
        <v>1924</v>
      </c>
      <c r="B906" s="22">
        <v>2</v>
      </c>
      <c r="C906" s="22" t="s">
        <v>47</v>
      </c>
    </row>
    <row r="907" spans="1:3" x14ac:dyDescent="0.2">
      <c r="A907" s="22">
        <v>1925</v>
      </c>
      <c r="B907" s="22">
        <v>1</v>
      </c>
      <c r="C907" s="22" t="s">
        <v>46</v>
      </c>
    </row>
    <row r="908" spans="1:3" x14ac:dyDescent="0.2">
      <c r="A908" s="22">
        <v>1926</v>
      </c>
      <c r="B908" s="22">
        <v>1</v>
      </c>
      <c r="C908" s="22" t="s">
        <v>46</v>
      </c>
    </row>
    <row r="909" spans="1:3" x14ac:dyDescent="0.2">
      <c r="A909" s="22">
        <v>1929</v>
      </c>
      <c r="B909" s="22">
        <v>1</v>
      </c>
      <c r="C909" s="22" t="s">
        <v>47</v>
      </c>
    </row>
    <row r="910" spans="1:3" x14ac:dyDescent="0.2">
      <c r="A910" s="22">
        <v>1931</v>
      </c>
      <c r="B910" s="22">
        <v>2</v>
      </c>
      <c r="C910" s="22" t="s">
        <v>47</v>
      </c>
    </row>
    <row r="911" spans="1:3" x14ac:dyDescent="0.2">
      <c r="A911" s="22">
        <v>1932</v>
      </c>
      <c r="B911" s="22">
        <v>4</v>
      </c>
      <c r="C911" s="22" t="s">
        <v>45</v>
      </c>
    </row>
    <row r="912" spans="1:3" x14ac:dyDescent="0.2">
      <c r="A912" s="22">
        <v>1934</v>
      </c>
      <c r="B912" s="22">
        <v>1</v>
      </c>
      <c r="C912" s="22" t="s">
        <v>45</v>
      </c>
    </row>
    <row r="913" spans="1:3" x14ac:dyDescent="0.2">
      <c r="A913" s="22">
        <v>1935</v>
      </c>
      <c r="B913" s="22">
        <v>3</v>
      </c>
      <c r="C913" s="22" t="s">
        <v>45</v>
      </c>
    </row>
    <row r="914" spans="1:3" x14ac:dyDescent="0.2">
      <c r="A914" s="22">
        <v>1937</v>
      </c>
      <c r="B914" s="22">
        <v>3</v>
      </c>
      <c r="C914" s="22" t="s">
        <v>47</v>
      </c>
    </row>
    <row r="915" spans="1:3" x14ac:dyDescent="0.2">
      <c r="A915" s="22">
        <v>1938</v>
      </c>
      <c r="B915" s="22">
        <v>1</v>
      </c>
      <c r="C915" s="22" t="s">
        <v>45</v>
      </c>
    </row>
    <row r="916" spans="1:3" x14ac:dyDescent="0.2">
      <c r="A916" s="22">
        <v>1939</v>
      </c>
      <c r="B916" s="22">
        <v>2</v>
      </c>
      <c r="C916" s="22" t="s">
        <v>45</v>
      </c>
    </row>
    <row r="917" spans="1:3" x14ac:dyDescent="0.2">
      <c r="A917" s="22">
        <v>1940</v>
      </c>
      <c r="B917" s="22">
        <v>2</v>
      </c>
      <c r="C917" s="22" t="s">
        <v>45</v>
      </c>
    </row>
    <row r="918" spans="1:3" x14ac:dyDescent="0.2">
      <c r="A918" s="22">
        <v>1941</v>
      </c>
      <c r="B918" s="22">
        <v>0</v>
      </c>
      <c r="C918" s="22" t="s">
        <v>45</v>
      </c>
    </row>
    <row r="919" spans="1:3" x14ac:dyDescent="0.2">
      <c r="A919" s="22">
        <v>1943</v>
      </c>
      <c r="B919" s="22">
        <v>4</v>
      </c>
      <c r="C919" s="22" t="s">
        <v>45</v>
      </c>
    </row>
    <row r="920" spans="1:3" x14ac:dyDescent="0.2">
      <c r="A920" s="22">
        <v>1944</v>
      </c>
      <c r="B920" s="22">
        <v>1</v>
      </c>
      <c r="C920" s="22" t="s">
        <v>46</v>
      </c>
    </row>
    <row r="921" spans="1:3" x14ac:dyDescent="0.2">
      <c r="A921" s="22">
        <v>1945</v>
      </c>
      <c r="B921" s="22">
        <v>1</v>
      </c>
      <c r="C921" s="22" t="s">
        <v>45</v>
      </c>
    </row>
    <row r="922" spans="1:3" x14ac:dyDescent="0.2">
      <c r="A922" s="22">
        <v>1946</v>
      </c>
      <c r="B922" s="22">
        <v>5</v>
      </c>
      <c r="C922" s="22" t="s">
        <v>47</v>
      </c>
    </row>
    <row r="923" spans="1:3" x14ac:dyDescent="0.2">
      <c r="A923" s="22">
        <v>1947</v>
      </c>
      <c r="B923" s="22">
        <v>1</v>
      </c>
      <c r="C923" s="22" t="s">
        <v>45</v>
      </c>
    </row>
    <row r="924" spans="1:3" x14ac:dyDescent="0.2">
      <c r="A924" s="22">
        <v>1949</v>
      </c>
      <c r="B924" s="22">
        <v>1</v>
      </c>
      <c r="C924" s="22" t="s">
        <v>47</v>
      </c>
    </row>
    <row r="925" spans="1:3" x14ac:dyDescent="0.2">
      <c r="A925" s="22">
        <v>1952</v>
      </c>
      <c r="B925" s="22">
        <v>1</v>
      </c>
      <c r="C925" s="22" t="s">
        <v>47</v>
      </c>
    </row>
    <row r="926" spans="1:3" x14ac:dyDescent="0.2">
      <c r="A926" s="22">
        <v>1953</v>
      </c>
      <c r="B926" s="22">
        <v>0</v>
      </c>
      <c r="C926" s="22" t="s">
        <v>46</v>
      </c>
    </row>
    <row r="927" spans="1:3" x14ac:dyDescent="0.2">
      <c r="A927" s="22">
        <v>1954</v>
      </c>
      <c r="B927" s="22">
        <v>1</v>
      </c>
      <c r="C927" s="22" t="s">
        <v>47</v>
      </c>
    </row>
    <row r="928" spans="1:3" x14ac:dyDescent="0.2">
      <c r="A928" s="22">
        <v>1955</v>
      </c>
      <c r="B928" s="22">
        <v>1</v>
      </c>
      <c r="C928" s="22" t="s">
        <v>46</v>
      </c>
    </row>
    <row r="929" spans="1:3" x14ac:dyDescent="0.2">
      <c r="A929" s="22">
        <v>1956</v>
      </c>
      <c r="B929" s="22">
        <v>1</v>
      </c>
      <c r="C929" s="22" t="s">
        <v>45</v>
      </c>
    </row>
    <row r="930" spans="1:3" x14ac:dyDescent="0.2">
      <c r="A930" s="22">
        <v>1957</v>
      </c>
      <c r="B930" s="22">
        <v>3</v>
      </c>
      <c r="C930" s="22" t="s">
        <v>46</v>
      </c>
    </row>
    <row r="931" spans="1:3" x14ac:dyDescent="0.2">
      <c r="A931" s="22">
        <v>1960</v>
      </c>
      <c r="B931" s="22">
        <v>1</v>
      </c>
      <c r="C931" s="22" t="s">
        <v>46</v>
      </c>
    </row>
    <row r="932" spans="1:3" x14ac:dyDescent="0.2">
      <c r="A932" s="22">
        <v>1962</v>
      </c>
      <c r="B932" s="22">
        <v>1</v>
      </c>
      <c r="C932" s="22" t="s">
        <v>46</v>
      </c>
    </row>
    <row r="933" spans="1:3" x14ac:dyDescent="0.2">
      <c r="A933" s="22">
        <v>1963</v>
      </c>
      <c r="B933" s="22">
        <v>2</v>
      </c>
      <c r="C933" s="22" t="s">
        <v>46</v>
      </c>
    </row>
    <row r="934" spans="1:3" x14ac:dyDescent="0.2">
      <c r="A934" s="22">
        <v>1964</v>
      </c>
      <c r="B934" s="22">
        <v>1</v>
      </c>
      <c r="C934" s="22" t="s">
        <v>46</v>
      </c>
    </row>
    <row r="935" spans="1:3" x14ac:dyDescent="0.2">
      <c r="A935" s="22">
        <v>1966</v>
      </c>
      <c r="B935" s="22">
        <v>0</v>
      </c>
      <c r="C935" s="22" t="s">
        <v>45</v>
      </c>
    </row>
    <row r="936" spans="1:3" x14ac:dyDescent="0.2">
      <c r="A936" s="22">
        <v>1969</v>
      </c>
      <c r="B936" s="22">
        <v>0</v>
      </c>
      <c r="C936" s="22" t="s">
        <v>45</v>
      </c>
    </row>
    <row r="937" spans="1:3" x14ac:dyDescent="0.2">
      <c r="A937" s="22">
        <v>1970</v>
      </c>
      <c r="B937" s="22">
        <v>0</v>
      </c>
      <c r="C937" s="22" t="s">
        <v>45</v>
      </c>
    </row>
    <row r="938" spans="1:3" x14ac:dyDescent="0.2">
      <c r="A938" s="22">
        <v>1972</v>
      </c>
      <c r="B938" s="22">
        <v>1</v>
      </c>
      <c r="C938" s="22" t="s">
        <v>45</v>
      </c>
    </row>
    <row r="939" spans="1:3" x14ac:dyDescent="0.2">
      <c r="A939" s="22">
        <v>1973</v>
      </c>
      <c r="B939" s="22">
        <v>3</v>
      </c>
      <c r="C939" s="22" t="s">
        <v>48</v>
      </c>
    </row>
    <row r="940" spans="1:3" x14ac:dyDescent="0.2">
      <c r="A940" s="22">
        <v>1975</v>
      </c>
      <c r="B940" s="22">
        <v>1</v>
      </c>
      <c r="C940" s="22" t="s">
        <v>45</v>
      </c>
    </row>
    <row r="941" spans="1:3" x14ac:dyDescent="0.2">
      <c r="A941" s="22">
        <v>1976</v>
      </c>
      <c r="B941" s="22">
        <v>2</v>
      </c>
      <c r="C941" s="22" t="s">
        <v>47</v>
      </c>
    </row>
    <row r="942" spans="1:3" x14ac:dyDescent="0.2">
      <c r="A942" s="22">
        <v>1978</v>
      </c>
      <c r="B942" s="22">
        <v>1</v>
      </c>
      <c r="C942" s="22" t="s">
        <v>46</v>
      </c>
    </row>
    <row r="943" spans="1:3" x14ac:dyDescent="0.2">
      <c r="A943" s="22">
        <v>1981</v>
      </c>
      <c r="B943" s="22">
        <v>1</v>
      </c>
      <c r="C943" s="22" t="s">
        <v>47</v>
      </c>
    </row>
    <row r="944" spans="1:3" x14ac:dyDescent="0.2">
      <c r="A944" s="22">
        <v>1988</v>
      </c>
      <c r="B944" s="22">
        <v>3</v>
      </c>
      <c r="C944" s="22" t="s">
        <v>47</v>
      </c>
    </row>
    <row r="945" spans="1:3" x14ac:dyDescent="0.2">
      <c r="A945" s="22">
        <v>1989</v>
      </c>
      <c r="B945" s="22">
        <v>0</v>
      </c>
      <c r="C945" s="22" t="s">
        <v>48</v>
      </c>
    </row>
    <row r="946" spans="1:3" x14ac:dyDescent="0.2">
      <c r="A946" s="22">
        <v>1990</v>
      </c>
      <c r="B946" s="22">
        <v>2</v>
      </c>
      <c r="C946" s="22" t="s">
        <v>45</v>
      </c>
    </row>
    <row r="947" spans="1:3" x14ac:dyDescent="0.2">
      <c r="A947" s="22">
        <v>1995</v>
      </c>
      <c r="B947" s="22">
        <v>1</v>
      </c>
      <c r="C947" s="22" t="s">
        <v>47</v>
      </c>
    </row>
    <row r="948" spans="1:3" x14ac:dyDescent="0.2">
      <c r="A948" s="22">
        <v>1997</v>
      </c>
      <c r="B948" s="22">
        <v>1</v>
      </c>
      <c r="C948" s="22" t="s">
        <v>45</v>
      </c>
    </row>
    <row r="949" spans="1:3" x14ac:dyDescent="0.2">
      <c r="A949" s="22">
        <v>1998</v>
      </c>
      <c r="B949" s="22">
        <v>3</v>
      </c>
      <c r="C949" s="22" t="s">
        <v>47</v>
      </c>
    </row>
    <row r="950" spans="1:3" x14ac:dyDescent="0.2">
      <c r="A950" s="22">
        <v>1999</v>
      </c>
      <c r="B950" s="22">
        <v>1</v>
      </c>
      <c r="C950" s="22" t="s">
        <v>46</v>
      </c>
    </row>
    <row r="951" spans="1:3" x14ac:dyDescent="0.2">
      <c r="A951" s="22">
        <v>2001</v>
      </c>
      <c r="B951" s="22">
        <v>4</v>
      </c>
      <c r="C951" s="22" t="s">
        <v>45</v>
      </c>
    </row>
    <row r="952" spans="1:3" x14ac:dyDescent="0.2">
      <c r="A952" s="22">
        <v>2003</v>
      </c>
      <c r="B952" s="22">
        <v>3</v>
      </c>
      <c r="C952" s="22" t="s">
        <v>47</v>
      </c>
    </row>
    <row r="953" spans="1:3" x14ac:dyDescent="0.2">
      <c r="A953" s="22">
        <v>2010</v>
      </c>
      <c r="B953" s="22">
        <v>5</v>
      </c>
      <c r="C953" s="22" t="s">
        <v>48</v>
      </c>
    </row>
    <row r="954" spans="1:3" x14ac:dyDescent="0.2">
      <c r="A954" s="22">
        <v>2011</v>
      </c>
      <c r="B954" s="22">
        <v>2</v>
      </c>
      <c r="C954" s="22" t="s">
        <v>46</v>
      </c>
    </row>
    <row r="955" spans="1:3" x14ac:dyDescent="0.2">
      <c r="A955" s="22">
        <v>2012</v>
      </c>
      <c r="B955" s="22">
        <v>2</v>
      </c>
      <c r="C955" s="22" t="s">
        <v>48</v>
      </c>
    </row>
    <row r="956" spans="1:3" x14ac:dyDescent="0.2">
      <c r="A956" s="22">
        <v>2018</v>
      </c>
      <c r="B956" s="22">
        <v>2</v>
      </c>
      <c r="C956" s="22" t="s">
        <v>47</v>
      </c>
    </row>
    <row r="957" spans="1:3" x14ac:dyDescent="0.2">
      <c r="A957" s="22">
        <v>2024</v>
      </c>
      <c r="B957" s="22">
        <v>3</v>
      </c>
      <c r="C957" s="22" t="s">
        <v>47</v>
      </c>
    </row>
    <row r="958" spans="1:3" x14ac:dyDescent="0.2">
      <c r="A958" s="22">
        <v>2027</v>
      </c>
      <c r="B958" s="22">
        <v>1</v>
      </c>
      <c r="C958" s="22" t="s">
        <v>46</v>
      </c>
    </row>
    <row r="959" spans="1:3" x14ac:dyDescent="0.2">
      <c r="A959" s="22">
        <v>2028</v>
      </c>
      <c r="B959" s="22">
        <v>2</v>
      </c>
      <c r="C959" s="22" t="s">
        <v>45</v>
      </c>
    </row>
    <row r="960" spans="1:3" x14ac:dyDescent="0.2">
      <c r="A960" s="22">
        <v>2030</v>
      </c>
      <c r="B960" s="22">
        <v>2</v>
      </c>
      <c r="C960" s="22" t="s">
        <v>45</v>
      </c>
    </row>
    <row r="961" spans="1:3" x14ac:dyDescent="0.2">
      <c r="A961" s="22">
        <v>2032</v>
      </c>
      <c r="B961" s="22">
        <v>2</v>
      </c>
      <c r="C961" s="22" t="s">
        <v>47</v>
      </c>
    </row>
    <row r="962" spans="1:3" x14ac:dyDescent="0.2">
      <c r="A962" s="22">
        <v>2036</v>
      </c>
      <c r="B962" s="22">
        <v>5</v>
      </c>
      <c r="C962" s="22" t="s">
        <v>48</v>
      </c>
    </row>
    <row r="963" spans="1:3" x14ac:dyDescent="0.2">
      <c r="A963" s="22">
        <v>2038</v>
      </c>
      <c r="B963" s="22">
        <v>1</v>
      </c>
      <c r="C963" s="22" t="s">
        <v>46</v>
      </c>
    </row>
    <row r="964" spans="1:3" x14ac:dyDescent="0.2">
      <c r="A964" s="22">
        <v>2040</v>
      </c>
      <c r="B964" s="22">
        <v>2</v>
      </c>
      <c r="C964" s="22" t="s">
        <v>46</v>
      </c>
    </row>
    <row r="965" spans="1:3" x14ac:dyDescent="0.2">
      <c r="A965" s="22">
        <v>2043</v>
      </c>
      <c r="B965" s="22">
        <v>1</v>
      </c>
      <c r="C965" s="22" t="s">
        <v>46</v>
      </c>
    </row>
    <row r="966" spans="1:3" x14ac:dyDescent="0.2">
      <c r="A966" s="22">
        <v>2045</v>
      </c>
      <c r="B966" s="22">
        <v>1</v>
      </c>
      <c r="C966" s="22" t="s">
        <v>46</v>
      </c>
    </row>
    <row r="967" spans="1:3" x14ac:dyDescent="0.2">
      <c r="A967" s="22">
        <v>2047</v>
      </c>
      <c r="B967" s="22">
        <v>3</v>
      </c>
      <c r="C967" s="22" t="s">
        <v>45</v>
      </c>
    </row>
    <row r="968" spans="1:3" x14ac:dyDescent="0.2">
      <c r="A968" s="22">
        <v>2052</v>
      </c>
      <c r="B968" s="22">
        <v>1</v>
      </c>
      <c r="C968" s="22" t="s">
        <v>47</v>
      </c>
    </row>
    <row r="969" spans="1:3" x14ac:dyDescent="0.2">
      <c r="A969" s="22">
        <v>2054</v>
      </c>
      <c r="B969" s="22">
        <v>5</v>
      </c>
      <c r="C969" s="22" t="s">
        <v>48</v>
      </c>
    </row>
    <row r="970" spans="1:3" x14ac:dyDescent="0.2">
      <c r="A970" s="22">
        <v>2057</v>
      </c>
      <c r="B970" s="22">
        <v>1</v>
      </c>
      <c r="C970" s="22" t="s">
        <v>46</v>
      </c>
    </row>
    <row r="971" spans="1:3" x14ac:dyDescent="0.2">
      <c r="A971" s="22">
        <v>2063</v>
      </c>
      <c r="B971" s="22">
        <v>1</v>
      </c>
      <c r="C971" s="22" t="s">
        <v>45</v>
      </c>
    </row>
    <row r="972" spans="1:3" x14ac:dyDescent="0.2">
      <c r="A972" s="22">
        <v>2066</v>
      </c>
      <c r="B972" s="22">
        <v>2</v>
      </c>
      <c r="C972" s="22" t="s">
        <v>45</v>
      </c>
    </row>
    <row r="973" spans="1:3" x14ac:dyDescent="0.2">
      <c r="A973" s="22">
        <v>2070</v>
      </c>
      <c r="B973" s="22">
        <v>1</v>
      </c>
      <c r="C973" s="22" t="s">
        <v>45</v>
      </c>
    </row>
    <row r="974" spans="1:3" x14ac:dyDescent="0.2">
      <c r="A974" s="22">
        <v>2072</v>
      </c>
      <c r="B974" s="22">
        <v>1</v>
      </c>
      <c r="C974" s="22" t="s">
        <v>46</v>
      </c>
    </row>
    <row r="975" spans="1:3" x14ac:dyDescent="0.2">
      <c r="A975" s="22">
        <v>2076</v>
      </c>
      <c r="B975" s="22">
        <v>6</v>
      </c>
      <c r="C975" s="22" t="s">
        <v>46</v>
      </c>
    </row>
    <row r="976" spans="1:3" x14ac:dyDescent="0.2">
      <c r="A976" s="22">
        <v>2078</v>
      </c>
      <c r="B976" s="22">
        <v>1</v>
      </c>
      <c r="C976" s="22" t="s">
        <v>46</v>
      </c>
    </row>
    <row r="977" spans="1:3" x14ac:dyDescent="0.2">
      <c r="A977" s="22">
        <v>2080</v>
      </c>
      <c r="B977" s="22">
        <v>3</v>
      </c>
      <c r="C977" s="22" t="s">
        <v>45</v>
      </c>
    </row>
    <row r="978" spans="1:3" x14ac:dyDescent="0.2">
      <c r="A978" s="22">
        <v>2088</v>
      </c>
      <c r="B978" s="22">
        <v>1</v>
      </c>
      <c r="C978" s="22" t="s">
        <v>47</v>
      </c>
    </row>
    <row r="979" spans="1:3" x14ac:dyDescent="0.2">
      <c r="A979" s="22">
        <v>2090</v>
      </c>
      <c r="B979" s="22">
        <v>2</v>
      </c>
      <c r="C979" s="22" t="s">
        <v>45</v>
      </c>
    </row>
    <row r="980" spans="1:3" x14ac:dyDescent="0.2">
      <c r="A980" s="22">
        <v>2092</v>
      </c>
      <c r="B980" s="22">
        <v>2</v>
      </c>
      <c r="C980" s="22" t="s">
        <v>48</v>
      </c>
    </row>
    <row r="981" spans="1:3" x14ac:dyDescent="0.2">
      <c r="A981" s="22">
        <v>2093</v>
      </c>
      <c r="B981" s="22">
        <v>2</v>
      </c>
      <c r="C981" s="22" t="s">
        <v>47</v>
      </c>
    </row>
    <row r="982" spans="1:3" x14ac:dyDescent="0.2">
      <c r="A982" s="22">
        <v>2094</v>
      </c>
      <c r="B982" s="22">
        <v>2</v>
      </c>
      <c r="C982" s="22" t="s">
        <v>47</v>
      </c>
    </row>
    <row r="983" spans="1:3" x14ac:dyDescent="0.2">
      <c r="A983" s="22">
        <v>2096</v>
      </c>
      <c r="B983" s="22">
        <v>1</v>
      </c>
      <c r="C983" s="22" t="s">
        <v>45</v>
      </c>
    </row>
    <row r="984" spans="1:3" x14ac:dyDescent="0.2">
      <c r="A984" s="22">
        <v>2098</v>
      </c>
      <c r="B984" s="22">
        <v>1</v>
      </c>
      <c r="C984" s="22" t="s">
        <v>45</v>
      </c>
    </row>
    <row r="985" spans="1:3" x14ac:dyDescent="0.2">
      <c r="A985" s="22">
        <v>2102</v>
      </c>
      <c r="B985" s="22">
        <v>2</v>
      </c>
      <c r="C985" s="22" t="s">
        <v>47</v>
      </c>
    </row>
    <row r="986" spans="1:3" x14ac:dyDescent="0.2">
      <c r="A986" s="22">
        <v>2104</v>
      </c>
      <c r="B986" s="22">
        <v>1</v>
      </c>
      <c r="C986" s="22" t="s">
        <v>46</v>
      </c>
    </row>
    <row r="987" spans="1:3" x14ac:dyDescent="0.2">
      <c r="A987" s="22">
        <v>2107</v>
      </c>
      <c r="B987" s="22">
        <v>3</v>
      </c>
      <c r="C987" s="22" t="s">
        <v>47</v>
      </c>
    </row>
    <row r="988" spans="1:3" x14ac:dyDescent="0.2">
      <c r="A988" s="22">
        <v>2109</v>
      </c>
      <c r="B988" s="22">
        <v>2</v>
      </c>
      <c r="C988" s="22" t="s">
        <v>47</v>
      </c>
    </row>
    <row r="989" spans="1:3" x14ac:dyDescent="0.2">
      <c r="A989" s="22">
        <v>2110</v>
      </c>
      <c r="B989" s="22">
        <v>1</v>
      </c>
      <c r="C989" s="22" t="s">
        <v>47</v>
      </c>
    </row>
    <row r="990" spans="1:3" x14ac:dyDescent="0.2">
      <c r="A990" s="22">
        <v>2111</v>
      </c>
      <c r="B990" s="22">
        <v>1</v>
      </c>
      <c r="C990" s="22" t="s">
        <v>47</v>
      </c>
    </row>
    <row r="991" spans="1:3" x14ac:dyDescent="0.2">
      <c r="A991" s="22">
        <v>2113</v>
      </c>
      <c r="B991" s="22">
        <v>1</v>
      </c>
      <c r="C991" s="22" t="s">
        <v>47</v>
      </c>
    </row>
    <row r="992" spans="1:3" x14ac:dyDescent="0.2">
      <c r="A992" s="22">
        <v>2114</v>
      </c>
      <c r="B992" s="22">
        <v>1</v>
      </c>
      <c r="C992" s="22" t="s">
        <v>45</v>
      </c>
    </row>
    <row r="993" spans="1:3" x14ac:dyDescent="0.2">
      <c r="A993" s="22">
        <v>2115</v>
      </c>
      <c r="B993" s="22">
        <v>3</v>
      </c>
      <c r="C993" s="22" t="s">
        <v>45</v>
      </c>
    </row>
    <row r="994" spans="1:3" x14ac:dyDescent="0.2">
      <c r="A994" s="22">
        <v>2116</v>
      </c>
      <c r="B994" s="22">
        <v>4</v>
      </c>
      <c r="C994" s="22" t="s">
        <v>48</v>
      </c>
    </row>
    <row r="995" spans="1:3" x14ac:dyDescent="0.2">
      <c r="A995" s="22">
        <v>2117</v>
      </c>
      <c r="B995" s="22">
        <v>2</v>
      </c>
      <c r="C995" s="22" t="s">
        <v>45</v>
      </c>
    </row>
    <row r="996" spans="1:3" x14ac:dyDescent="0.2">
      <c r="A996" s="22">
        <v>2118</v>
      </c>
      <c r="B996" s="22">
        <v>1</v>
      </c>
      <c r="C996" s="22" t="s">
        <v>47</v>
      </c>
    </row>
    <row r="997" spans="1:3" x14ac:dyDescent="0.2">
      <c r="A997" s="22">
        <v>2119</v>
      </c>
      <c r="B997" s="22">
        <v>1</v>
      </c>
      <c r="C997" s="22" t="s">
        <v>47</v>
      </c>
    </row>
    <row r="998" spans="1:3" x14ac:dyDescent="0.2">
      <c r="A998" s="22">
        <v>2120</v>
      </c>
      <c r="B998" s="22">
        <v>2</v>
      </c>
      <c r="C998" s="22" t="s">
        <v>48</v>
      </c>
    </row>
    <row r="999" spans="1:3" x14ac:dyDescent="0.2">
      <c r="A999" s="22">
        <v>2121</v>
      </c>
      <c r="B999" s="22">
        <v>2</v>
      </c>
      <c r="C999" s="22" t="s">
        <v>47</v>
      </c>
    </row>
    <row r="1000" spans="1:3" x14ac:dyDescent="0.2">
      <c r="A1000" s="22">
        <v>2122</v>
      </c>
      <c r="B1000" s="22">
        <v>1</v>
      </c>
      <c r="C1000" s="22" t="s">
        <v>46</v>
      </c>
    </row>
    <row r="1001" spans="1:3" x14ac:dyDescent="0.2">
      <c r="A1001" s="22">
        <v>2123</v>
      </c>
      <c r="B1001" s="22">
        <v>0</v>
      </c>
      <c r="C1001" s="22" t="s">
        <v>46</v>
      </c>
    </row>
    <row r="1002" spans="1:3" x14ac:dyDescent="0.2">
      <c r="A1002" s="22">
        <v>2124</v>
      </c>
      <c r="B1002" s="22">
        <v>2</v>
      </c>
      <c r="C1002" s="22" t="s">
        <v>45</v>
      </c>
    </row>
    <row r="1003" spans="1:3" x14ac:dyDescent="0.2">
      <c r="A1003" s="22">
        <v>2125</v>
      </c>
      <c r="B1003" s="22">
        <v>1</v>
      </c>
      <c r="C1003" s="22" t="s">
        <v>45</v>
      </c>
    </row>
    <row r="1004" spans="1:3" x14ac:dyDescent="0.2">
      <c r="A1004" s="22">
        <v>2127</v>
      </c>
      <c r="B1004" s="22">
        <v>2</v>
      </c>
      <c r="C1004" s="22" t="s">
        <v>47</v>
      </c>
    </row>
    <row r="1005" spans="1:3" x14ac:dyDescent="0.2">
      <c r="A1005" s="22">
        <v>2128</v>
      </c>
      <c r="B1005" s="22">
        <v>3</v>
      </c>
      <c r="C1005" s="22" t="s">
        <v>45</v>
      </c>
    </row>
    <row r="1006" spans="1:3" x14ac:dyDescent="0.2">
      <c r="A1006" s="22">
        <v>2130</v>
      </c>
      <c r="B1006" s="22">
        <v>3</v>
      </c>
      <c r="C1006" s="22" t="s">
        <v>47</v>
      </c>
    </row>
    <row r="1007" spans="1:3" x14ac:dyDescent="0.2">
      <c r="A1007" s="22">
        <v>2133</v>
      </c>
      <c r="B1007" s="22">
        <v>1</v>
      </c>
      <c r="C1007" s="22" t="s">
        <v>46</v>
      </c>
    </row>
    <row r="1008" spans="1:3" x14ac:dyDescent="0.2">
      <c r="A1008" s="22">
        <v>2135</v>
      </c>
      <c r="B1008" s="22">
        <v>1</v>
      </c>
      <c r="C1008" s="22" t="s">
        <v>47</v>
      </c>
    </row>
    <row r="1009" spans="1:3" x14ac:dyDescent="0.2">
      <c r="A1009" s="22">
        <v>2137</v>
      </c>
      <c r="B1009" s="22">
        <v>3</v>
      </c>
      <c r="C1009" s="22" t="s">
        <v>45</v>
      </c>
    </row>
    <row r="1010" spans="1:3" x14ac:dyDescent="0.2">
      <c r="A1010" s="22">
        <v>2138</v>
      </c>
      <c r="B1010" s="22">
        <v>4</v>
      </c>
      <c r="C1010" s="22" t="s">
        <v>45</v>
      </c>
    </row>
    <row r="1011" spans="1:3" x14ac:dyDescent="0.2">
      <c r="A1011" s="22">
        <v>2139</v>
      </c>
      <c r="B1011" s="22">
        <v>0</v>
      </c>
      <c r="C1011" s="22" t="s">
        <v>45</v>
      </c>
    </row>
    <row r="1012" spans="1:3" x14ac:dyDescent="0.2">
      <c r="A1012" s="22">
        <v>2140</v>
      </c>
      <c r="B1012" s="22">
        <v>0</v>
      </c>
      <c r="C1012" s="22" t="s">
        <v>47</v>
      </c>
    </row>
    <row r="1013" spans="1:3" x14ac:dyDescent="0.2">
      <c r="A1013" s="22">
        <v>2141</v>
      </c>
      <c r="B1013" s="22">
        <v>0</v>
      </c>
      <c r="C1013" s="22" t="s">
        <v>45</v>
      </c>
    </row>
    <row r="1014" spans="1:3" x14ac:dyDescent="0.2">
      <c r="A1014" s="22">
        <v>2142</v>
      </c>
      <c r="B1014" s="22">
        <v>1</v>
      </c>
      <c r="C1014" s="22" t="s">
        <v>45</v>
      </c>
    </row>
    <row r="1015" spans="1:3" x14ac:dyDescent="0.2">
      <c r="A1015" s="22">
        <v>2143</v>
      </c>
      <c r="B1015" s="22">
        <v>3</v>
      </c>
      <c r="C1015" s="22" t="s">
        <v>45</v>
      </c>
    </row>
    <row r="1016" spans="1:3" x14ac:dyDescent="0.2">
      <c r="A1016" s="22">
        <v>2144</v>
      </c>
      <c r="B1016" s="22">
        <v>1</v>
      </c>
      <c r="C1016" s="22" t="s">
        <v>45</v>
      </c>
    </row>
    <row r="1017" spans="1:3" x14ac:dyDescent="0.2">
      <c r="A1017" s="22">
        <v>2146</v>
      </c>
      <c r="B1017" s="22">
        <v>10</v>
      </c>
      <c r="C1017" s="22" t="s">
        <v>47</v>
      </c>
    </row>
    <row r="1018" spans="1:3" x14ac:dyDescent="0.2">
      <c r="A1018" s="22">
        <v>2147</v>
      </c>
      <c r="B1018" s="22">
        <v>0</v>
      </c>
      <c r="C1018" s="22" t="s">
        <v>45</v>
      </c>
    </row>
    <row r="1019" spans="1:3" x14ac:dyDescent="0.2">
      <c r="A1019" s="22">
        <v>2148</v>
      </c>
      <c r="B1019" s="22">
        <v>6</v>
      </c>
      <c r="C1019" s="22" t="s">
        <v>46</v>
      </c>
    </row>
    <row r="1020" spans="1:3" x14ac:dyDescent="0.2">
      <c r="A1020" s="22">
        <v>2150</v>
      </c>
      <c r="B1020" s="22">
        <v>0</v>
      </c>
      <c r="C1020" s="22" t="s">
        <v>48</v>
      </c>
    </row>
    <row r="1021" spans="1:3" x14ac:dyDescent="0.2">
      <c r="A1021" s="22">
        <v>2151</v>
      </c>
      <c r="B1021" s="22">
        <v>1</v>
      </c>
      <c r="C1021" s="22" t="s">
        <v>45</v>
      </c>
    </row>
    <row r="1022" spans="1:3" x14ac:dyDescent="0.2">
      <c r="A1022" s="22">
        <v>2152</v>
      </c>
      <c r="B1022" s="22">
        <v>2</v>
      </c>
      <c r="C1022" s="22" t="s">
        <v>47</v>
      </c>
    </row>
    <row r="1023" spans="1:3" x14ac:dyDescent="0.2">
      <c r="A1023" s="22">
        <v>2154</v>
      </c>
      <c r="B1023" s="22">
        <v>1</v>
      </c>
      <c r="C1023" s="22" t="s">
        <v>46</v>
      </c>
    </row>
    <row r="1024" spans="1:3" x14ac:dyDescent="0.2">
      <c r="A1024" s="22">
        <v>2155</v>
      </c>
      <c r="B1024" s="22">
        <v>1</v>
      </c>
      <c r="C1024" s="22" t="s">
        <v>45</v>
      </c>
    </row>
    <row r="1025" spans="1:3" x14ac:dyDescent="0.2">
      <c r="A1025" s="22">
        <v>2157</v>
      </c>
      <c r="B1025" s="22">
        <v>2</v>
      </c>
      <c r="C1025" s="22" t="s">
        <v>45</v>
      </c>
    </row>
    <row r="1026" spans="1:3" x14ac:dyDescent="0.2">
      <c r="A1026" s="22">
        <v>2159</v>
      </c>
      <c r="B1026" s="22">
        <v>1</v>
      </c>
      <c r="C1026" s="22" t="s">
        <v>45</v>
      </c>
    </row>
    <row r="1027" spans="1:3" x14ac:dyDescent="0.2">
      <c r="A1027" s="22">
        <v>2160</v>
      </c>
      <c r="B1027" s="22">
        <v>1</v>
      </c>
      <c r="C1027" s="22" t="s">
        <v>46</v>
      </c>
    </row>
    <row r="1028" spans="1:3" x14ac:dyDescent="0.2">
      <c r="A1028" s="22">
        <v>2170</v>
      </c>
      <c r="B1028" s="22">
        <v>2</v>
      </c>
      <c r="C1028" s="22" t="s">
        <v>47</v>
      </c>
    </row>
    <row r="1029" spans="1:3" x14ac:dyDescent="0.2">
      <c r="A1029" s="22">
        <v>2171</v>
      </c>
      <c r="B1029" s="22">
        <v>2</v>
      </c>
      <c r="C1029" s="22" t="s">
        <v>47</v>
      </c>
    </row>
    <row r="1030" spans="1:3" x14ac:dyDescent="0.2">
      <c r="A1030" s="22">
        <v>2172</v>
      </c>
      <c r="B1030" s="22">
        <v>1</v>
      </c>
      <c r="C1030" s="22" t="s">
        <v>47</v>
      </c>
    </row>
    <row r="1031" spans="1:3" x14ac:dyDescent="0.2">
      <c r="A1031" s="22">
        <v>2173</v>
      </c>
      <c r="B1031" s="22">
        <v>3</v>
      </c>
      <c r="C1031" s="22" t="s">
        <v>45</v>
      </c>
    </row>
    <row r="1032" spans="1:3" x14ac:dyDescent="0.2">
      <c r="A1032" s="22">
        <v>2174</v>
      </c>
      <c r="B1032" s="22">
        <v>1</v>
      </c>
      <c r="C1032" s="22" t="s">
        <v>46</v>
      </c>
    </row>
    <row r="1033" spans="1:3" x14ac:dyDescent="0.2">
      <c r="A1033" s="22">
        <v>2176</v>
      </c>
      <c r="B1033" s="22">
        <v>1</v>
      </c>
      <c r="C1033" s="22" t="s">
        <v>47</v>
      </c>
    </row>
    <row r="1034" spans="1:3" x14ac:dyDescent="0.2">
      <c r="A1034" s="22">
        <v>2177</v>
      </c>
      <c r="B1034" s="22">
        <v>1</v>
      </c>
      <c r="C1034" s="22" t="s">
        <v>47</v>
      </c>
    </row>
    <row r="1035" spans="1:3" x14ac:dyDescent="0.2">
      <c r="A1035" s="22">
        <v>2178</v>
      </c>
      <c r="B1035" s="22">
        <v>3</v>
      </c>
      <c r="C1035" s="22" t="s">
        <v>45</v>
      </c>
    </row>
    <row r="1036" spans="1:3" x14ac:dyDescent="0.2">
      <c r="A1036" s="22">
        <v>2179</v>
      </c>
      <c r="B1036" s="22">
        <v>1</v>
      </c>
      <c r="C1036" s="22" t="s">
        <v>47</v>
      </c>
    </row>
    <row r="1037" spans="1:3" x14ac:dyDescent="0.2">
      <c r="A1037" s="22">
        <v>2180</v>
      </c>
      <c r="B1037" s="22">
        <v>1</v>
      </c>
      <c r="C1037" s="22" t="s">
        <v>47</v>
      </c>
    </row>
    <row r="1038" spans="1:3" x14ac:dyDescent="0.2">
      <c r="A1038" s="22">
        <v>2181</v>
      </c>
      <c r="B1038" s="22">
        <v>1</v>
      </c>
      <c r="C1038" s="22" t="s">
        <v>47</v>
      </c>
    </row>
    <row r="1039" spans="1:3" x14ac:dyDescent="0.2">
      <c r="A1039" s="22">
        <v>2182</v>
      </c>
      <c r="B1039" s="22">
        <v>2</v>
      </c>
      <c r="C1039" s="22" t="s">
        <v>46</v>
      </c>
    </row>
    <row r="1040" spans="1:3" x14ac:dyDescent="0.2">
      <c r="A1040" s="22">
        <v>2183</v>
      </c>
      <c r="B1040" s="22">
        <v>1</v>
      </c>
      <c r="C1040" s="22" t="s">
        <v>46</v>
      </c>
    </row>
    <row r="1041" spans="1:3" x14ac:dyDescent="0.2">
      <c r="A1041" s="22">
        <v>2185</v>
      </c>
      <c r="B1041" s="22">
        <v>4</v>
      </c>
      <c r="C1041" s="22" t="s">
        <v>47</v>
      </c>
    </row>
    <row r="1042" spans="1:3" x14ac:dyDescent="0.2">
      <c r="A1042" s="22">
        <v>2186</v>
      </c>
      <c r="B1042" s="22">
        <v>3</v>
      </c>
      <c r="C1042" s="22" t="s">
        <v>48</v>
      </c>
    </row>
    <row r="1043" spans="1:3" x14ac:dyDescent="0.2">
      <c r="A1043" s="22">
        <v>2187</v>
      </c>
      <c r="B1043" s="22">
        <v>5</v>
      </c>
      <c r="C1043" s="22" t="s">
        <v>48</v>
      </c>
    </row>
    <row r="1044" spans="1:3" x14ac:dyDescent="0.2">
      <c r="A1044" s="22">
        <v>2188</v>
      </c>
      <c r="B1044" s="22">
        <v>3</v>
      </c>
      <c r="C1044" s="22" t="s">
        <v>46</v>
      </c>
    </row>
    <row r="1045" spans="1:3" x14ac:dyDescent="0.2">
      <c r="A1045" s="22">
        <v>2190</v>
      </c>
      <c r="B1045" s="22">
        <v>3</v>
      </c>
      <c r="C1045" s="22" t="s">
        <v>48</v>
      </c>
    </row>
    <row r="1046" spans="1:3" x14ac:dyDescent="0.2">
      <c r="A1046" s="22">
        <v>2191</v>
      </c>
      <c r="B1046" s="22">
        <v>1</v>
      </c>
      <c r="C1046" s="22" t="s">
        <v>48</v>
      </c>
    </row>
    <row r="1047" spans="1:3" x14ac:dyDescent="0.2">
      <c r="A1047" s="22">
        <v>2192</v>
      </c>
      <c r="B1047" s="22">
        <v>0</v>
      </c>
      <c r="C1047" s="22" t="s">
        <v>45</v>
      </c>
    </row>
    <row r="1048" spans="1:3" x14ac:dyDescent="0.2">
      <c r="A1048" s="22">
        <v>2194</v>
      </c>
      <c r="B1048" s="22">
        <v>1</v>
      </c>
      <c r="C1048" s="22" t="s">
        <v>46</v>
      </c>
    </row>
    <row r="1049" spans="1:3" x14ac:dyDescent="0.2">
      <c r="A1049" s="22">
        <v>2198</v>
      </c>
      <c r="B1049" s="22">
        <v>3</v>
      </c>
      <c r="C1049" s="22" t="s">
        <v>46</v>
      </c>
    </row>
    <row r="1050" spans="1:3" x14ac:dyDescent="0.2">
      <c r="A1050" s="22">
        <v>2199</v>
      </c>
      <c r="B1050" s="22">
        <v>4</v>
      </c>
      <c r="C1050" s="22" t="s">
        <v>45</v>
      </c>
    </row>
    <row r="1051" spans="1:3" x14ac:dyDescent="0.2">
      <c r="A1051" s="22">
        <v>2200</v>
      </c>
      <c r="B1051" s="22">
        <v>2</v>
      </c>
      <c r="C1051" s="22" t="s">
        <v>46</v>
      </c>
    </row>
    <row r="1052" spans="1:3" x14ac:dyDescent="0.2">
      <c r="A1052" s="22">
        <v>2201</v>
      </c>
      <c r="B1052" s="22">
        <v>1</v>
      </c>
      <c r="C1052" s="22" t="s">
        <v>46</v>
      </c>
    </row>
    <row r="1053" spans="1:3" x14ac:dyDescent="0.2">
      <c r="A1053" s="22">
        <v>2210</v>
      </c>
      <c r="B1053" s="22">
        <v>0</v>
      </c>
      <c r="C1053" s="22" t="s">
        <v>47</v>
      </c>
    </row>
    <row r="1054" spans="1:3" x14ac:dyDescent="0.2">
      <c r="A1054" s="22">
        <v>2211</v>
      </c>
      <c r="B1054" s="22">
        <v>1</v>
      </c>
      <c r="C1054" s="22" t="s">
        <v>46</v>
      </c>
    </row>
    <row r="1055" spans="1:3" x14ac:dyDescent="0.2">
      <c r="A1055" s="22">
        <v>2215</v>
      </c>
      <c r="B1055" s="22">
        <v>1</v>
      </c>
      <c r="C1055" s="22" t="s">
        <v>45</v>
      </c>
    </row>
    <row r="1056" spans="1:3" x14ac:dyDescent="0.2">
      <c r="A1056" s="22">
        <v>2219</v>
      </c>
      <c r="B1056" s="22">
        <v>1</v>
      </c>
      <c r="C1056" s="22" t="s">
        <v>46</v>
      </c>
    </row>
    <row r="1057" spans="1:3" x14ac:dyDescent="0.2">
      <c r="A1057" s="22">
        <v>2224</v>
      </c>
      <c r="B1057" s="22">
        <v>1</v>
      </c>
      <c r="C1057" s="22" t="s">
        <v>45</v>
      </c>
    </row>
    <row r="1058" spans="1:3" x14ac:dyDescent="0.2">
      <c r="A1058" s="22">
        <v>2225</v>
      </c>
      <c r="B1058" s="22">
        <v>4</v>
      </c>
      <c r="C1058" s="22" t="s">
        <v>45</v>
      </c>
    </row>
    <row r="1059" spans="1:3" x14ac:dyDescent="0.2">
      <c r="A1059" s="22">
        <v>2226</v>
      </c>
      <c r="B1059" s="22">
        <v>2</v>
      </c>
      <c r="C1059" s="22" t="s">
        <v>48</v>
      </c>
    </row>
    <row r="1060" spans="1:3" x14ac:dyDescent="0.2">
      <c r="A1060" s="22">
        <v>2228</v>
      </c>
      <c r="B1060" s="22">
        <v>2</v>
      </c>
      <c r="C1060" s="22" t="s">
        <v>45</v>
      </c>
    </row>
    <row r="1061" spans="1:3" x14ac:dyDescent="0.2">
      <c r="A1061" s="22">
        <v>2229</v>
      </c>
      <c r="B1061" s="22">
        <v>1</v>
      </c>
      <c r="C1061" s="22" t="s">
        <v>47</v>
      </c>
    </row>
    <row r="1062" spans="1:3" x14ac:dyDescent="0.2">
      <c r="A1062" s="22">
        <v>2232</v>
      </c>
      <c r="B1062" s="22">
        <v>2</v>
      </c>
      <c r="C1062" s="22" t="s">
        <v>46</v>
      </c>
    </row>
    <row r="1063" spans="1:3" x14ac:dyDescent="0.2">
      <c r="A1063" s="22">
        <v>2233</v>
      </c>
      <c r="B1063" s="22">
        <v>4</v>
      </c>
      <c r="C1063" s="22" t="s">
        <v>47</v>
      </c>
    </row>
    <row r="1064" spans="1:3" x14ac:dyDescent="0.2">
      <c r="A1064" s="22">
        <v>2234</v>
      </c>
      <c r="B1064" s="22">
        <v>4</v>
      </c>
      <c r="C1064" s="22" t="s">
        <v>46</v>
      </c>
    </row>
    <row r="1065" spans="1:3" x14ac:dyDescent="0.2">
      <c r="A1065" s="22">
        <v>2236</v>
      </c>
      <c r="B1065" s="22">
        <v>1</v>
      </c>
      <c r="C1065" s="22" t="s">
        <v>47</v>
      </c>
    </row>
    <row r="1066" spans="1:3" x14ac:dyDescent="0.2">
      <c r="A1066" s="22">
        <v>2238</v>
      </c>
      <c r="B1066" s="22">
        <v>2</v>
      </c>
      <c r="C1066" s="22" t="s">
        <v>47</v>
      </c>
    </row>
    <row r="1067" spans="1:3" x14ac:dyDescent="0.2">
      <c r="A1067" s="22">
        <v>2239</v>
      </c>
      <c r="B1067" s="22">
        <v>2</v>
      </c>
      <c r="C1067" s="22" t="s">
        <v>47</v>
      </c>
    </row>
    <row r="1068" spans="1:3" x14ac:dyDescent="0.2">
      <c r="A1068" s="22">
        <v>2241</v>
      </c>
      <c r="B1068" s="22">
        <v>3</v>
      </c>
      <c r="C1068" s="22" t="s">
        <v>45</v>
      </c>
    </row>
    <row r="1069" spans="1:3" x14ac:dyDescent="0.2">
      <c r="A1069" s="22">
        <v>2245</v>
      </c>
      <c r="B1069" s="22">
        <v>0</v>
      </c>
      <c r="C1069" s="22" t="s">
        <v>46</v>
      </c>
    </row>
    <row r="1070" spans="1:3" x14ac:dyDescent="0.2">
      <c r="A1070" s="22">
        <v>2246</v>
      </c>
      <c r="B1070" s="22">
        <v>1</v>
      </c>
      <c r="C1070" s="22" t="s">
        <v>47</v>
      </c>
    </row>
    <row r="1071" spans="1:3" x14ac:dyDescent="0.2">
      <c r="A1071" s="22">
        <v>2250</v>
      </c>
      <c r="B1071" s="22">
        <v>1</v>
      </c>
      <c r="C1071" s="22" t="s">
        <v>46</v>
      </c>
    </row>
    <row r="1072" spans="1:3" x14ac:dyDescent="0.2">
      <c r="A1072" s="22">
        <v>2253</v>
      </c>
      <c r="B1072" s="22">
        <v>1</v>
      </c>
      <c r="C1072" s="22" t="s">
        <v>45</v>
      </c>
    </row>
    <row r="1073" spans="1:3" x14ac:dyDescent="0.2">
      <c r="A1073" s="22">
        <v>2254</v>
      </c>
      <c r="B1073" s="22">
        <v>3</v>
      </c>
      <c r="C1073" s="22" t="s">
        <v>45</v>
      </c>
    </row>
    <row r="1074" spans="1:3" x14ac:dyDescent="0.2">
      <c r="A1074" s="22">
        <v>2258</v>
      </c>
      <c r="B1074" s="22">
        <v>4</v>
      </c>
      <c r="C1074" s="22" t="s">
        <v>45</v>
      </c>
    </row>
    <row r="1075" spans="1:3" x14ac:dyDescent="0.2">
      <c r="A1075" s="22">
        <v>2259</v>
      </c>
      <c r="B1075" s="22">
        <v>0</v>
      </c>
      <c r="C1075" s="22" t="s">
        <v>47</v>
      </c>
    </row>
    <row r="1076" spans="1:3" x14ac:dyDescent="0.2">
      <c r="A1076" s="22">
        <v>2260</v>
      </c>
      <c r="B1076" s="22">
        <v>1</v>
      </c>
      <c r="C1076" s="22" t="s">
        <v>45</v>
      </c>
    </row>
    <row r="1077" spans="1:3" x14ac:dyDescent="0.2">
      <c r="A1077" s="22">
        <v>2262</v>
      </c>
      <c r="B1077" s="22">
        <v>2</v>
      </c>
      <c r="C1077" s="22" t="s">
        <v>47</v>
      </c>
    </row>
    <row r="1078" spans="1:3" x14ac:dyDescent="0.2">
      <c r="A1078" s="22">
        <v>2268</v>
      </c>
      <c r="B1078" s="22">
        <v>1</v>
      </c>
      <c r="C1078" s="22" t="s">
        <v>47</v>
      </c>
    </row>
    <row r="1079" spans="1:3" x14ac:dyDescent="0.2">
      <c r="A1079" s="22">
        <v>2269</v>
      </c>
      <c r="B1079" s="22">
        <v>1</v>
      </c>
      <c r="C1079" s="22" t="s">
        <v>47</v>
      </c>
    </row>
    <row r="1080" spans="1:3" x14ac:dyDescent="0.2">
      <c r="A1080" s="22">
        <v>2272</v>
      </c>
      <c r="B1080" s="22">
        <v>1</v>
      </c>
      <c r="C1080" s="22" t="s">
        <v>46</v>
      </c>
    </row>
    <row r="1081" spans="1:3" x14ac:dyDescent="0.2">
      <c r="A1081" s="22">
        <v>2273</v>
      </c>
      <c r="B1081" s="22">
        <v>1</v>
      </c>
      <c r="C1081" s="22" t="s">
        <v>47</v>
      </c>
    </row>
    <row r="1082" spans="1:3" x14ac:dyDescent="0.2">
      <c r="A1082" s="22">
        <v>2274</v>
      </c>
      <c r="B1082" s="22">
        <v>1</v>
      </c>
      <c r="C1082" s="22" t="s">
        <v>47</v>
      </c>
    </row>
    <row r="1083" spans="1:3" x14ac:dyDescent="0.2">
      <c r="A1083" s="22">
        <v>2276</v>
      </c>
      <c r="B1083" s="22">
        <v>6</v>
      </c>
      <c r="C1083" s="22" t="s">
        <v>46</v>
      </c>
    </row>
    <row r="1084" spans="1:3" x14ac:dyDescent="0.2">
      <c r="A1084" s="22">
        <v>2282</v>
      </c>
      <c r="B1084" s="22">
        <v>0</v>
      </c>
      <c r="C1084" s="22" t="s">
        <v>47</v>
      </c>
    </row>
    <row r="1085" spans="1:3" x14ac:dyDescent="0.2">
      <c r="A1085" s="22">
        <v>2283</v>
      </c>
      <c r="B1085" s="22">
        <v>3</v>
      </c>
      <c r="C1085" s="22" t="s">
        <v>46</v>
      </c>
    </row>
    <row r="1086" spans="1:3" x14ac:dyDescent="0.2">
      <c r="A1086" s="22">
        <v>2287</v>
      </c>
      <c r="B1086" s="22">
        <v>0</v>
      </c>
      <c r="C1086" s="22" t="s">
        <v>48</v>
      </c>
    </row>
    <row r="1087" spans="1:3" x14ac:dyDescent="0.2">
      <c r="A1087" s="22">
        <v>2290</v>
      </c>
      <c r="B1087" s="22">
        <v>1</v>
      </c>
      <c r="C1087" s="22" t="s">
        <v>46</v>
      </c>
    </row>
    <row r="1088" spans="1:3" x14ac:dyDescent="0.2">
      <c r="A1088" s="22">
        <v>2291</v>
      </c>
      <c r="B1088" s="22">
        <v>1</v>
      </c>
      <c r="C1088" s="22" t="s">
        <v>48</v>
      </c>
    </row>
    <row r="1089" spans="1:3" x14ac:dyDescent="0.2">
      <c r="A1089" s="22">
        <v>2293</v>
      </c>
      <c r="B1089" s="22">
        <v>1</v>
      </c>
      <c r="C1089" s="22" t="s">
        <v>45</v>
      </c>
    </row>
    <row r="1090" spans="1:3" x14ac:dyDescent="0.2">
      <c r="A1090" s="22">
        <v>2294</v>
      </c>
      <c r="B1090" s="22">
        <v>4</v>
      </c>
      <c r="C1090" s="22" t="s">
        <v>45</v>
      </c>
    </row>
    <row r="1091" spans="1:3" x14ac:dyDescent="0.2">
      <c r="A1091" s="22">
        <v>2295</v>
      </c>
      <c r="B1091" s="22">
        <v>2</v>
      </c>
      <c r="C1091" s="22" t="s">
        <v>48</v>
      </c>
    </row>
    <row r="1092" spans="1:3" x14ac:dyDescent="0.2">
      <c r="A1092" s="22">
        <v>2296</v>
      </c>
      <c r="B1092" s="22">
        <v>2</v>
      </c>
      <c r="C1092" s="22" t="s">
        <v>47</v>
      </c>
    </row>
    <row r="1093" spans="1:3" x14ac:dyDescent="0.2">
      <c r="A1093" s="22">
        <v>2297</v>
      </c>
      <c r="B1093" s="22">
        <v>1</v>
      </c>
      <c r="C1093" s="22" t="s">
        <v>45</v>
      </c>
    </row>
    <row r="1094" spans="1:3" x14ac:dyDescent="0.2">
      <c r="A1094" s="22">
        <v>2300</v>
      </c>
      <c r="B1094" s="22">
        <v>10</v>
      </c>
      <c r="C1094" s="22" t="s">
        <v>45</v>
      </c>
    </row>
    <row r="1095" spans="1:3" x14ac:dyDescent="0.2">
      <c r="A1095" s="22">
        <v>2302</v>
      </c>
      <c r="B1095" s="22">
        <v>1</v>
      </c>
      <c r="C1095" s="22" t="s">
        <v>47</v>
      </c>
    </row>
    <row r="1096" spans="1:3" x14ac:dyDescent="0.2">
      <c r="A1096" s="22">
        <v>2305</v>
      </c>
      <c r="B1096" s="22">
        <v>2</v>
      </c>
      <c r="C1096" s="22" t="s">
        <v>48</v>
      </c>
    </row>
    <row r="1097" spans="1:3" x14ac:dyDescent="0.2">
      <c r="A1097" s="22">
        <v>2306</v>
      </c>
      <c r="B1097" s="22">
        <v>1</v>
      </c>
      <c r="C1097" s="22" t="s">
        <v>47</v>
      </c>
    </row>
    <row r="1098" spans="1:3" x14ac:dyDescent="0.2">
      <c r="A1098" s="22">
        <v>2307</v>
      </c>
      <c r="B1098" s="22">
        <v>1</v>
      </c>
      <c r="C1098" s="22" t="s">
        <v>46</v>
      </c>
    </row>
    <row r="1099" spans="1:3" x14ac:dyDescent="0.2">
      <c r="A1099" s="22">
        <v>2309</v>
      </c>
      <c r="B1099" s="22">
        <v>2</v>
      </c>
      <c r="C1099" s="22" t="s">
        <v>45</v>
      </c>
    </row>
    <row r="1100" spans="1:3" x14ac:dyDescent="0.2">
      <c r="A1100" s="22">
        <v>2310</v>
      </c>
      <c r="B1100" s="22">
        <v>1</v>
      </c>
      <c r="C1100" s="22" t="s">
        <v>47</v>
      </c>
    </row>
    <row r="1101" spans="1:3" x14ac:dyDescent="0.2">
      <c r="A1101" s="22">
        <v>2311</v>
      </c>
      <c r="B1101" s="22">
        <v>2</v>
      </c>
      <c r="C1101" s="22" t="s">
        <v>47</v>
      </c>
    </row>
    <row r="1102" spans="1:3" x14ac:dyDescent="0.2">
      <c r="A1102" s="22">
        <v>2312</v>
      </c>
      <c r="B1102" s="22">
        <v>5</v>
      </c>
      <c r="C1102" s="22" t="s">
        <v>45</v>
      </c>
    </row>
    <row r="1103" spans="1:3" x14ac:dyDescent="0.2">
      <c r="A1103" s="22">
        <v>2313</v>
      </c>
      <c r="B1103" s="22">
        <v>1</v>
      </c>
      <c r="C1103" s="22" t="s">
        <v>46</v>
      </c>
    </row>
    <row r="1104" spans="1:3" x14ac:dyDescent="0.2">
      <c r="A1104" s="22">
        <v>2314</v>
      </c>
      <c r="B1104" s="22">
        <v>1</v>
      </c>
      <c r="C1104" s="22" t="s">
        <v>46</v>
      </c>
    </row>
    <row r="1105" spans="1:3" x14ac:dyDescent="0.2">
      <c r="A1105" s="22">
        <v>2316</v>
      </c>
      <c r="B1105" s="22">
        <v>1</v>
      </c>
      <c r="C1105" s="22" t="s">
        <v>45</v>
      </c>
    </row>
    <row r="1106" spans="1:3" x14ac:dyDescent="0.2">
      <c r="A1106" s="22">
        <v>2317</v>
      </c>
      <c r="B1106" s="22">
        <v>3</v>
      </c>
      <c r="C1106" s="22" t="s">
        <v>46</v>
      </c>
    </row>
    <row r="1107" spans="1:3" x14ac:dyDescent="0.2">
      <c r="A1107" s="22">
        <v>2318</v>
      </c>
      <c r="B1107" s="22">
        <v>0</v>
      </c>
      <c r="C1107" s="22" t="s">
        <v>47</v>
      </c>
    </row>
    <row r="1108" spans="1:3" x14ac:dyDescent="0.2">
      <c r="A1108" s="22">
        <v>2319</v>
      </c>
      <c r="B1108" s="22">
        <v>1</v>
      </c>
      <c r="C1108" s="22" t="s">
        <v>45</v>
      </c>
    </row>
    <row r="1109" spans="1:3" x14ac:dyDescent="0.2">
      <c r="A1109" s="22">
        <v>2321</v>
      </c>
      <c r="B1109" s="22">
        <v>1</v>
      </c>
      <c r="C1109" s="22" t="s">
        <v>46</v>
      </c>
    </row>
    <row r="1110" spans="1:3" x14ac:dyDescent="0.2">
      <c r="A1110" s="22">
        <v>2322</v>
      </c>
      <c r="B1110" s="22">
        <v>8</v>
      </c>
      <c r="C1110" s="22" t="s">
        <v>47</v>
      </c>
    </row>
    <row r="1111" spans="1:3" x14ac:dyDescent="0.2">
      <c r="A1111" s="22">
        <v>2326</v>
      </c>
      <c r="B1111" s="22">
        <v>1</v>
      </c>
      <c r="C1111" s="22" t="s">
        <v>47</v>
      </c>
    </row>
    <row r="1112" spans="1:3" x14ac:dyDescent="0.2">
      <c r="A1112" s="22">
        <v>2328</v>
      </c>
      <c r="B1112" s="22">
        <v>4</v>
      </c>
      <c r="C1112" s="22" t="s">
        <v>45</v>
      </c>
    </row>
    <row r="1113" spans="1:3" x14ac:dyDescent="0.2">
      <c r="A1113" s="22">
        <v>2329</v>
      </c>
      <c r="B1113" s="22">
        <v>2</v>
      </c>
      <c r="C1113" s="22" t="s">
        <v>47</v>
      </c>
    </row>
    <row r="1114" spans="1:3" x14ac:dyDescent="0.2">
      <c r="A1114" s="22">
        <v>2330</v>
      </c>
      <c r="B1114" s="22">
        <v>2</v>
      </c>
      <c r="C1114" s="22" t="s">
        <v>47</v>
      </c>
    </row>
    <row r="1115" spans="1:3" x14ac:dyDescent="0.2">
      <c r="A1115" s="22">
        <v>2331</v>
      </c>
      <c r="B1115" s="22">
        <v>2</v>
      </c>
      <c r="C1115" s="22" t="s">
        <v>46</v>
      </c>
    </row>
    <row r="1116" spans="1:3" x14ac:dyDescent="0.2">
      <c r="A1116" s="22">
        <v>2333</v>
      </c>
      <c r="B1116" s="22">
        <v>6</v>
      </c>
      <c r="C1116" s="22" t="s">
        <v>48</v>
      </c>
    </row>
    <row r="1117" spans="1:3" x14ac:dyDescent="0.2">
      <c r="A1117" s="22">
        <v>2334</v>
      </c>
      <c r="B1117" s="22">
        <v>4</v>
      </c>
      <c r="C1117" s="22" t="s">
        <v>45</v>
      </c>
    </row>
    <row r="1118" spans="1:3" x14ac:dyDescent="0.2">
      <c r="A1118" s="22">
        <v>2335</v>
      </c>
      <c r="B1118" s="22">
        <v>0</v>
      </c>
      <c r="C1118" s="22" t="s">
        <v>45</v>
      </c>
    </row>
    <row r="1119" spans="1:3" x14ac:dyDescent="0.2">
      <c r="A1119" s="22">
        <v>2336</v>
      </c>
      <c r="B1119" s="22">
        <v>1</v>
      </c>
      <c r="C1119" s="22" t="s">
        <v>47</v>
      </c>
    </row>
    <row r="1120" spans="1:3" x14ac:dyDescent="0.2">
      <c r="A1120" s="22">
        <v>2338</v>
      </c>
      <c r="B1120" s="22">
        <v>1</v>
      </c>
      <c r="C1120" s="22" t="s">
        <v>46</v>
      </c>
    </row>
    <row r="1121" spans="1:3" x14ac:dyDescent="0.2">
      <c r="A1121" s="22">
        <v>2339</v>
      </c>
      <c r="B1121" s="22">
        <v>1</v>
      </c>
      <c r="C1121" s="22" t="s">
        <v>45</v>
      </c>
    </row>
    <row r="1122" spans="1:3" x14ac:dyDescent="0.2">
      <c r="A1122" s="22">
        <v>2340</v>
      </c>
      <c r="B1122" s="22">
        <v>1</v>
      </c>
      <c r="C1122" s="22" t="s">
        <v>45</v>
      </c>
    </row>
    <row r="1123" spans="1:3" x14ac:dyDescent="0.2">
      <c r="A1123" s="22">
        <v>2341</v>
      </c>
      <c r="B1123" s="22">
        <v>1</v>
      </c>
      <c r="C1123" s="22" t="s">
        <v>45</v>
      </c>
    </row>
    <row r="1124" spans="1:3" x14ac:dyDescent="0.2">
      <c r="A1124" s="22">
        <v>2343</v>
      </c>
      <c r="B1124" s="22">
        <v>1</v>
      </c>
      <c r="C1124" s="22" t="s">
        <v>48</v>
      </c>
    </row>
    <row r="1125" spans="1:3" x14ac:dyDescent="0.2">
      <c r="A1125" s="22">
        <v>2345</v>
      </c>
      <c r="B1125" s="22">
        <v>2</v>
      </c>
      <c r="C1125" s="22" t="s">
        <v>46</v>
      </c>
    </row>
    <row r="1126" spans="1:3" x14ac:dyDescent="0.2">
      <c r="A1126" s="22">
        <v>2347</v>
      </c>
      <c r="B1126" s="22">
        <v>2</v>
      </c>
      <c r="C1126" s="22" t="s">
        <v>48</v>
      </c>
    </row>
    <row r="1127" spans="1:3" x14ac:dyDescent="0.2">
      <c r="A1127" s="22">
        <v>2349</v>
      </c>
      <c r="B1127" s="22">
        <v>2</v>
      </c>
      <c r="C1127" s="22" t="s">
        <v>45</v>
      </c>
    </row>
    <row r="1128" spans="1:3" x14ac:dyDescent="0.2">
      <c r="A1128" s="22">
        <v>2350</v>
      </c>
      <c r="B1128" s="22">
        <v>2</v>
      </c>
      <c r="C1128" s="22" t="s">
        <v>47</v>
      </c>
    </row>
    <row r="1129" spans="1:3" x14ac:dyDescent="0.2">
      <c r="A1129" s="22">
        <v>2351</v>
      </c>
      <c r="B1129" s="22">
        <v>2</v>
      </c>
      <c r="C1129" s="22" t="s">
        <v>48</v>
      </c>
    </row>
    <row r="1130" spans="1:3" x14ac:dyDescent="0.2">
      <c r="A1130" s="22">
        <v>2353</v>
      </c>
      <c r="B1130" s="22">
        <v>2</v>
      </c>
      <c r="C1130" s="22" t="s">
        <v>47</v>
      </c>
    </row>
    <row r="1131" spans="1:3" x14ac:dyDescent="0.2">
      <c r="A1131" s="22">
        <v>2354</v>
      </c>
      <c r="B1131" s="22">
        <v>3</v>
      </c>
      <c r="C1131" s="22" t="s">
        <v>45</v>
      </c>
    </row>
    <row r="1132" spans="1:3" x14ac:dyDescent="0.2">
      <c r="A1132" s="22">
        <v>2355</v>
      </c>
      <c r="B1132" s="22">
        <v>0</v>
      </c>
      <c r="C1132" s="22" t="s">
        <v>45</v>
      </c>
    </row>
    <row r="1133" spans="1:3" x14ac:dyDescent="0.2">
      <c r="A1133" s="22">
        <v>2357</v>
      </c>
      <c r="B1133" s="22">
        <v>0</v>
      </c>
      <c r="C1133" s="22" t="s">
        <v>47</v>
      </c>
    </row>
    <row r="1134" spans="1:3" x14ac:dyDescent="0.2">
      <c r="A1134" s="22">
        <v>2359</v>
      </c>
      <c r="B1134" s="22">
        <v>1</v>
      </c>
      <c r="C1134" s="22" t="s">
        <v>47</v>
      </c>
    </row>
    <row r="1135" spans="1:3" x14ac:dyDescent="0.2">
      <c r="A1135" s="22">
        <v>2364</v>
      </c>
      <c r="B1135" s="22">
        <v>4</v>
      </c>
      <c r="C1135" s="22" t="s">
        <v>47</v>
      </c>
    </row>
    <row r="1136" spans="1:3" x14ac:dyDescent="0.2">
      <c r="A1136" s="22">
        <v>2366</v>
      </c>
      <c r="B1136" s="22">
        <v>1</v>
      </c>
      <c r="C1136" s="22" t="s">
        <v>46</v>
      </c>
    </row>
    <row r="1137" spans="1:3" x14ac:dyDescent="0.2">
      <c r="A1137" s="22">
        <v>2367</v>
      </c>
      <c r="B1137" s="22">
        <v>2</v>
      </c>
      <c r="C1137" s="22" t="s">
        <v>45</v>
      </c>
    </row>
    <row r="1138" spans="1:3" x14ac:dyDescent="0.2">
      <c r="A1138" s="22">
        <v>2369</v>
      </c>
      <c r="B1138" s="22">
        <v>1</v>
      </c>
      <c r="C1138" s="22" t="s">
        <v>47</v>
      </c>
    </row>
    <row r="1139" spans="1:3" x14ac:dyDescent="0.2">
      <c r="A1139" s="22">
        <v>2370</v>
      </c>
      <c r="B1139" s="22">
        <v>1</v>
      </c>
      <c r="C1139" s="22" t="s">
        <v>46</v>
      </c>
    </row>
    <row r="1140" spans="1:3" x14ac:dyDescent="0.2">
      <c r="A1140" s="22">
        <v>2372</v>
      </c>
      <c r="B1140" s="22">
        <v>2</v>
      </c>
      <c r="C1140" s="22" t="s">
        <v>46</v>
      </c>
    </row>
    <row r="1141" spans="1:3" x14ac:dyDescent="0.2">
      <c r="A1141" s="22">
        <v>2373</v>
      </c>
      <c r="B1141" s="22">
        <v>1</v>
      </c>
      <c r="C1141" s="22" t="s">
        <v>45</v>
      </c>
    </row>
    <row r="1142" spans="1:3" x14ac:dyDescent="0.2">
      <c r="A1142" s="22">
        <v>2374</v>
      </c>
      <c r="B1142" s="22">
        <v>1</v>
      </c>
      <c r="C1142" s="22" t="s">
        <v>45</v>
      </c>
    </row>
    <row r="1143" spans="1:3" x14ac:dyDescent="0.2">
      <c r="A1143" s="22">
        <v>2375</v>
      </c>
      <c r="B1143" s="22">
        <v>10</v>
      </c>
      <c r="C1143" s="22" t="s">
        <v>46</v>
      </c>
    </row>
    <row r="1144" spans="1:3" x14ac:dyDescent="0.2">
      <c r="A1144" s="22">
        <v>2377</v>
      </c>
      <c r="B1144" s="22">
        <v>2</v>
      </c>
      <c r="C1144" s="22" t="s">
        <v>46</v>
      </c>
    </row>
    <row r="1145" spans="1:3" x14ac:dyDescent="0.2">
      <c r="A1145" s="22">
        <v>2379</v>
      </c>
      <c r="B1145" s="22">
        <v>1</v>
      </c>
      <c r="C1145" s="22" t="s">
        <v>45</v>
      </c>
    </row>
    <row r="1146" spans="1:3" x14ac:dyDescent="0.2">
      <c r="A1146" s="22">
        <v>2381</v>
      </c>
      <c r="B1146" s="22">
        <v>1</v>
      </c>
      <c r="C1146" s="22" t="s">
        <v>47</v>
      </c>
    </row>
    <row r="1147" spans="1:3" x14ac:dyDescent="0.2">
      <c r="A1147" s="22">
        <v>2382</v>
      </c>
      <c r="B1147" s="22">
        <v>1</v>
      </c>
      <c r="C1147" s="22" t="s">
        <v>47</v>
      </c>
    </row>
    <row r="1148" spans="1:3" x14ac:dyDescent="0.2">
      <c r="A1148" s="22">
        <v>2383</v>
      </c>
      <c r="B1148" s="22">
        <v>1</v>
      </c>
      <c r="C1148" s="22" t="s">
        <v>47</v>
      </c>
    </row>
    <row r="1149" spans="1:3" x14ac:dyDescent="0.2">
      <c r="A1149" s="22">
        <v>2389</v>
      </c>
      <c r="B1149" s="22">
        <v>1</v>
      </c>
      <c r="C1149" s="22" t="s">
        <v>45</v>
      </c>
    </row>
    <row r="1150" spans="1:3" x14ac:dyDescent="0.2">
      <c r="A1150" s="22">
        <v>2396</v>
      </c>
      <c r="B1150" s="22">
        <v>2</v>
      </c>
      <c r="C1150" s="22" t="s">
        <v>47</v>
      </c>
    </row>
    <row r="1151" spans="1:3" x14ac:dyDescent="0.2">
      <c r="A1151" s="22">
        <v>2397</v>
      </c>
      <c r="B1151" s="22">
        <v>2</v>
      </c>
      <c r="C1151" s="22" t="s">
        <v>47</v>
      </c>
    </row>
    <row r="1152" spans="1:3" x14ac:dyDescent="0.2">
      <c r="A1152" s="22">
        <v>2398</v>
      </c>
      <c r="B1152" s="22">
        <v>2</v>
      </c>
      <c r="C1152" s="22" t="s">
        <v>47</v>
      </c>
    </row>
    <row r="1153" spans="1:3" x14ac:dyDescent="0.2">
      <c r="A1153" s="22">
        <v>2400</v>
      </c>
      <c r="B1153" s="22">
        <v>2</v>
      </c>
      <c r="C1153" s="22" t="s">
        <v>47</v>
      </c>
    </row>
  </sheetData>
  <mergeCells count="4">
    <mergeCell ref="J8:J11"/>
    <mergeCell ref="J20:J23"/>
    <mergeCell ref="A2:C2"/>
    <mergeCell ref="E2:J2"/>
  </mergeCells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&amp;CStrona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4804-0C34-40C1-8C27-8A2BF2167567}">
  <dimension ref="A3:C8"/>
  <sheetViews>
    <sheetView workbookViewId="0">
      <selection activeCell="A22" sqref="A22"/>
    </sheetView>
  </sheetViews>
  <sheetFormatPr defaultRowHeight="15" x14ac:dyDescent="0.25"/>
  <cols>
    <col min="1" max="1" width="33.85546875" bestFit="1" customWidth="1"/>
    <col min="2" max="2" width="24.42578125" bestFit="1" customWidth="1"/>
    <col min="3" max="3" width="23.140625" bestFit="1" customWidth="1"/>
    <col min="4" max="4" width="34.28515625" bestFit="1" customWidth="1"/>
    <col min="5" max="5" width="13.5703125" bestFit="1" customWidth="1"/>
  </cols>
  <sheetData>
    <row r="3" spans="1:3" x14ac:dyDescent="0.25">
      <c r="A3" s="39" t="s">
        <v>104</v>
      </c>
      <c r="B3" t="s">
        <v>105</v>
      </c>
      <c r="C3" t="s">
        <v>106</v>
      </c>
    </row>
    <row r="4" spans="1:3" x14ac:dyDescent="0.25">
      <c r="A4" s="4" t="s">
        <v>48</v>
      </c>
      <c r="B4" s="1">
        <v>2.6417910447761193</v>
      </c>
      <c r="C4" s="40">
        <v>67</v>
      </c>
    </row>
    <row r="5" spans="1:3" x14ac:dyDescent="0.25">
      <c r="A5" s="4" t="s">
        <v>47</v>
      </c>
      <c r="B5" s="1">
        <v>1.6190476190476191</v>
      </c>
      <c r="C5" s="40">
        <v>399</v>
      </c>
    </row>
    <row r="6" spans="1:3" x14ac:dyDescent="0.25">
      <c r="A6" s="4" t="s">
        <v>46</v>
      </c>
      <c r="B6" s="1">
        <v>1.3993288590604027</v>
      </c>
      <c r="C6" s="40">
        <v>298</v>
      </c>
    </row>
    <row r="7" spans="1:3" x14ac:dyDescent="0.25">
      <c r="A7" s="4" t="s">
        <v>45</v>
      </c>
      <c r="B7" s="1">
        <v>1.9506493506493507</v>
      </c>
      <c r="C7" s="40">
        <v>385</v>
      </c>
    </row>
    <row r="8" spans="1:3" x14ac:dyDescent="0.25">
      <c r="A8" s="4" t="s">
        <v>103</v>
      </c>
      <c r="B8" s="40">
        <v>1.7328111401218451</v>
      </c>
      <c r="C8" s="40">
        <v>1149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DD97-07B7-4463-83FD-9975E10947BE}">
  <dimension ref="A3:B8"/>
  <sheetViews>
    <sheetView workbookViewId="0">
      <selection activeCell="B4" sqref="B4"/>
    </sheetView>
  </sheetViews>
  <sheetFormatPr defaultRowHeight="15" x14ac:dyDescent="0.25"/>
  <cols>
    <col min="1" max="1" width="33.85546875" bestFit="1" customWidth="1"/>
    <col min="2" max="2" width="26.5703125" bestFit="1" customWidth="1"/>
    <col min="3" max="4" width="34.28515625" bestFit="1" customWidth="1"/>
    <col min="5" max="5" width="13.5703125" bestFit="1" customWidth="1"/>
  </cols>
  <sheetData>
    <row r="3" spans="1:2" x14ac:dyDescent="0.25">
      <c r="A3" s="39" t="s">
        <v>104</v>
      </c>
      <c r="B3" t="s">
        <v>107</v>
      </c>
    </row>
    <row r="4" spans="1:2" x14ac:dyDescent="0.25">
      <c r="A4" s="4" t="s">
        <v>48</v>
      </c>
      <c r="B4" s="40">
        <v>2.9909543193125288</v>
      </c>
    </row>
    <row r="5" spans="1:2" x14ac:dyDescent="0.25">
      <c r="A5" s="4" t="s">
        <v>47</v>
      </c>
      <c r="B5" s="40">
        <v>1.678631251495573</v>
      </c>
    </row>
    <row r="6" spans="1:2" x14ac:dyDescent="0.25">
      <c r="A6" s="4" t="s">
        <v>46</v>
      </c>
      <c r="B6" s="40">
        <v>1.5201342281879195</v>
      </c>
    </row>
    <row r="7" spans="1:2" x14ac:dyDescent="0.25">
      <c r="A7" s="4" t="s">
        <v>45</v>
      </c>
      <c r="B7" s="40">
        <v>2.0939123376623381</v>
      </c>
    </row>
    <row r="8" spans="1:2" x14ac:dyDescent="0.25">
      <c r="A8" s="4" t="s">
        <v>103</v>
      </c>
      <c r="B8" s="40">
        <v>1.9450984494925141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310A-2298-46C0-B0A2-5AECFBAF9173}">
  <dimension ref="B5:Y28"/>
  <sheetViews>
    <sheetView showGridLines="0" topLeftCell="A6" zoomScale="85" zoomScaleNormal="85" workbookViewId="0">
      <selection activeCell="H23" sqref="H23"/>
    </sheetView>
  </sheetViews>
  <sheetFormatPr defaultRowHeight="15" x14ac:dyDescent="0.25"/>
  <cols>
    <col min="2" max="2" width="24.5703125" bestFit="1" customWidth="1"/>
    <col min="3" max="11" width="13" customWidth="1"/>
    <col min="12" max="12" width="10.5703125" bestFit="1" customWidth="1"/>
    <col min="13" max="13" width="14.42578125" customWidth="1"/>
    <col min="14" max="14" width="13" customWidth="1"/>
    <col min="15" max="15" width="13.7109375" customWidth="1"/>
    <col min="16" max="16" width="11.5703125" customWidth="1"/>
    <col min="17" max="17" width="7.85546875" bestFit="1" customWidth="1"/>
    <col min="22" max="22" width="16.42578125" customWidth="1"/>
    <col min="23" max="23" width="12.7109375" customWidth="1"/>
  </cols>
  <sheetData>
    <row r="5" spans="2:25" x14ac:dyDescent="0.25">
      <c r="C5" s="51" t="s">
        <v>25</v>
      </c>
      <c r="D5" s="51"/>
      <c r="E5" s="51"/>
      <c r="F5" s="51"/>
      <c r="G5" s="51" t="s">
        <v>66</v>
      </c>
      <c r="H5" s="51"/>
      <c r="I5" s="51"/>
      <c r="J5" s="51"/>
      <c r="K5" s="51" t="s">
        <v>64</v>
      </c>
      <c r="L5" s="51"/>
      <c r="M5" s="51"/>
      <c r="N5" s="51"/>
      <c r="O5" s="51" t="s">
        <v>65</v>
      </c>
      <c r="P5" s="51"/>
      <c r="Q5" s="51"/>
      <c r="R5" s="51"/>
      <c r="V5" s="51" t="s">
        <v>75</v>
      </c>
      <c r="W5" s="51"/>
      <c r="X5" s="51"/>
      <c r="Y5" s="51"/>
    </row>
    <row r="6" spans="2:25" s="14" customFormat="1" ht="45" x14ac:dyDescent="0.25">
      <c r="B6" s="17" t="s">
        <v>43</v>
      </c>
      <c r="C6" s="17" t="s">
        <v>48</v>
      </c>
      <c r="D6" s="17" t="s">
        <v>45</v>
      </c>
      <c r="E6" s="17" t="s">
        <v>47</v>
      </c>
      <c r="F6" s="17" t="s">
        <v>46</v>
      </c>
      <c r="G6" s="17" t="s">
        <v>48</v>
      </c>
      <c r="H6" s="17" t="s">
        <v>45</v>
      </c>
      <c r="I6" s="17" t="s">
        <v>47</v>
      </c>
      <c r="J6" s="17" t="s">
        <v>46</v>
      </c>
      <c r="K6" s="17" t="s">
        <v>48</v>
      </c>
      <c r="L6" s="17" t="s">
        <v>45</v>
      </c>
      <c r="M6" s="17" t="s">
        <v>47</v>
      </c>
      <c r="N6" s="17" t="s">
        <v>46</v>
      </c>
      <c r="O6" s="17" t="s">
        <v>48</v>
      </c>
      <c r="P6" s="17" t="s">
        <v>45</v>
      </c>
      <c r="Q6" s="17" t="s">
        <v>47</v>
      </c>
      <c r="R6" s="17" t="s">
        <v>46</v>
      </c>
      <c r="T6" s="17" t="s">
        <v>43</v>
      </c>
      <c r="U6" s="17" t="s">
        <v>74</v>
      </c>
      <c r="V6" s="17" t="s">
        <v>48</v>
      </c>
      <c r="W6" s="17" t="s">
        <v>45</v>
      </c>
      <c r="X6" s="17" t="s">
        <v>47</v>
      </c>
      <c r="Y6" s="17" t="s">
        <v>46</v>
      </c>
    </row>
    <row r="7" spans="2:25" s="14" customFormat="1" x14ac:dyDescent="0.25">
      <c r="B7" s="17">
        <v>0</v>
      </c>
      <c r="C7" s="7">
        <f>GETPIVOTDATA("Liczba rodzeństwa",Arkusz3!$A$3,"Liczba rodzeństwa",$B7,"Wykształcenie matki / opiekunki prawnej",C$6)</f>
        <v>6</v>
      </c>
      <c r="D7" s="7">
        <f>GETPIVOTDATA("Liczba rodzeństwa",Arkusz3!$A$3,"Liczba rodzeństwa",$B7,"Wykształcenie matki / opiekunki prawnej",D$6)</f>
        <v>31</v>
      </c>
      <c r="E7" s="7">
        <f>GETPIVOTDATA("Liczba rodzeństwa",Arkusz3!$A$3,"Liczba rodzeństwa",$B7,"Wykształcenie matki / opiekunki prawnej",E$6)</f>
        <v>44</v>
      </c>
      <c r="F7" s="7">
        <f>GETPIVOTDATA("Liczba rodzeństwa",Arkusz3!$A$3,"Liczba rodzeństwa",$B7,"Wykształcenie matki / opiekunki prawnej",F$6)</f>
        <v>49</v>
      </c>
      <c r="G7" s="46">
        <f>C7/SUM(C$7:C$17)</f>
        <v>8.9552238805970144E-2</v>
      </c>
      <c r="H7" s="46">
        <f t="shared" ref="H7:J17" si="0">D7/SUM(D$7:D$17)</f>
        <v>8.0519480519480519E-2</v>
      </c>
      <c r="I7" s="46">
        <f t="shared" si="0"/>
        <v>0.11027568922305764</v>
      </c>
      <c r="J7" s="46">
        <f t="shared" si="0"/>
        <v>0.16442953020134229</v>
      </c>
      <c r="K7" s="46">
        <f>SUM(G$7:G7)</f>
        <v>8.9552238805970144E-2</v>
      </c>
      <c r="L7" s="46">
        <f>SUM(H$7:H7)</f>
        <v>8.0519480519480519E-2</v>
      </c>
      <c r="M7" s="46">
        <f>SUM(I$7:I7)</f>
        <v>0.11027568922305764</v>
      </c>
      <c r="N7" s="46">
        <f>SUM(J$7:J7)</f>
        <v>0.16442953020134229</v>
      </c>
      <c r="O7" s="46">
        <f>1-K7+G7</f>
        <v>1</v>
      </c>
      <c r="P7" s="46">
        <f t="shared" ref="P7:R7" si="1">1-L7+H7</f>
        <v>1</v>
      </c>
      <c r="Q7" s="46">
        <f t="shared" si="1"/>
        <v>1</v>
      </c>
      <c r="R7" s="46">
        <f t="shared" si="1"/>
        <v>1</v>
      </c>
      <c r="T7" s="17">
        <v>0</v>
      </c>
      <c r="U7" s="17">
        <v>0</v>
      </c>
      <c r="V7" s="17">
        <f>ABS($B7-C$23)</f>
        <v>2</v>
      </c>
      <c r="W7" s="17">
        <f>ABS($B7-D$23)</f>
        <v>2</v>
      </c>
      <c r="X7" s="17">
        <f>ABS($B7-E$23)</f>
        <v>1</v>
      </c>
      <c r="Y7" s="17">
        <f>ABS($B7-F$23)</f>
        <v>1</v>
      </c>
    </row>
    <row r="8" spans="2:25" x14ac:dyDescent="0.25">
      <c r="B8" s="7">
        <v>1</v>
      </c>
      <c r="C8" s="7">
        <f>GETPIVOTDATA("Liczba rodzeństwa",Arkusz3!$A$3,"Liczba rodzeństwa",$B8,"Wykształcenie matki / opiekunki prawnej",C$6)</f>
        <v>12</v>
      </c>
      <c r="D8" s="7">
        <f>GETPIVOTDATA("Liczba rodzeństwa",Arkusz3!$A$3,"Liczba rodzeństwa",$B8,"Wykształcenie matki / opiekunki prawnej",D$6)</f>
        <v>142</v>
      </c>
      <c r="E8" s="7">
        <f>GETPIVOTDATA("Liczba rodzeństwa",Arkusz3!$A$3,"Liczba rodzeństwa",$B8,"Wykształcenie matki / opiekunki prawnej",E$6)</f>
        <v>175</v>
      </c>
      <c r="F8" s="7">
        <f>GETPIVOTDATA("Liczba rodzeństwa",Arkusz3!$A$3,"Liczba rodzeństwa",$B8,"Wykształcenie matki / opiekunki prawnej",F$6)</f>
        <v>150</v>
      </c>
      <c r="G8" s="46">
        <f t="shared" ref="G8:G17" si="2">C8/SUM(C$7:C$17)</f>
        <v>0.17910447761194029</v>
      </c>
      <c r="H8" s="46">
        <f t="shared" si="0"/>
        <v>0.36883116883116884</v>
      </c>
      <c r="I8" s="46">
        <f t="shared" si="0"/>
        <v>0.43859649122807015</v>
      </c>
      <c r="J8" s="46">
        <f t="shared" si="0"/>
        <v>0.50335570469798663</v>
      </c>
      <c r="K8" s="46">
        <f>SUM(G$7:G8)</f>
        <v>0.26865671641791045</v>
      </c>
      <c r="L8" s="46">
        <f>SUM(H$7:H8)</f>
        <v>0.44935064935064939</v>
      </c>
      <c r="M8" s="46">
        <f>SUM(I$7:I8)</f>
        <v>0.54887218045112784</v>
      </c>
      <c r="N8" s="46">
        <f>SUM(J$7:J8)</f>
        <v>0.66778523489932895</v>
      </c>
      <c r="O8" s="46">
        <f t="shared" ref="O8:O17" si="3">1-K8+G8</f>
        <v>0.91044776119402981</v>
      </c>
      <c r="P8" s="46">
        <f t="shared" ref="P8:P17" si="4">1-L8+H8</f>
        <v>0.91948051948051945</v>
      </c>
      <c r="Q8" s="46">
        <f t="shared" ref="Q8:Q17" si="5">1-M8+I8</f>
        <v>0.88972431077694236</v>
      </c>
      <c r="R8" s="46">
        <f t="shared" ref="R8:R17" si="6">1-N8+J8</f>
        <v>0.83557046979865768</v>
      </c>
      <c r="T8" s="7">
        <v>1</v>
      </c>
      <c r="U8" s="7">
        <f>POWER(T8,2)</f>
        <v>1</v>
      </c>
      <c r="V8" s="17">
        <f t="shared" ref="V8:Y17" si="7">ABS($B8-C$23)</f>
        <v>1</v>
      </c>
      <c r="W8" s="17">
        <f t="shared" si="7"/>
        <v>1</v>
      </c>
      <c r="X8" s="17">
        <f t="shared" si="7"/>
        <v>0</v>
      </c>
      <c r="Y8" s="17">
        <f t="shared" si="7"/>
        <v>0</v>
      </c>
    </row>
    <row r="9" spans="2:25" x14ac:dyDescent="0.25">
      <c r="B9" s="7">
        <v>2</v>
      </c>
      <c r="C9" s="7">
        <f>GETPIVOTDATA("Liczba rodzeństwa",Arkusz3!$A$3,"Liczba rodzeństwa",$B9,"Wykształcenie matki / opiekunki prawnej",C$6)</f>
        <v>17</v>
      </c>
      <c r="D9" s="7">
        <f>GETPIVOTDATA("Liczba rodzeństwa",Arkusz3!$A$3,"Liczba rodzeństwa",$B9,"Wykształcenie matki / opiekunki prawnej",D$6)</f>
        <v>113</v>
      </c>
      <c r="E9" s="7">
        <f>GETPIVOTDATA("Liczba rodzeństwa",Arkusz3!$A$3,"Liczba rodzeństwa",$B9,"Wykształcenie matki / opiekunki prawnej",E$6)</f>
        <v>115</v>
      </c>
      <c r="F9" s="7">
        <f>GETPIVOTDATA("Liczba rodzeństwa",Arkusz3!$A$3,"Liczba rodzeństwa",$B9,"Wykształcenie matki / opiekunki prawnej",F$6)</f>
        <v>66</v>
      </c>
      <c r="G9" s="46">
        <f t="shared" si="2"/>
        <v>0.2537313432835821</v>
      </c>
      <c r="H9" s="46">
        <f t="shared" si="0"/>
        <v>0.29350649350649349</v>
      </c>
      <c r="I9" s="46">
        <f t="shared" si="0"/>
        <v>0.2882205513784461</v>
      </c>
      <c r="J9" s="46">
        <f t="shared" si="0"/>
        <v>0.22147651006711411</v>
      </c>
      <c r="K9" s="46">
        <f>SUM(G$7:G9)</f>
        <v>0.52238805970149249</v>
      </c>
      <c r="L9" s="46">
        <f>SUM(H$7:H9)</f>
        <v>0.74285714285714288</v>
      </c>
      <c r="M9" s="46">
        <f>SUM(I$7:I9)</f>
        <v>0.837092731829574</v>
      </c>
      <c r="N9" s="46">
        <f>SUM(J$7:J9)</f>
        <v>0.88926174496644306</v>
      </c>
      <c r="O9" s="46">
        <f t="shared" si="3"/>
        <v>0.73134328358208966</v>
      </c>
      <c r="P9" s="46">
        <f t="shared" si="4"/>
        <v>0.55064935064935061</v>
      </c>
      <c r="Q9" s="46">
        <f t="shared" si="5"/>
        <v>0.4511278195488721</v>
      </c>
      <c r="R9" s="46">
        <f t="shared" si="6"/>
        <v>0.33221476510067105</v>
      </c>
      <c r="T9" s="7">
        <v>2</v>
      </c>
      <c r="U9" s="7">
        <f t="shared" ref="U9:U17" si="8">POWER(T9,2)</f>
        <v>4</v>
      </c>
      <c r="V9" s="17">
        <f t="shared" si="7"/>
        <v>0</v>
      </c>
      <c r="W9" s="17">
        <f t="shared" si="7"/>
        <v>0</v>
      </c>
      <c r="X9" s="17">
        <f t="shared" si="7"/>
        <v>1</v>
      </c>
      <c r="Y9" s="17">
        <f t="shared" si="7"/>
        <v>1</v>
      </c>
    </row>
    <row r="10" spans="2:25" x14ac:dyDescent="0.25">
      <c r="B10" s="7">
        <v>3</v>
      </c>
      <c r="C10" s="7">
        <f>GETPIVOTDATA("Liczba rodzeństwa",Arkusz3!$A$3,"Liczba rodzeństwa",$B10,"Wykształcenie matki / opiekunki prawnej",C$6)</f>
        <v>15</v>
      </c>
      <c r="D10" s="7">
        <f>GETPIVOTDATA("Liczba rodzeństwa",Arkusz3!$A$3,"Liczba rodzeństwa",$B10,"Wykształcenie matki / opiekunki prawnej",D$6)</f>
        <v>57</v>
      </c>
      <c r="E10" s="7">
        <f>GETPIVOTDATA("Liczba rodzeństwa",Arkusz3!$A$3,"Liczba rodzeństwa",$B10,"Wykształcenie matki / opiekunki prawnej",E$6)</f>
        <v>48</v>
      </c>
      <c r="F10" s="7">
        <f>GETPIVOTDATA("Liczba rodzeństwa",Arkusz3!$A$3,"Liczba rodzeństwa",$B10,"Wykształcenie matki / opiekunki prawnej",F$6)</f>
        <v>14</v>
      </c>
      <c r="G10" s="46">
        <f t="shared" si="2"/>
        <v>0.22388059701492538</v>
      </c>
      <c r="H10" s="46">
        <f t="shared" si="0"/>
        <v>0.14805194805194805</v>
      </c>
      <c r="I10" s="46">
        <f t="shared" si="0"/>
        <v>0.12030075187969924</v>
      </c>
      <c r="J10" s="46">
        <f t="shared" si="0"/>
        <v>4.6979865771812082E-2</v>
      </c>
      <c r="K10" s="46">
        <f>SUM(G$7:G10)</f>
        <v>0.74626865671641784</v>
      </c>
      <c r="L10" s="46">
        <f>SUM(H$7:H10)</f>
        <v>0.89090909090909087</v>
      </c>
      <c r="M10" s="46">
        <f>SUM(I$7:I10)</f>
        <v>0.95739348370927324</v>
      </c>
      <c r="N10" s="46">
        <f>SUM(J$7:J10)</f>
        <v>0.93624161073825518</v>
      </c>
      <c r="O10" s="46">
        <f t="shared" si="3"/>
        <v>0.47761194029850751</v>
      </c>
      <c r="P10" s="46">
        <f t="shared" si="4"/>
        <v>0.25714285714285717</v>
      </c>
      <c r="Q10" s="46">
        <f t="shared" si="5"/>
        <v>0.162907268170426</v>
      </c>
      <c r="R10" s="46">
        <f t="shared" si="6"/>
        <v>0.1107382550335569</v>
      </c>
      <c r="T10" s="7">
        <v>3</v>
      </c>
      <c r="U10" s="7">
        <f t="shared" si="8"/>
        <v>9</v>
      </c>
      <c r="V10" s="17">
        <f t="shared" si="7"/>
        <v>1</v>
      </c>
      <c r="W10" s="17">
        <f t="shared" si="7"/>
        <v>1</v>
      </c>
      <c r="X10" s="17">
        <f t="shared" si="7"/>
        <v>2</v>
      </c>
      <c r="Y10" s="17">
        <f t="shared" si="7"/>
        <v>2</v>
      </c>
    </row>
    <row r="11" spans="2:25" x14ac:dyDescent="0.25">
      <c r="B11" s="7">
        <v>4</v>
      </c>
      <c r="C11" s="7">
        <f>GETPIVOTDATA("Liczba rodzeństwa",Arkusz3!$A$3,"Liczba rodzeństwa",$B11,"Wykształcenie matki / opiekunki prawnej",C$6)</f>
        <v>5</v>
      </c>
      <c r="D11" s="7">
        <f>GETPIVOTDATA("Liczba rodzeństwa",Arkusz3!$A$3,"Liczba rodzeństwa",$B11,"Wykształcenie matki / opiekunki prawnej",D$6)</f>
        <v>20</v>
      </c>
      <c r="E11" s="7">
        <f>GETPIVOTDATA("Liczba rodzeństwa",Arkusz3!$A$3,"Liczba rodzeństwa",$B11,"Wykształcenie matki / opiekunki prawnej",E$6)</f>
        <v>9</v>
      </c>
      <c r="F11" s="7">
        <f>GETPIVOTDATA("Liczba rodzeństwa",Arkusz3!$A$3,"Liczba rodzeństwa",$B11,"Wykształcenie matki / opiekunki prawnej",F$6)</f>
        <v>11</v>
      </c>
      <c r="G11" s="46">
        <f t="shared" si="2"/>
        <v>7.4626865671641784E-2</v>
      </c>
      <c r="H11" s="46">
        <f t="shared" si="0"/>
        <v>5.1948051948051951E-2</v>
      </c>
      <c r="I11" s="46">
        <f t="shared" si="0"/>
        <v>2.2556390977443608E-2</v>
      </c>
      <c r="J11" s="46">
        <f t="shared" si="0"/>
        <v>3.6912751677852351E-2</v>
      </c>
      <c r="K11" s="46">
        <f>SUM(G$7:G11)</f>
        <v>0.82089552238805963</v>
      </c>
      <c r="L11" s="46">
        <f>SUM(H$7:H11)</f>
        <v>0.94285714285714284</v>
      </c>
      <c r="M11" s="46">
        <f>SUM(I$7:I11)</f>
        <v>0.97994987468671679</v>
      </c>
      <c r="N11" s="46">
        <f>SUM(J$7:J11)</f>
        <v>0.97315436241610753</v>
      </c>
      <c r="O11" s="46">
        <f t="shared" si="3"/>
        <v>0.25373134328358216</v>
      </c>
      <c r="P11" s="46">
        <f t="shared" si="4"/>
        <v>0.10909090909090911</v>
      </c>
      <c r="Q11" s="46">
        <f t="shared" si="5"/>
        <v>4.2606516290726815E-2</v>
      </c>
      <c r="R11" s="46">
        <f t="shared" si="6"/>
        <v>6.3758389261744819E-2</v>
      </c>
      <c r="T11" s="7">
        <v>4</v>
      </c>
      <c r="U11" s="7">
        <f t="shared" si="8"/>
        <v>16</v>
      </c>
      <c r="V11" s="17">
        <f t="shared" si="7"/>
        <v>2</v>
      </c>
      <c r="W11" s="17">
        <f t="shared" si="7"/>
        <v>2</v>
      </c>
      <c r="X11" s="17">
        <f t="shared" si="7"/>
        <v>3</v>
      </c>
      <c r="Y11" s="17">
        <f t="shared" si="7"/>
        <v>3</v>
      </c>
    </row>
    <row r="12" spans="2:25" x14ac:dyDescent="0.25">
      <c r="B12" s="7">
        <v>5</v>
      </c>
      <c r="C12" s="7">
        <f>GETPIVOTDATA("Liczba rodzeństwa",Arkusz3!$A$3,"Liczba rodzeństwa",$B12,"Wykształcenie matki / opiekunki prawnej",C$6)</f>
        <v>8</v>
      </c>
      <c r="D12" s="7">
        <f>GETPIVOTDATA("Liczba rodzeństwa",Arkusz3!$A$3,"Liczba rodzeństwa",$B12,"Wykształcenie matki / opiekunki prawnej",D$6)</f>
        <v>12</v>
      </c>
      <c r="E12" s="7">
        <f>GETPIVOTDATA("Liczba rodzeństwa",Arkusz3!$A$3,"Liczba rodzeństwa",$B12,"Wykształcenie matki / opiekunki prawnej",E$6)</f>
        <v>3</v>
      </c>
      <c r="F12" s="7">
        <f>GETPIVOTDATA("Liczba rodzeństwa",Arkusz3!$A$3,"Liczba rodzeństwa",$B12,"Wykształcenie matki / opiekunki prawnej",F$6)</f>
        <v>3</v>
      </c>
      <c r="G12" s="46">
        <f t="shared" si="2"/>
        <v>0.11940298507462686</v>
      </c>
      <c r="H12" s="46">
        <f t="shared" si="0"/>
        <v>3.1168831168831169E-2</v>
      </c>
      <c r="I12" s="46">
        <f t="shared" si="0"/>
        <v>7.5187969924812026E-3</v>
      </c>
      <c r="J12" s="46">
        <f t="shared" si="0"/>
        <v>1.0067114093959731E-2</v>
      </c>
      <c r="K12" s="46">
        <f>SUM(G$7:G12)</f>
        <v>0.94029850746268651</v>
      </c>
      <c r="L12" s="46">
        <f>SUM(H$7:H12)</f>
        <v>0.97402597402597402</v>
      </c>
      <c r="M12" s="46">
        <f>SUM(I$7:I12)</f>
        <v>0.98746867167919805</v>
      </c>
      <c r="N12" s="46">
        <f>SUM(J$7:J12)</f>
        <v>0.9832214765100673</v>
      </c>
      <c r="O12" s="46">
        <f t="shared" si="3"/>
        <v>0.17910447761194037</v>
      </c>
      <c r="P12" s="46">
        <f t="shared" si="4"/>
        <v>5.7142857142857148E-2</v>
      </c>
      <c r="Q12" s="46">
        <f t="shared" si="5"/>
        <v>2.0050125313283151E-2</v>
      </c>
      <c r="R12" s="46">
        <f t="shared" si="6"/>
        <v>2.6845637583892426E-2</v>
      </c>
      <c r="T12" s="7">
        <v>5</v>
      </c>
      <c r="U12" s="7">
        <f t="shared" si="8"/>
        <v>25</v>
      </c>
      <c r="V12" s="17">
        <f t="shared" si="7"/>
        <v>3</v>
      </c>
      <c r="W12" s="17">
        <f t="shared" si="7"/>
        <v>3</v>
      </c>
      <c r="X12" s="17">
        <f t="shared" si="7"/>
        <v>4</v>
      </c>
      <c r="Y12" s="17">
        <f t="shared" si="7"/>
        <v>4</v>
      </c>
    </row>
    <row r="13" spans="2:25" x14ac:dyDescent="0.25">
      <c r="B13" s="7">
        <v>6</v>
      </c>
      <c r="C13" s="7">
        <f>GETPIVOTDATA("Liczba rodzeństwa",Arkusz3!$A$3,"Liczba rodzeństwa",$B13,"Wykształcenie matki / opiekunki prawnej",C$6)</f>
        <v>2</v>
      </c>
      <c r="D13" s="7">
        <f>GETPIVOTDATA("Liczba rodzeństwa",Arkusz3!$A$3,"Liczba rodzeństwa",$B13,"Wykształcenie matki / opiekunki prawnej",D$6)</f>
        <v>5</v>
      </c>
      <c r="E13" s="7">
        <f>GETPIVOTDATA("Liczba rodzeństwa",Arkusz3!$A$3,"Liczba rodzeństwa",$B13,"Wykształcenie matki / opiekunki prawnej",E$6)</f>
        <v>0</v>
      </c>
      <c r="F13" s="7">
        <f>GETPIVOTDATA("Liczba rodzeństwa",Arkusz3!$A$3,"Liczba rodzeństwa",$B13,"Wykształcenie matki / opiekunki prawnej",F$6)</f>
        <v>4</v>
      </c>
      <c r="G13" s="46">
        <f t="shared" si="2"/>
        <v>2.9850746268656716E-2</v>
      </c>
      <c r="H13" s="46">
        <f t="shared" si="0"/>
        <v>1.2987012987012988E-2</v>
      </c>
      <c r="I13" s="46">
        <f t="shared" si="0"/>
        <v>0</v>
      </c>
      <c r="J13" s="46">
        <f t="shared" si="0"/>
        <v>1.3422818791946308E-2</v>
      </c>
      <c r="K13" s="46">
        <f>SUM(G$7:G13)</f>
        <v>0.9701492537313432</v>
      </c>
      <c r="L13" s="46">
        <f>SUM(H$7:H13)</f>
        <v>0.98701298701298701</v>
      </c>
      <c r="M13" s="46">
        <f>SUM(I$7:I13)</f>
        <v>0.98746867167919805</v>
      </c>
      <c r="N13" s="46">
        <f>SUM(J$7:J13)</f>
        <v>0.99664429530201359</v>
      </c>
      <c r="O13" s="46">
        <f t="shared" si="3"/>
        <v>5.9701492537313522E-2</v>
      </c>
      <c r="P13" s="46">
        <f t="shared" si="4"/>
        <v>2.5974025974025979E-2</v>
      </c>
      <c r="Q13" s="46">
        <f t="shared" si="5"/>
        <v>1.2531328320801949E-2</v>
      </c>
      <c r="R13" s="46">
        <f t="shared" si="6"/>
        <v>1.6778523489932716E-2</v>
      </c>
      <c r="T13" s="7">
        <v>6</v>
      </c>
      <c r="U13" s="7">
        <f t="shared" si="8"/>
        <v>36</v>
      </c>
      <c r="V13" s="17">
        <f t="shared" si="7"/>
        <v>4</v>
      </c>
      <c r="W13" s="17">
        <f t="shared" si="7"/>
        <v>4</v>
      </c>
      <c r="X13" s="17">
        <f t="shared" si="7"/>
        <v>5</v>
      </c>
      <c r="Y13" s="17">
        <f t="shared" si="7"/>
        <v>5</v>
      </c>
    </row>
    <row r="14" spans="2:25" x14ac:dyDescent="0.25">
      <c r="B14" s="7">
        <v>7</v>
      </c>
      <c r="C14" s="7">
        <f>GETPIVOTDATA("Liczba rodzeństwa",Arkusz3!$A$3,"Liczba rodzeństwa",$B14,"Wykształcenie matki / opiekunki prawnej",C$6)</f>
        <v>2</v>
      </c>
      <c r="D14" s="7">
        <f>GETPIVOTDATA("Liczba rodzeństwa",Arkusz3!$A$3,"Liczba rodzeństwa",$B14,"Wykształcenie matki / opiekunki prawnej",D$6)</f>
        <v>2</v>
      </c>
      <c r="E14" s="7">
        <f>GETPIVOTDATA("Liczba rodzeństwa",Arkusz3!$A$3,"Liczba rodzeństwa",$B14,"Wykształcenie matki / opiekunki prawnej",E$6)</f>
        <v>0</v>
      </c>
      <c r="F14" s="7">
        <f>GETPIVOTDATA("Liczba rodzeństwa",Arkusz3!$A$3,"Liczba rodzeństwa",$B14,"Wykształcenie matki / opiekunki prawnej",F$6)</f>
        <v>0</v>
      </c>
      <c r="G14" s="46">
        <f t="shared" si="2"/>
        <v>2.9850746268656716E-2</v>
      </c>
      <c r="H14" s="46">
        <f t="shared" si="0"/>
        <v>5.1948051948051948E-3</v>
      </c>
      <c r="I14" s="46">
        <f t="shared" si="0"/>
        <v>0</v>
      </c>
      <c r="J14" s="46">
        <f t="shared" si="0"/>
        <v>0</v>
      </c>
      <c r="K14" s="46">
        <f>SUM(G$7:G14)</f>
        <v>0.99999999999999989</v>
      </c>
      <c r="L14" s="46">
        <f>SUM(H$7:H14)</f>
        <v>0.99220779220779221</v>
      </c>
      <c r="M14" s="46">
        <f>SUM(I$7:I14)</f>
        <v>0.98746867167919805</v>
      </c>
      <c r="N14" s="46">
        <f>SUM(J$7:J14)</f>
        <v>0.99664429530201359</v>
      </c>
      <c r="O14" s="46">
        <f t="shared" si="3"/>
        <v>2.9850746268656827E-2</v>
      </c>
      <c r="P14" s="46">
        <f t="shared" si="4"/>
        <v>1.298701298701299E-2</v>
      </c>
      <c r="Q14" s="46">
        <f t="shared" si="5"/>
        <v>1.2531328320801949E-2</v>
      </c>
      <c r="R14" s="46">
        <f t="shared" si="6"/>
        <v>3.3557046979864058E-3</v>
      </c>
      <c r="T14" s="7">
        <v>7</v>
      </c>
      <c r="U14" s="7">
        <f t="shared" si="8"/>
        <v>49</v>
      </c>
      <c r="V14" s="17">
        <f t="shared" si="7"/>
        <v>5</v>
      </c>
      <c r="W14" s="17">
        <f t="shared" si="7"/>
        <v>5</v>
      </c>
      <c r="X14" s="17">
        <f t="shared" si="7"/>
        <v>6</v>
      </c>
      <c r="Y14" s="17">
        <f t="shared" si="7"/>
        <v>6</v>
      </c>
    </row>
    <row r="15" spans="2:25" x14ac:dyDescent="0.25">
      <c r="B15" s="7">
        <v>8</v>
      </c>
      <c r="C15" s="7">
        <f>GETPIVOTDATA("Liczba rodzeństwa",Arkusz3!$A$3,"Liczba rodzeństwa",$B15,"Wykształcenie matki / opiekunki prawnej",C$6)</f>
        <v>0</v>
      </c>
      <c r="D15" s="7">
        <f>GETPIVOTDATA("Liczba rodzeństwa",Arkusz3!$A$3,"Liczba rodzeństwa",$B15,"Wykształcenie matki / opiekunki prawnej",D$6)</f>
        <v>1</v>
      </c>
      <c r="E15" s="7">
        <f>GETPIVOTDATA("Liczba rodzeństwa",Arkusz3!$A$3,"Liczba rodzeństwa",$B15,"Wykształcenie matki / opiekunki prawnej",E$6)</f>
        <v>2</v>
      </c>
      <c r="F15" s="7">
        <f>GETPIVOTDATA("Liczba rodzeństwa",Arkusz3!$A$3,"Liczba rodzeństwa",$B15,"Wykształcenie matki / opiekunki prawnej",F$6)</f>
        <v>0</v>
      </c>
      <c r="G15" s="46">
        <f t="shared" si="2"/>
        <v>0</v>
      </c>
      <c r="H15" s="46">
        <f t="shared" si="0"/>
        <v>2.5974025974025974E-3</v>
      </c>
      <c r="I15" s="46">
        <f t="shared" si="0"/>
        <v>5.0125313283208017E-3</v>
      </c>
      <c r="J15" s="46">
        <f t="shared" si="0"/>
        <v>0</v>
      </c>
      <c r="K15" s="46">
        <f>SUM(G$7:G15)</f>
        <v>0.99999999999999989</v>
      </c>
      <c r="L15" s="46">
        <f>SUM(H$7:H15)</f>
        <v>0.9948051948051948</v>
      </c>
      <c r="M15" s="46">
        <f>SUM(I$7:I15)</f>
        <v>0.99248120300751885</v>
      </c>
      <c r="N15" s="46">
        <f>SUM(J$7:J15)</f>
        <v>0.99664429530201359</v>
      </c>
      <c r="O15" s="46">
        <f t="shared" si="3"/>
        <v>1.1102230246251565E-16</v>
      </c>
      <c r="P15" s="46">
        <f t="shared" si="4"/>
        <v>7.7922077922077939E-3</v>
      </c>
      <c r="Q15" s="46">
        <f t="shared" si="5"/>
        <v>1.2531328320801949E-2</v>
      </c>
      <c r="R15" s="46">
        <f t="shared" si="6"/>
        <v>3.3557046979864058E-3</v>
      </c>
      <c r="T15" s="7">
        <v>8</v>
      </c>
      <c r="U15" s="7">
        <f t="shared" si="8"/>
        <v>64</v>
      </c>
      <c r="V15" s="17">
        <f t="shared" si="7"/>
        <v>6</v>
      </c>
      <c r="W15" s="17">
        <f t="shared" si="7"/>
        <v>6</v>
      </c>
      <c r="X15" s="17">
        <f t="shared" si="7"/>
        <v>7</v>
      </c>
      <c r="Y15" s="17">
        <f t="shared" si="7"/>
        <v>7</v>
      </c>
    </row>
    <row r="16" spans="2:25" x14ac:dyDescent="0.25">
      <c r="B16" s="7">
        <v>9</v>
      </c>
      <c r="C16" s="7">
        <v>0</v>
      </c>
      <c r="D16" s="7">
        <v>0</v>
      </c>
      <c r="E16" s="7">
        <v>0</v>
      </c>
      <c r="F16" s="7">
        <v>0</v>
      </c>
      <c r="G16" s="46">
        <f t="shared" si="2"/>
        <v>0</v>
      </c>
      <c r="H16" s="46">
        <f t="shared" si="0"/>
        <v>0</v>
      </c>
      <c r="I16" s="46">
        <f t="shared" si="0"/>
        <v>0</v>
      </c>
      <c r="J16" s="46">
        <f t="shared" si="0"/>
        <v>0</v>
      </c>
      <c r="K16" s="46">
        <f>SUM(G$7:G16)</f>
        <v>0.99999999999999989</v>
      </c>
      <c r="L16" s="46">
        <f>SUM(H$7:H16)</f>
        <v>0.9948051948051948</v>
      </c>
      <c r="M16" s="46">
        <f>SUM(I$7:I16)</f>
        <v>0.99248120300751885</v>
      </c>
      <c r="N16" s="46">
        <f>SUM(J$7:J16)</f>
        <v>0.99664429530201359</v>
      </c>
      <c r="O16" s="46">
        <f t="shared" si="3"/>
        <v>1.1102230246251565E-16</v>
      </c>
      <c r="P16" s="46">
        <f t="shared" si="4"/>
        <v>5.1948051948051965E-3</v>
      </c>
      <c r="Q16" s="46">
        <f t="shared" si="5"/>
        <v>7.5187969924811471E-3</v>
      </c>
      <c r="R16" s="46">
        <f t="shared" si="6"/>
        <v>3.3557046979864058E-3</v>
      </c>
      <c r="T16" s="7">
        <v>9</v>
      </c>
      <c r="U16" s="7">
        <f t="shared" si="8"/>
        <v>81</v>
      </c>
      <c r="V16" s="17">
        <f t="shared" si="7"/>
        <v>7</v>
      </c>
      <c r="W16" s="17">
        <f t="shared" si="7"/>
        <v>7</v>
      </c>
      <c r="X16" s="17">
        <f t="shared" si="7"/>
        <v>8</v>
      </c>
      <c r="Y16" s="17">
        <f t="shared" si="7"/>
        <v>8</v>
      </c>
    </row>
    <row r="17" spans="2:25" x14ac:dyDescent="0.25">
      <c r="B17" s="7">
        <v>10</v>
      </c>
      <c r="C17" s="7">
        <f>GETPIVOTDATA("Liczba rodzeństwa",Arkusz3!$A$3,"Liczba rodzeństwa",$B17,"Wykształcenie matki / opiekunki prawnej",C$6)</f>
        <v>0</v>
      </c>
      <c r="D17" s="7">
        <f>GETPIVOTDATA("Liczba rodzeństwa",Arkusz3!$A$3,"Liczba rodzeństwa",$B17,"Wykształcenie matki / opiekunki prawnej",D$6)</f>
        <v>2</v>
      </c>
      <c r="E17" s="7">
        <f>GETPIVOTDATA("Liczba rodzeństwa",Arkusz3!$A$3,"Liczba rodzeństwa",$B17,"Wykształcenie matki / opiekunki prawnej",E$6)</f>
        <v>3</v>
      </c>
      <c r="F17" s="7">
        <f>GETPIVOTDATA("Liczba rodzeństwa",Arkusz3!$A$3,"Liczba rodzeństwa",$B17,"Wykształcenie matki / opiekunki prawnej",F$6)</f>
        <v>1</v>
      </c>
      <c r="G17" s="46">
        <f t="shared" si="2"/>
        <v>0</v>
      </c>
      <c r="H17" s="46">
        <f t="shared" si="0"/>
        <v>5.1948051948051948E-3</v>
      </c>
      <c r="I17" s="46">
        <f t="shared" si="0"/>
        <v>7.5187969924812026E-3</v>
      </c>
      <c r="J17" s="46">
        <f t="shared" si="0"/>
        <v>3.3557046979865771E-3</v>
      </c>
      <c r="K17" s="46">
        <f>SUM(G$7:G17)</f>
        <v>0.99999999999999989</v>
      </c>
      <c r="L17" s="46">
        <f>SUM(H$7:H17)</f>
        <v>1</v>
      </c>
      <c r="M17" s="46">
        <f>SUM(I$7:I17)</f>
        <v>1</v>
      </c>
      <c r="N17" s="46">
        <f>SUM(J$7:J17)</f>
        <v>1.0000000000000002</v>
      </c>
      <c r="O17" s="46">
        <f t="shared" si="3"/>
        <v>1.1102230246251565E-16</v>
      </c>
      <c r="P17" s="46">
        <f t="shared" si="4"/>
        <v>5.1948051948051948E-3</v>
      </c>
      <c r="Q17" s="46">
        <f t="shared" si="5"/>
        <v>7.5187969924812026E-3</v>
      </c>
      <c r="R17" s="46">
        <f t="shared" si="6"/>
        <v>3.3557046979863551E-3</v>
      </c>
      <c r="T17" s="7">
        <v>10</v>
      </c>
      <c r="U17" s="7">
        <f t="shared" si="8"/>
        <v>100</v>
      </c>
      <c r="V17" s="17">
        <f t="shared" si="7"/>
        <v>8</v>
      </c>
      <c r="W17" s="17">
        <f t="shared" si="7"/>
        <v>8</v>
      </c>
      <c r="X17" s="17">
        <f t="shared" si="7"/>
        <v>9</v>
      </c>
      <c r="Y17" s="17">
        <f t="shared" si="7"/>
        <v>9</v>
      </c>
    </row>
    <row r="19" spans="2:25" x14ac:dyDescent="0.25">
      <c r="B19" s="51" t="s">
        <v>70</v>
      </c>
      <c r="C19" s="51"/>
      <c r="D19" s="51"/>
      <c r="E19" s="51"/>
      <c r="F19" s="51"/>
    </row>
    <row r="20" spans="2:25" x14ac:dyDescent="0.25">
      <c r="B20" t="s">
        <v>67</v>
      </c>
      <c r="C20" s="47">
        <f>SUMPRODUCT($B$7:$B$17,C7:C17)/SUM(C7:C17)</f>
        <v>2.6417910447761193</v>
      </c>
      <c r="D20" s="47">
        <f t="shared" ref="D20:F20" si="9">SUMPRODUCT($B$7:$B$17,D7:D17)/SUM(D7:D17)</f>
        <v>1.9506493506493507</v>
      </c>
      <c r="E20" s="47">
        <f t="shared" si="9"/>
        <v>1.6190476190476191</v>
      </c>
      <c r="F20" s="47">
        <f t="shared" si="9"/>
        <v>1.3993288590604027</v>
      </c>
    </row>
    <row r="21" spans="2:25" x14ac:dyDescent="0.25">
      <c r="B21" t="s">
        <v>68</v>
      </c>
      <c r="C21" s="8">
        <f>INDEX($B$7:$B$17,MATCH(MAX(C7:C17),C7:C17,0))</f>
        <v>2</v>
      </c>
      <c r="D21" s="8">
        <f t="shared" ref="D21:F21" si="10">INDEX($B$7:$B$17,MATCH(MAX(D7:D17),D7:D17,0))</f>
        <v>1</v>
      </c>
      <c r="E21" s="8">
        <f t="shared" si="10"/>
        <v>1</v>
      </c>
      <c r="F21" s="8">
        <f t="shared" si="10"/>
        <v>1</v>
      </c>
    </row>
    <row r="22" spans="2:25" x14ac:dyDescent="0.25">
      <c r="B22" t="s">
        <v>69</v>
      </c>
      <c r="C22" s="48">
        <f>1-VLOOKUP(C$21,$B$6:$J$17,COLUMN(G7)-COLUMN($B$7)+1,FALSE)</f>
        <v>0.74626865671641784</v>
      </c>
      <c r="D22" s="48">
        <f>1-VLOOKUP(D$21,$B$6:$J$17,COLUMN(H7)-COLUMN($B$7)+1,FALSE)</f>
        <v>0.63116883116883116</v>
      </c>
      <c r="E22" s="48">
        <f>1-VLOOKUP(E$21,$B$6:$J$17,COLUMN(I7)-COLUMN($B$7)+1,FALSE)</f>
        <v>0.56140350877192979</v>
      </c>
      <c r="F22" s="48">
        <f>1-VLOOKUP(F$21,$B$6:$J$17,COLUMN(J7)-COLUMN($B$7)+1,FALSE)</f>
        <v>0.49664429530201337</v>
      </c>
    </row>
    <row r="23" spans="2:25" x14ac:dyDescent="0.25">
      <c r="B23" t="s">
        <v>71</v>
      </c>
      <c r="C23" s="7">
        <f>B9</f>
        <v>2</v>
      </c>
      <c r="D23" s="7">
        <f>B9</f>
        <v>2</v>
      </c>
      <c r="E23" s="7">
        <v>1</v>
      </c>
      <c r="F23" s="7">
        <v>1</v>
      </c>
    </row>
    <row r="25" spans="2:25" x14ac:dyDescent="0.25">
      <c r="B25" s="51" t="s">
        <v>71</v>
      </c>
      <c r="C25" s="51"/>
      <c r="D25" s="51"/>
      <c r="E25" s="51"/>
      <c r="F25" s="51"/>
    </row>
    <row r="26" spans="2:25" x14ac:dyDescent="0.25">
      <c r="B26" t="s">
        <v>72</v>
      </c>
      <c r="C26" s="47">
        <f>SUMPRODUCT(C7:C17,$U$7:$U$17)/SUM(C7:C17)-POWER(C20,2)</f>
        <v>2.946313210069059</v>
      </c>
      <c r="D26" s="47">
        <f t="shared" ref="D26:F26" si="11">SUMPRODUCT(D7:D17,$U$7:$U$17)/SUM(D7:D17)-POWER(D20,2)</f>
        <v>2.0884736043177603</v>
      </c>
      <c r="E26" s="47">
        <f t="shared" si="11"/>
        <v>1.6744241556271628</v>
      </c>
      <c r="F26" s="47">
        <f t="shared" si="11"/>
        <v>1.515033106616819</v>
      </c>
      <c r="H26" t="s">
        <v>109</v>
      </c>
    </row>
    <row r="27" spans="2:25" x14ac:dyDescent="0.25">
      <c r="B27" t="s">
        <v>77</v>
      </c>
      <c r="C27" s="8">
        <f>SQRT(C26)</f>
        <v>1.7164828021477696</v>
      </c>
      <c r="D27" s="8">
        <f>SQRT(D26)</f>
        <v>1.4451552180709726</v>
      </c>
      <c r="E27" s="8">
        <f>SQRT(E26)</f>
        <v>1.2939954233408875</v>
      </c>
      <c r="F27" s="8">
        <f>SQRT(F26)</f>
        <v>1.2308668110794194</v>
      </c>
    </row>
    <row r="28" spans="2:25" x14ac:dyDescent="0.25">
      <c r="B28" t="s">
        <v>73</v>
      </c>
      <c r="C28" s="8">
        <f>SUMPRODUCT(C7:C17,V7:V17)/SUM(C7:C17)</f>
        <v>1.3582089552238805</v>
      </c>
      <c r="D28" s="8">
        <f t="shared" ref="D28:E28" si="12">SUMPRODUCT(D7:D17,W7:W17)/SUM(D7:D17)</f>
        <v>1.0103896103896104</v>
      </c>
      <c r="E28" s="8">
        <f t="shared" si="12"/>
        <v>0.83959899749373434</v>
      </c>
      <c r="F28" s="8">
        <f>SUMPRODUCT(F7:F17,Y7:Y17)/SUM(F7:F17)</f>
        <v>0.72818791946308725</v>
      </c>
    </row>
  </sheetData>
  <mergeCells count="7">
    <mergeCell ref="B19:F19"/>
    <mergeCell ref="B25:F25"/>
    <mergeCell ref="V5:Y5"/>
    <mergeCell ref="C5:F5"/>
    <mergeCell ref="G5:J5"/>
    <mergeCell ref="K5:N5"/>
    <mergeCell ref="O5:R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0B28-6262-4C90-9038-ACCA820D7DB9}">
  <dimension ref="A3:F15"/>
  <sheetViews>
    <sheetView workbookViewId="0">
      <selection activeCell="A22" sqref="A21:A22"/>
    </sheetView>
  </sheetViews>
  <sheetFormatPr defaultRowHeight="15" x14ac:dyDescent="0.25"/>
  <cols>
    <col min="1" max="1" width="23.140625" bestFit="1" customWidth="1"/>
    <col min="2" max="2" width="34.28515625" bestFit="1" customWidth="1"/>
    <col min="3" max="3" width="7.140625" bestFit="1" customWidth="1"/>
    <col min="4" max="4" width="7" bestFit="1" customWidth="1"/>
    <col min="5" max="5" width="19.5703125" bestFit="1" customWidth="1"/>
    <col min="6" max="6" width="13.5703125" bestFit="1" customWidth="1"/>
  </cols>
  <sheetData>
    <row r="3" spans="1:6" x14ac:dyDescent="0.25">
      <c r="A3" s="39" t="s">
        <v>106</v>
      </c>
      <c r="B3" s="39" t="s">
        <v>102</v>
      </c>
    </row>
    <row r="4" spans="1:6" x14ac:dyDescent="0.25">
      <c r="A4" s="39" t="s">
        <v>104</v>
      </c>
      <c r="B4" t="s">
        <v>48</v>
      </c>
      <c r="C4" t="s">
        <v>47</v>
      </c>
      <c r="D4" t="s">
        <v>46</v>
      </c>
      <c r="E4" t="s">
        <v>45</v>
      </c>
      <c r="F4" t="s">
        <v>103</v>
      </c>
    </row>
    <row r="5" spans="1:6" x14ac:dyDescent="0.25">
      <c r="A5" s="4">
        <v>0</v>
      </c>
      <c r="B5" s="40">
        <v>6</v>
      </c>
      <c r="C5" s="40">
        <v>44</v>
      </c>
      <c r="D5" s="40">
        <v>49</v>
      </c>
      <c r="E5" s="40">
        <v>31</v>
      </c>
      <c r="F5" s="40">
        <v>130</v>
      </c>
    </row>
    <row r="6" spans="1:6" x14ac:dyDescent="0.25">
      <c r="A6" s="4">
        <v>1</v>
      </c>
      <c r="B6" s="40">
        <v>12</v>
      </c>
      <c r="C6" s="40">
        <v>175</v>
      </c>
      <c r="D6" s="40">
        <v>150</v>
      </c>
      <c r="E6" s="40">
        <v>142</v>
      </c>
      <c r="F6" s="40">
        <v>479</v>
      </c>
    </row>
    <row r="7" spans="1:6" x14ac:dyDescent="0.25">
      <c r="A7" s="4">
        <v>2</v>
      </c>
      <c r="B7" s="40">
        <v>17</v>
      </c>
      <c r="C7" s="40">
        <v>115</v>
      </c>
      <c r="D7" s="40">
        <v>66</v>
      </c>
      <c r="E7" s="40">
        <v>113</v>
      </c>
      <c r="F7" s="40">
        <v>311</v>
      </c>
    </row>
    <row r="8" spans="1:6" x14ac:dyDescent="0.25">
      <c r="A8" s="4">
        <v>3</v>
      </c>
      <c r="B8" s="40">
        <v>15</v>
      </c>
      <c r="C8" s="40">
        <v>48</v>
      </c>
      <c r="D8" s="40">
        <v>14</v>
      </c>
      <c r="E8" s="40">
        <v>57</v>
      </c>
      <c r="F8" s="40">
        <v>134</v>
      </c>
    </row>
    <row r="9" spans="1:6" x14ac:dyDescent="0.25">
      <c r="A9" s="4">
        <v>4</v>
      </c>
      <c r="B9" s="40">
        <v>5</v>
      </c>
      <c r="C9" s="40">
        <v>9</v>
      </c>
      <c r="D9" s="40">
        <v>11</v>
      </c>
      <c r="E9" s="40">
        <v>20</v>
      </c>
      <c r="F9" s="40">
        <v>45</v>
      </c>
    </row>
    <row r="10" spans="1:6" x14ac:dyDescent="0.25">
      <c r="A10" s="4">
        <v>5</v>
      </c>
      <c r="B10" s="40">
        <v>8</v>
      </c>
      <c r="C10" s="40">
        <v>3</v>
      </c>
      <c r="D10" s="40">
        <v>3</v>
      </c>
      <c r="E10" s="40">
        <v>12</v>
      </c>
      <c r="F10" s="40">
        <v>26</v>
      </c>
    </row>
    <row r="11" spans="1:6" x14ac:dyDescent="0.25">
      <c r="A11" s="4">
        <v>6</v>
      </c>
      <c r="B11" s="40">
        <v>2</v>
      </c>
      <c r="C11" s="40"/>
      <c r="D11" s="40">
        <v>4</v>
      </c>
      <c r="E11" s="40">
        <v>5</v>
      </c>
      <c r="F11" s="40">
        <v>11</v>
      </c>
    </row>
    <row r="12" spans="1:6" x14ac:dyDescent="0.25">
      <c r="A12" s="4">
        <v>7</v>
      </c>
      <c r="B12" s="40">
        <v>2</v>
      </c>
      <c r="C12" s="40"/>
      <c r="D12" s="40"/>
      <c r="E12" s="40">
        <v>2</v>
      </c>
      <c r="F12" s="40">
        <v>4</v>
      </c>
    </row>
    <row r="13" spans="1:6" x14ac:dyDescent="0.25">
      <c r="A13" s="4">
        <v>8</v>
      </c>
      <c r="B13" s="40"/>
      <c r="C13" s="40">
        <v>2</v>
      </c>
      <c r="D13" s="40"/>
      <c r="E13" s="40">
        <v>1</v>
      </c>
      <c r="F13" s="40">
        <v>3</v>
      </c>
    </row>
    <row r="14" spans="1:6" x14ac:dyDescent="0.25">
      <c r="A14" s="4">
        <v>10</v>
      </c>
      <c r="B14" s="40"/>
      <c r="C14" s="40">
        <v>3</v>
      </c>
      <c r="D14" s="40">
        <v>1</v>
      </c>
      <c r="E14" s="40">
        <v>2</v>
      </c>
      <c r="F14" s="40">
        <v>6</v>
      </c>
    </row>
    <row r="15" spans="1:6" x14ac:dyDescent="0.25">
      <c r="A15" s="4" t="s">
        <v>103</v>
      </c>
      <c r="B15" s="40">
        <v>67</v>
      </c>
      <c r="C15" s="40">
        <v>399</v>
      </c>
      <c r="D15" s="40">
        <v>298</v>
      </c>
      <c r="E15" s="40">
        <v>385</v>
      </c>
      <c r="F15" s="40">
        <v>1149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5731D-929B-43F9-9A7A-11C4CD15CAE9}">
  <dimension ref="A4:X57"/>
  <sheetViews>
    <sheetView showGridLines="0" tabSelected="1" topLeftCell="D1" zoomScale="70" zoomScaleNormal="70" workbookViewId="0">
      <selection activeCell="X9" sqref="X9"/>
    </sheetView>
  </sheetViews>
  <sheetFormatPr defaultRowHeight="15" x14ac:dyDescent="0.25"/>
  <cols>
    <col min="5" max="5" width="20.28515625" bestFit="1" customWidth="1"/>
    <col min="9" max="9" width="12.5703125" customWidth="1"/>
    <col min="10" max="10" width="10.7109375" customWidth="1"/>
    <col min="11" max="11" width="17.42578125" customWidth="1"/>
    <col min="12" max="12" width="28.42578125" customWidth="1"/>
    <col min="13" max="13" width="17.7109375" customWidth="1"/>
    <col min="20" max="20" width="16.7109375" bestFit="1" customWidth="1"/>
  </cols>
  <sheetData>
    <row r="4" spans="1:24" x14ac:dyDescent="0.25">
      <c r="A4" s="52" t="s">
        <v>26</v>
      </c>
      <c r="B4" s="53"/>
      <c r="C4" s="53"/>
      <c r="D4" s="53"/>
      <c r="E4" s="54"/>
      <c r="L4" s="52" t="s">
        <v>37</v>
      </c>
      <c r="M4" s="53"/>
      <c r="N4" s="53"/>
      <c r="O4" s="53"/>
      <c r="P4" s="54"/>
      <c r="T4" s="52" t="s">
        <v>36</v>
      </c>
      <c r="U4" s="53"/>
      <c r="V4" s="53"/>
      <c r="W4" s="53"/>
      <c r="X4" s="54"/>
    </row>
    <row r="5" spans="1:24" x14ac:dyDescent="0.25">
      <c r="L5" s="1" t="s">
        <v>3</v>
      </c>
      <c r="M5" s="1"/>
      <c r="N5" s="1"/>
      <c r="O5" s="1"/>
      <c r="P5" s="1"/>
      <c r="Q5" s="1"/>
      <c r="R5" s="1"/>
    </row>
    <row r="6" spans="1:24" x14ac:dyDescent="0.25">
      <c r="A6" t="s">
        <v>29</v>
      </c>
      <c r="L6" s="1"/>
      <c r="M6" s="1"/>
      <c r="N6" s="1"/>
      <c r="O6" s="1"/>
      <c r="P6" s="1"/>
      <c r="Q6" s="1"/>
      <c r="R6" s="1"/>
    </row>
    <row r="7" spans="1:24" ht="15.75" thickBot="1" x14ac:dyDescent="0.3">
      <c r="L7" s="1" t="s">
        <v>4</v>
      </c>
      <c r="M7" s="1"/>
      <c r="N7" s="1"/>
      <c r="O7" s="1"/>
      <c r="P7" s="1"/>
      <c r="Q7" s="1"/>
      <c r="R7" s="1"/>
      <c r="T7" s="16" t="s">
        <v>82</v>
      </c>
      <c r="X7" s="57">
        <f>(_xlfn.VAR.S(B18:D22)-SUMPRODUCT(M9:M11,P9:P11)/SUM(M9:M11))/_xlfn.VAR.S(B18:D22)</f>
        <v>0.47801361618961286</v>
      </c>
    </row>
    <row r="8" spans="1:24" x14ac:dyDescent="0.25">
      <c r="A8" t="s">
        <v>30</v>
      </c>
      <c r="L8" s="15" t="s">
        <v>5</v>
      </c>
      <c r="M8" s="15" t="s">
        <v>6</v>
      </c>
      <c r="N8" s="15" t="s">
        <v>7</v>
      </c>
      <c r="O8" s="15" t="s">
        <v>8</v>
      </c>
      <c r="P8" s="15" t="s">
        <v>9</v>
      </c>
      <c r="Q8" s="1"/>
      <c r="R8" s="1"/>
      <c r="U8" s="1"/>
    </row>
    <row r="9" spans="1:24" x14ac:dyDescent="0.25">
      <c r="L9" s="5" t="s">
        <v>31</v>
      </c>
      <c r="M9" s="5">
        <v>5</v>
      </c>
      <c r="N9" s="5">
        <v>243.15311128937552</v>
      </c>
      <c r="O9" s="5">
        <v>48.630622257875103</v>
      </c>
      <c r="P9" s="5">
        <v>1.374237832464557</v>
      </c>
      <c r="Q9" s="1"/>
      <c r="R9" s="1"/>
      <c r="T9" t="s">
        <v>83</v>
      </c>
      <c r="U9" s="1"/>
      <c r="X9" s="57">
        <f>M16/M19</f>
        <v>0.55258309959109675</v>
      </c>
    </row>
    <row r="10" spans="1:24" x14ac:dyDescent="0.25">
      <c r="A10" t="s">
        <v>35</v>
      </c>
      <c r="L10" s="5" t="s">
        <v>32</v>
      </c>
      <c r="M10" s="5">
        <v>5</v>
      </c>
      <c r="N10" s="5">
        <v>254.18552511963705</v>
      </c>
      <c r="O10" s="5">
        <v>50.837105023927407</v>
      </c>
      <c r="P10" s="5">
        <v>5.581010110958931</v>
      </c>
      <c r="Q10" s="1"/>
      <c r="R10" s="1"/>
    </row>
    <row r="11" spans="1:24" ht="15.75" thickBot="1" x14ac:dyDescent="0.3">
      <c r="E11" s="2"/>
      <c r="L11" s="6" t="s">
        <v>33</v>
      </c>
      <c r="M11" s="6">
        <v>5</v>
      </c>
      <c r="N11" s="6">
        <v>268.58843049290272</v>
      </c>
      <c r="O11" s="6">
        <v>53.717686098580543</v>
      </c>
      <c r="P11" s="6">
        <v>6.2171173819203611</v>
      </c>
      <c r="Q11" s="1"/>
      <c r="R11" s="1"/>
    </row>
    <row r="12" spans="1:24" x14ac:dyDescent="0.25">
      <c r="E12" s="2"/>
      <c r="L12" s="1"/>
      <c r="M12" s="1"/>
      <c r="N12" s="1"/>
      <c r="O12" s="1"/>
      <c r="P12" s="1"/>
      <c r="Q12" s="1"/>
      <c r="R12" s="1"/>
    </row>
    <row r="13" spans="1:24" x14ac:dyDescent="0.25">
      <c r="E13" s="2"/>
      <c r="L13" s="1"/>
      <c r="M13" s="1"/>
      <c r="N13" s="1"/>
      <c r="O13" s="1"/>
      <c r="P13" s="1"/>
      <c r="Q13" s="1"/>
      <c r="R13" s="1"/>
    </row>
    <row r="14" spans="1:24" ht="15.75" thickBot="1" x14ac:dyDescent="0.3">
      <c r="E14" s="2"/>
      <c r="L14" s="1" t="s">
        <v>10</v>
      </c>
      <c r="M14" s="1"/>
      <c r="N14" s="1"/>
      <c r="O14" s="1"/>
      <c r="P14" s="1"/>
      <c r="Q14" s="1"/>
      <c r="R14" s="1"/>
    </row>
    <row r="15" spans="1:24" x14ac:dyDescent="0.25">
      <c r="E15" s="2"/>
      <c r="L15" s="15" t="s">
        <v>11</v>
      </c>
      <c r="M15" s="15" t="s">
        <v>12</v>
      </c>
      <c r="N15" s="15" t="s">
        <v>13</v>
      </c>
      <c r="O15" s="15" t="s">
        <v>14</v>
      </c>
      <c r="P15" s="15" t="s">
        <v>15</v>
      </c>
      <c r="Q15" s="15" t="s">
        <v>16</v>
      </c>
      <c r="R15" s="15" t="s">
        <v>17</v>
      </c>
    </row>
    <row r="16" spans="1:24" x14ac:dyDescent="0.25">
      <c r="A16" s="56" t="s">
        <v>40</v>
      </c>
      <c r="B16" s="56"/>
      <c r="C16" s="56"/>
      <c r="D16" s="56"/>
      <c r="F16" s="56" t="s">
        <v>34</v>
      </c>
      <c r="G16" s="56"/>
      <c r="H16" s="56"/>
      <c r="I16" s="56"/>
      <c r="L16" s="5" t="s">
        <v>18</v>
      </c>
      <c r="M16" s="5">
        <v>65.074220073247346</v>
      </c>
      <c r="N16" s="5">
        <v>2</v>
      </c>
      <c r="O16" s="5">
        <v>32.537110036623673</v>
      </c>
      <c r="P16" s="5">
        <v>7.4103114891647595</v>
      </c>
      <c r="Q16" s="5">
        <v>8.0218457874037218E-3</v>
      </c>
      <c r="R16" s="5">
        <v>3.8852938346523942</v>
      </c>
      <c r="T16" s="1"/>
      <c r="U16" s="1"/>
    </row>
    <row r="17" spans="1:22" x14ac:dyDescent="0.25">
      <c r="A17" s="2"/>
      <c r="B17" s="2" t="s">
        <v>31</v>
      </c>
      <c r="C17" s="2" t="s">
        <v>32</v>
      </c>
      <c r="D17" s="2" t="s">
        <v>33</v>
      </c>
      <c r="G17" s="2">
        <v>1</v>
      </c>
      <c r="H17" s="2">
        <v>2</v>
      </c>
      <c r="I17" s="2">
        <v>3</v>
      </c>
      <c r="L17" s="5" t="s">
        <v>19</v>
      </c>
      <c r="M17" s="5">
        <v>52.689461301375395</v>
      </c>
      <c r="N17" s="5">
        <v>12</v>
      </c>
      <c r="O17" s="5">
        <v>4.3907884417812832</v>
      </c>
      <c r="P17" s="5"/>
      <c r="Q17" s="5"/>
      <c r="R17" s="5"/>
    </row>
    <row r="18" spans="1:22" x14ac:dyDescent="0.25">
      <c r="A18">
        <v>1</v>
      </c>
      <c r="B18" s="1">
        <f>B27</f>
        <v>47.662308002300691</v>
      </c>
      <c r="C18" s="1">
        <f>B32</f>
        <v>51.264902058961212</v>
      </c>
      <c r="D18" s="1">
        <f>B37</f>
        <v>56.231507737476903</v>
      </c>
      <c r="F18">
        <v>1</v>
      </c>
      <c r="G18" s="3">
        <f ca="1">_xlfn.NORM.INV(RAND(),50,2)</f>
        <v>51.615393397518517</v>
      </c>
      <c r="H18" s="3">
        <f ca="1">_xlfn.NORM.INV(RAND(),50,2)+2</f>
        <v>51.933779920261358</v>
      </c>
      <c r="I18" s="3">
        <f ca="1">_xlfn.NORM.INV(RAND(),50,2)+3</f>
        <v>53.071704617542203</v>
      </c>
      <c r="L18" s="5"/>
      <c r="M18" s="5"/>
      <c r="N18" s="5"/>
      <c r="O18" s="5"/>
      <c r="P18" s="5"/>
      <c r="Q18" s="5"/>
      <c r="R18" s="5"/>
    </row>
    <row r="19" spans="1:22" ht="15.75" thickBot="1" x14ac:dyDescent="0.3">
      <c r="A19">
        <v>2</v>
      </c>
      <c r="B19" s="1">
        <f>B28</f>
        <v>50.283283045858973</v>
      </c>
      <c r="C19" s="1">
        <f>B33</f>
        <v>48.902669284742821</v>
      </c>
      <c r="D19" s="1">
        <f>B38</f>
        <v>52.166279036067316</v>
      </c>
      <c r="F19">
        <v>2</v>
      </c>
      <c r="G19" s="3">
        <f ca="1">_xlfn.NORM.INV(RAND(),50,2)</f>
        <v>48.036686831175594</v>
      </c>
      <c r="H19" s="3">
        <f ca="1">_xlfn.NORM.INV(RAND(),50,2)+2</f>
        <v>50.309101738578597</v>
      </c>
      <c r="I19" s="3">
        <f ca="1">_xlfn.NORM.INV(RAND(),50,2)+3</f>
        <v>54.063596480733274</v>
      </c>
      <c r="L19" s="6" t="s">
        <v>20</v>
      </c>
      <c r="M19" s="6">
        <v>117.76368137462275</v>
      </c>
      <c r="N19" s="6">
        <v>14</v>
      </c>
      <c r="O19" s="6"/>
      <c r="P19" s="6"/>
      <c r="Q19" s="6"/>
      <c r="R19" s="6"/>
    </row>
    <row r="20" spans="1:22" x14ac:dyDescent="0.25">
      <c r="A20">
        <v>3</v>
      </c>
      <c r="B20" s="1">
        <f>B29</f>
        <v>48.33853674809648</v>
      </c>
      <c r="C20" s="1">
        <f>B34</f>
        <v>49.159576630312387</v>
      </c>
      <c r="D20" s="1">
        <f>B39</f>
        <v>53.674071860764627</v>
      </c>
      <c r="F20">
        <v>3</v>
      </c>
      <c r="G20" s="3">
        <f ca="1">_xlfn.NORM.INV(RAND(),50,2)</f>
        <v>49.69825599744123</v>
      </c>
      <c r="H20" s="3">
        <f ca="1">_xlfn.NORM.INV(RAND(),50,2)+2</f>
        <v>53.900910878971366</v>
      </c>
      <c r="I20" s="3">
        <f ca="1">_xlfn.NORM.INV(RAND(),50,2)+3</f>
        <v>53.398534071623978</v>
      </c>
    </row>
    <row r="21" spans="1:22" x14ac:dyDescent="0.25">
      <c r="A21">
        <v>4</v>
      </c>
      <c r="B21" s="1">
        <f>B30</f>
        <v>49.347120601081009</v>
      </c>
      <c r="C21" s="1">
        <f>B35</f>
        <v>54.722159020394152</v>
      </c>
      <c r="D21" s="1">
        <f>B40</f>
        <v>50.454867731001677</v>
      </c>
      <c r="F21">
        <v>4</v>
      </c>
      <c r="G21" s="3">
        <f ca="1">_xlfn.NORM.INV(RAND(),50,2)</f>
        <v>49.571320280230516</v>
      </c>
      <c r="H21" s="3">
        <f ca="1">_xlfn.NORM.INV(RAND(),50,2)+2</f>
        <v>51.442580998279226</v>
      </c>
      <c r="I21" s="3">
        <f ca="1">_xlfn.NORM.INV(RAND(),50,2)+3</f>
        <v>55.680483372981591</v>
      </c>
    </row>
    <row r="22" spans="1:22" x14ac:dyDescent="0.25">
      <c r="A22">
        <v>5</v>
      </c>
      <c r="B22" s="1">
        <f>B31</f>
        <v>47.521862892038364</v>
      </c>
      <c r="C22" s="1">
        <f>B36</f>
        <v>50.136218125226499</v>
      </c>
      <c r="D22" s="1">
        <f>B41</f>
        <v>56.061704127592193</v>
      </c>
      <c r="F22">
        <v>5</v>
      </c>
      <c r="G22" s="3">
        <f ca="1">_xlfn.NORM.INV(RAND(),50,2)</f>
        <v>49.102669698937412</v>
      </c>
      <c r="H22" s="3">
        <f ca="1">_xlfn.NORM.INV(RAND(),50,2)+2</f>
        <v>53.512306607460374</v>
      </c>
      <c r="I22" s="3">
        <f ca="1">_xlfn.NORM.INV(RAND(),50,2)+3</f>
        <v>56.904597336977147</v>
      </c>
    </row>
    <row r="23" spans="1:22" x14ac:dyDescent="0.25">
      <c r="B23" s="1"/>
      <c r="C23" s="1"/>
      <c r="D23" s="1"/>
    </row>
    <row r="25" spans="1:22" x14ac:dyDescent="0.25">
      <c r="A25" s="52" t="s">
        <v>22</v>
      </c>
      <c r="B25" s="53"/>
      <c r="C25" s="53"/>
      <c r="D25" s="53"/>
      <c r="E25" s="54"/>
      <c r="G25" s="51" t="s">
        <v>81</v>
      </c>
      <c r="H25" s="51"/>
      <c r="I25" s="51"/>
      <c r="J25" s="51"/>
      <c r="K25" s="51"/>
      <c r="L25" s="51"/>
      <c r="M25" s="51"/>
      <c r="P25" s="51" t="s">
        <v>85</v>
      </c>
      <c r="Q25" s="51"/>
      <c r="R25" s="51"/>
      <c r="S25" s="51"/>
      <c r="T25" s="51"/>
      <c r="U25" s="51"/>
      <c r="V25" s="51"/>
    </row>
    <row r="26" spans="1:22" x14ac:dyDescent="0.25">
      <c r="A26" s="2" t="s">
        <v>0</v>
      </c>
      <c r="B26" s="2" t="s">
        <v>1</v>
      </c>
      <c r="C26" s="2" t="s">
        <v>2</v>
      </c>
      <c r="G26" s="4" t="s">
        <v>21</v>
      </c>
      <c r="L26" t="s">
        <v>39</v>
      </c>
    </row>
    <row r="27" spans="1:22" x14ac:dyDescent="0.25">
      <c r="A27" s="2">
        <v>1</v>
      </c>
      <c r="B27" s="3">
        <v>47.662308002300691</v>
      </c>
      <c r="C27" s="2">
        <v>1</v>
      </c>
      <c r="P27" s="5" t="s">
        <v>18</v>
      </c>
      <c r="R27" s="36" t="s">
        <v>86</v>
      </c>
    </row>
    <row r="28" spans="1:22" ht="30" x14ac:dyDescent="0.25">
      <c r="A28" s="2">
        <v>2</v>
      </c>
      <c r="B28" s="3">
        <v>50.283283045858973</v>
      </c>
      <c r="C28" s="2">
        <v>1</v>
      </c>
      <c r="H28" s="12"/>
      <c r="I28" s="12" t="s">
        <v>24</v>
      </c>
      <c r="J28" s="12" t="s">
        <v>25</v>
      </c>
      <c r="K28" s="13"/>
      <c r="L28" s="18" t="s">
        <v>27</v>
      </c>
      <c r="M28" s="18" t="s">
        <v>28</v>
      </c>
      <c r="N28" s="14"/>
      <c r="P28" s="5" t="s">
        <v>19</v>
      </c>
      <c r="R28" s="36" t="s">
        <v>87</v>
      </c>
    </row>
    <row r="29" spans="1:22" x14ac:dyDescent="0.25">
      <c r="A29" s="2">
        <v>3</v>
      </c>
      <c r="B29" s="3">
        <v>48.33853674809648</v>
      </c>
      <c r="C29" s="2">
        <v>1</v>
      </c>
      <c r="H29" s="9">
        <v>1</v>
      </c>
      <c r="I29" s="10">
        <f>AVERAGE(B18:B22)</f>
        <v>48.630622257875103</v>
      </c>
      <c r="J29" s="9">
        <f>COUNT(B18:B22)</f>
        <v>5</v>
      </c>
      <c r="L29" s="10">
        <f>POWER(I29-$I$33,2)</f>
        <v>5.9106469005496995</v>
      </c>
      <c r="M29" s="10">
        <f>L29*J29</f>
        <v>29.553234502748499</v>
      </c>
      <c r="P29" s="5"/>
    </row>
    <row r="30" spans="1:22" ht="15.75" thickBot="1" x14ac:dyDescent="0.3">
      <c r="A30" s="2">
        <v>4</v>
      </c>
      <c r="B30" s="3">
        <v>49.347120601081009</v>
      </c>
      <c r="C30" s="2">
        <v>1</v>
      </c>
      <c r="H30" s="9">
        <v>2</v>
      </c>
      <c r="I30" s="10">
        <f>AVERAGE(C18:C22)</f>
        <v>50.837105023927407</v>
      </c>
      <c r="J30" s="38">
        <f>COUNT(C18:C22)</f>
        <v>5</v>
      </c>
      <c r="L30" s="10">
        <f>POWER(I30-$I$33,2)</f>
        <v>5.048983662872155E-2</v>
      </c>
      <c r="M30" s="10">
        <f t="shared" ref="M30:M31" si="0">L30*J30</f>
        <v>0.25244918314360776</v>
      </c>
      <c r="P30" s="6" t="s">
        <v>20</v>
      </c>
      <c r="R30" s="36" t="s">
        <v>88</v>
      </c>
    </row>
    <row r="31" spans="1:22" x14ac:dyDescent="0.25">
      <c r="A31" s="2">
        <v>5</v>
      </c>
      <c r="B31" s="3">
        <v>47.521862892038364</v>
      </c>
      <c r="C31" s="2">
        <v>1</v>
      </c>
      <c r="H31" s="9">
        <v>3</v>
      </c>
      <c r="I31" s="10">
        <f>AVERAGE(D18:D22)</f>
        <v>53.717686098580543</v>
      </c>
      <c r="J31" s="38">
        <f>COUNT(D18:D22)</f>
        <v>5</v>
      </c>
      <c r="L31" s="10">
        <f>POWER(I31-$I$33,2)</f>
        <v>7.0537072774710543</v>
      </c>
      <c r="M31" s="10">
        <f t="shared" si="0"/>
        <v>35.268536387355269</v>
      </c>
    </row>
    <row r="32" spans="1:22" x14ac:dyDescent="0.25">
      <c r="A32" s="2">
        <v>6</v>
      </c>
      <c r="B32" s="3">
        <v>51.264902058961212</v>
      </c>
      <c r="C32" s="2">
        <v>2</v>
      </c>
      <c r="H32" s="55"/>
      <c r="I32" s="55"/>
      <c r="J32" s="55"/>
      <c r="L32" s="55"/>
      <c r="M32" s="55"/>
    </row>
    <row r="33" spans="1:22" x14ac:dyDescent="0.25">
      <c r="A33" s="2">
        <v>7</v>
      </c>
      <c r="B33" s="3">
        <v>48.902669284742821</v>
      </c>
      <c r="C33" s="2">
        <v>2</v>
      </c>
      <c r="H33" s="7" t="s">
        <v>23</v>
      </c>
      <c r="I33" s="8">
        <f>AVERAGE(B18:D22)</f>
        <v>51.061804460127682</v>
      </c>
      <c r="J33" s="7">
        <f>SUM(J29:J31)</f>
        <v>15</v>
      </c>
      <c r="L33" s="9" t="s">
        <v>38</v>
      </c>
      <c r="M33" s="10">
        <f>SUM(M29:M31)</f>
        <v>65.074220073247375</v>
      </c>
    </row>
    <row r="34" spans="1:22" x14ac:dyDescent="0.25">
      <c r="A34" s="2">
        <v>8</v>
      </c>
      <c r="B34" s="3">
        <v>49.159576630312387</v>
      </c>
      <c r="C34" s="2">
        <v>2</v>
      </c>
    </row>
    <row r="35" spans="1:22" x14ac:dyDescent="0.25">
      <c r="A35" s="2">
        <v>9</v>
      </c>
      <c r="B35" s="3">
        <v>54.722159020394152</v>
      </c>
      <c r="C35" s="2">
        <v>2</v>
      </c>
    </row>
    <row r="36" spans="1:22" x14ac:dyDescent="0.25">
      <c r="A36" s="2">
        <v>10</v>
      </c>
      <c r="B36" s="3">
        <v>50.136218125226499</v>
      </c>
      <c r="C36" s="2">
        <v>2</v>
      </c>
      <c r="G36" s="51" t="s">
        <v>80</v>
      </c>
      <c r="H36" s="51"/>
      <c r="I36" s="51"/>
      <c r="J36" s="51"/>
      <c r="K36" s="51"/>
      <c r="L36" s="51"/>
      <c r="M36" s="51"/>
      <c r="P36" s="51" t="s">
        <v>89</v>
      </c>
      <c r="Q36" s="51"/>
      <c r="R36" s="51"/>
      <c r="S36" s="51"/>
      <c r="T36" s="51"/>
      <c r="U36" s="51"/>
      <c r="V36" s="51"/>
    </row>
    <row r="37" spans="1:22" x14ac:dyDescent="0.25">
      <c r="A37" s="2">
        <v>11</v>
      </c>
      <c r="B37" s="3">
        <v>56.231507737476903</v>
      </c>
      <c r="C37" s="2">
        <v>3</v>
      </c>
      <c r="G37" t="s">
        <v>76</v>
      </c>
    </row>
    <row r="38" spans="1:22" x14ac:dyDescent="0.25">
      <c r="A38" s="2">
        <v>12</v>
      </c>
      <c r="B38" s="3">
        <v>52.166279036067316</v>
      </c>
      <c r="C38" s="2">
        <v>3</v>
      </c>
      <c r="P38" t="s">
        <v>91</v>
      </c>
      <c r="R38" t="s">
        <v>90</v>
      </c>
      <c r="T38" t="s">
        <v>92</v>
      </c>
    </row>
    <row r="39" spans="1:22" x14ac:dyDescent="0.25">
      <c r="A39" s="2">
        <v>13</v>
      </c>
      <c r="B39" s="3">
        <v>53.674071860764627</v>
      </c>
      <c r="C39" s="2">
        <v>3</v>
      </c>
    </row>
    <row r="40" spans="1:22" ht="30" x14ac:dyDescent="0.25">
      <c r="A40" s="2">
        <v>14</v>
      </c>
      <c r="B40" s="3">
        <v>50.454867731001677</v>
      </c>
      <c r="C40" s="2">
        <v>3</v>
      </c>
      <c r="G40" s="9" t="s">
        <v>0</v>
      </c>
      <c r="H40" s="9" t="s">
        <v>1</v>
      </c>
      <c r="I40" s="9" t="s">
        <v>2</v>
      </c>
      <c r="J40" s="11"/>
      <c r="K40" s="35" t="s">
        <v>78</v>
      </c>
      <c r="L40" s="35" t="s">
        <v>79</v>
      </c>
      <c r="R40" t="s">
        <v>95</v>
      </c>
      <c r="U40" s="37">
        <f>M16/N16</f>
        <v>32.537110036623673</v>
      </c>
    </row>
    <row r="41" spans="1:22" x14ac:dyDescent="0.25">
      <c r="A41" s="2">
        <v>15</v>
      </c>
      <c r="B41" s="3">
        <v>56.061704127592193</v>
      </c>
      <c r="C41" s="2">
        <v>3</v>
      </c>
      <c r="G41" s="9">
        <v>1</v>
      </c>
      <c r="H41" s="10">
        <v>47.662308002300691</v>
      </c>
      <c r="I41" s="9">
        <v>1</v>
      </c>
      <c r="K41" s="8">
        <f>VLOOKUP($I41,$H$28:$J$31,2,FALSE)</f>
        <v>48.630622257875103</v>
      </c>
      <c r="L41" s="8">
        <f>POWER(H41-K41,2)</f>
        <v>0.93763249754862887</v>
      </c>
      <c r="U41" s="1"/>
    </row>
    <row r="42" spans="1:22" x14ac:dyDescent="0.25">
      <c r="G42" s="9">
        <v>2</v>
      </c>
      <c r="H42" s="10">
        <v>50.283283045858973</v>
      </c>
      <c r="I42" s="9">
        <v>1</v>
      </c>
      <c r="K42" s="8">
        <f t="shared" ref="K42:K55" si="1">VLOOKUP($I42,$H$28:$J$31,2,FALSE)</f>
        <v>48.630622257875103</v>
      </c>
      <c r="L42" s="8">
        <f t="shared" ref="L42:L55" si="2">POWER(H42-K42,2)</f>
        <v>2.7312876801394639</v>
      </c>
      <c r="R42" t="s">
        <v>96</v>
      </c>
      <c r="U42" s="37">
        <f>M17/N17</f>
        <v>4.3907884417812832</v>
      </c>
    </row>
    <row r="43" spans="1:22" x14ac:dyDescent="0.25">
      <c r="G43" s="9">
        <v>3</v>
      </c>
      <c r="H43" s="10">
        <v>48.33853674809648</v>
      </c>
      <c r="I43" s="9">
        <v>1</v>
      </c>
      <c r="K43" s="8">
        <f t="shared" si="1"/>
        <v>48.630622257875103</v>
      </c>
      <c r="L43" s="8">
        <f t="shared" si="2"/>
        <v>8.5313945022638088E-2</v>
      </c>
    </row>
    <row r="44" spans="1:22" x14ac:dyDescent="0.25">
      <c r="G44" s="9">
        <v>4</v>
      </c>
      <c r="H44" s="10">
        <v>49.347120601081009</v>
      </c>
      <c r="I44" s="9">
        <v>1</v>
      </c>
      <c r="K44" s="8">
        <f t="shared" si="1"/>
        <v>48.630622257875103</v>
      </c>
      <c r="L44" s="8">
        <f t="shared" si="2"/>
        <v>0.51336987581680826</v>
      </c>
      <c r="P44" t="s">
        <v>93</v>
      </c>
      <c r="R44" t="s">
        <v>94</v>
      </c>
    </row>
    <row r="45" spans="1:22" x14ac:dyDescent="0.25">
      <c r="G45" s="9">
        <v>5</v>
      </c>
      <c r="H45" s="10">
        <v>47.521862892038364</v>
      </c>
      <c r="I45" s="9">
        <v>1</v>
      </c>
      <c r="K45" s="8">
        <f t="shared" si="1"/>
        <v>48.630622257875103</v>
      </c>
      <c r="L45" s="8">
        <f t="shared" si="2"/>
        <v>1.2293473313306891</v>
      </c>
    </row>
    <row r="46" spans="1:22" x14ac:dyDescent="0.25">
      <c r="G46" s="9">
        <v>6</v>
      </c>
      <c r="H46" s="10">
        <v>51.264902058961212</v>
      </c>
      <c r="I46" s="9">
        <v>2</v>
      </c>
      <c r="K46" s="8">
        <f t="shared" si="1"/>
        <v>50.837105023927407</v>
      </c>
      <c r="L46" s="8">
        <f t="shared" si="2"/>
        <v>0.18301030318371472</v>
      </c>
      <c r="R46" t="s">
        <v>15</v>
      </c>
      <c r="U46" s="37">
        <f>O16/O17</f>
        <v>7.4103114891647595</v>
      </c>
    </row>
    <row r="47" spans="1:22" x14ac:dyDescent="0.25">
      <c r="G47" s="9">
        <v>7</v>
      </c>
      <c r="H47" s="10">
        <v>48.902669284742821</v>
      </c>
      <c r="I47" s="9">
        <v>2</v>
      </c>
      <c r="K47" s="8">
        <f t="shared" si="1"/>
        <v>50.837105023927407</v>
      </c>
      <c r="L47" s="8">
        <f t="shared" si="2"/>
        <v>3.7420416290346159</v>
      </c>
    </row>
    <row r="48" spans="1:22" s="2" customFormat="1" x14ac:dyDescent="0.25">
      <c r="G48" s="9">
        <v>8</v>
      </c>
      <c r="H48" s="10">
        <v>49.159576630312387</v>
      </c>
      <c r="I48" s="9">
        <v>2</v>
      </c>
      <c r="J48"/>
      <c r="K48" s="8">
        <f t="shared" si="1"/>
        <v>50.837105023927407</v>
      </c>
      <c r="L48" s="8">
        <f t="shared" si="2"/>
        <v>2.8141015113845902</v>
      </c>
      <c r="M48"/>
      <c r="N48"/>
      <c r="O48"/>
      <c r="P48"/>
      <c r="Q48"/>
    </row>
    <row r="49" spans="7:21" x14ac:dyDescent="0.25">
      <c r="G49" s="9">
        <v>9</v>
      </c>
      <c r="H49" s="10">
        <v>54.722159020394152</v>
      </c>
      <c r="I49" s="9">
        <v>2</v>
      </c>
      <c r="K49" s="8">
        <f t="shared" si="1"/>
        <v>50.837105023927407</v>
      </c>
      <c r="L49" s="8">
        <f t="shared" si="2"/>
        <v>15.093644555462225</v>
      </c>
      <c r="P49" t="s">
        <v>97</v>
      </c>
      <c r="R49" t="s">
        <v>98</v>
      </c>
    </row>
    <row r="50" spans="7:21" x14ac:dyDescent="0.25">
      <c r="G50" s="9">
        <v>10</v>
      </c>
      <c r="H50" s="10">
        <v>50.136218125226499</v>
      </c>
      <c r="I50" s="9">
        <v>2</v>
      </c>
      <c r="K50" s="8">
        <f t="shared" si="1"/>
        <v>50.837105023927407</v>
      </c>
      <c r="L50" s="8">
        <f t="shared" si="2"/>
        <v>0.49124244477057694</v>
      </c>
    </row>
    <row r="51" spans="7:21" x14ac:dyDescent="0.25">
      <c r="G51" s="9">
        <v>11</v>
      </c>
      <c r="H51" s="10">
        <v>56.231507737476903</v>
      </c>
      <c r="I51" s="9">
        <v>3</v>
      </c>
      <c r="K51" s="8">
        <f t="shared" si="1"/>
        <v>53.717686098580543</v>
      </c>
      <c r="L51" s="8">
        <f t="shared" si="2"/>
        <v>6.3192992321835808</v>
      </c>
      <c r="R51" t="s">
        <v>16</v>
      </c>
      <c r="U51" s="37">
        <f>_xlfn.F.DIST.RT($U$46,2,12)</f>
        <v>8.0218457874037218E-3</v>
      </c>
    </row>
    <row r="52" spans="7:21" x14ac:dyDescent="0.25">
      <c r="G52" s="9">
        <v>12</v>
      </c>
      <c r="H52" s="10">
        <v>52.166279036067316</v>
      </c>
      <c r="I52" s="9">
        <v>3</v>
      </c>
      <c r="K52" s="8">
        <f t="shared" si="1"/>
        <v>53.717686098580543</v>
      </c>
      <c r="L52" s="8">
        <f t="shared" si="2"/>
        <v>2.4068638736159218</v>
      </c>
    </row>
    <row r="53" spans="7:21" x14ac:dyDescent="0.25">
      <c r="G53" s="9">
        <v>13</v>
      </c>
      <c r="H53" s="10">
        <v>53.674071860764627</v>
      </c>
      <c r="I53" s="9">
        <v>3</v>
      </c>
      <c r="K53" s="8">
        <f t="shared" si="1"/>
        <v>53.717686098580543</v>
      </c>
      <c r="L53" s="8">
        <f t="shared" si="2"/>
        <v>1.9022017402632871E-3</v>
      </c>
      <c r="P53" t="s">
        <v>99</v>
      </c>
      <c r="R53" t="s">
        <v>101</v>
      </c>
    </row>
    <row r="54" spans="7:21" x14ac:dyDescent="0.25">
      <c r="G54" s="9">
        <v>14</v>
      </c>
      <c r="H54" s="10">
        <v>50.454867731001677</v>
      </c>
      <c r="I54" s="9">
        <v>3</v>
      </c>
      <c r="K54" s="8">
        <f t="shared" si="1"/>
        <v>53.717686098580543</v>
      </c>
      <c r="L54" s="8">
        <f t="shared" si="2"/>
        <v>10.645983699810017</v>
      </c>
    </row>
    <row r="55" spans="7:21" x14ac:dyDescent="0.25">
      <c r="G55" s="9">
        <v>15</v>
      </c>
      <c r="H55" s="10">
        <v>56.061704127592193</v>
      </c>
      <c r="I55" s="9">
        <v>3</v>
      </c>
      <c r="K55" s="8">
        <f t="shared" si="1"/>
        <v>53.717686098580543</v>
      </c>
      <c r="L55" s="8">
        <f t="shared" si="2"/>
        <v>5.4944205203316612</v>
      </c>
      <c r="R55" t="s">
        <v>100</v>
      </c>
      <c r="U55" s="37">
        <f>_xlfn.F.INV.RT(0.05,2,12)</f>
        <v>3.8852938346523942</v>
      </c>
    </row>
    <row r="57" spans="7:21" x14ac:dyDescent="0.25">
      <c r="K57" s="7" t="s">
        <v>84</v>
      </c>
      <c r="L57" s="8">
        <f>SUM(L41:L55)</f>
        <v>52.689461301375388</v>
      </c>
    </row>
  </sheetData>
  <mergeCells count="12">
    <mergeCell ref="G36:M36"/>
    <mergeCell ref="P25:V25"/>
    <mergeCell ref="P36:V36"/>
    <mergeCell ref="L4:P4"/>
    <mergeCell ref="T4:X4"/>
    <mergeCell ref="L32:M32"/>
    <mergeCell ref="G25:M25"/>
    <mergeCell ref="A25:E25"/>
    <mergeCell ref="A4:E4"/>
    <mergeCell ref="H32:J32"/>
    <mergeCell ref="F16:I16"/>
    <mergeCell ref="A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Zadanie 1</vt:lpstr>
      <vt:lpstr>Z1_Tab1</vt:lpstr>
      <vt:lpstr>Z1_Tab2</vt:lpstr>
      <vt:lpstr>Zadanie 2</vt:lpstr>
      <vt:lpstr>Arkusz3</vt:lpstr>
      <vt:lpstr>Anova_dodatek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2021-11-28T15:03:45Z</dcterms:created>
  <dcterms:modified xsi:type="dcterms:W3CDTF">2021-12-11T18:24:55Z</dcterms:modified>
</cp:coreProperties>
</file>