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\Google Drive\Karowa\Warsztaty statystyczne\Zajecia 9\"/>
    </mc:Choice>
  </mc:AlternateContent>
  <xr:revisionPtr revIDLastSave="0" documentId="13_ncr:1_{27349A50-72E0-4956-8A34-9216BFAA4681}" xr6:coauthVersionLast="47" xr6:coauthVersionMax="47" xr10:uidLastSave="{00000000-0000-0000-0000-000000000000}"/>
  <bookViews>
    <workbookView xWindow="-120" yWindow="-120" windowWidth="19800" windowHeight="11760" activeTab="1" xr2:uid="{527CF9B3-2097-4F0C-B7C0-9C2296D422D2}"/>
  </bookViews>
  <sheets>
    <sheet name="Regresja" sheetId="1" r:id="rId1"/>
    <sheet name="Lin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8" i="2" l="1" a="1"/>
  <c r="S28" i="2" s="1"/>
  <c r="J51" i="2"/>
  <c r="I51" i="2"/>
  <c r="I50" i="2"/>
  <c r="K50" i="2"/>
  <c r="J50" i="2"/>
  <c r="K51" i="2"/>
  <c r="J31" i="2"/>
  <c r="V32" i="2" l="1"/>
  <c r="V30" i="2"/>
  <c r="V28" i="2"/>
  <c r="U31" i="2"/>
  <c r="U28" i="2"/>
  <c r="T32" i="2"/>
  <c r="T30" i="2"/>
  <c r="T28" i="2"/>
  <c r="V31" i="2"/>
  <c r="V29" i="2"/>
  <c r="U32" i="2"/>
  <c r="U30" i="2"/>
  <c r="U29" i="2"/>
  <c r="T31" i="2"/>
  <c r="T29" i="2"/>
  <c r="S32" i="2"/>
  <c r="S31" i="2"/>
  <c r="S30" i="2"/>
  <c r="S29" i="2"/>
  <c r="G79" i="1" l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H79" i="1"/>
  <c r="V25" i="1"/>
  <c r="V29" i="1"/>
  <c r="V28" i="1"/>
  <c r="V24" i="1"/>
  <c r="G20" i="1" l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H19" i="1"/>
  <c r="G19" i="1"/>
</calcChain>
</file>

<file path=xl/sharedStrings.xml><?xml version="1.0" encoding="utf-8"?>
<sst xmlns="http://schemas.openxmlformats.org/spreadsheetml/2006/main" count="85" uniqueCount="65">
  <si>
    <t>GUS - ceny paliw na stacjach (zmiana)</t>
  </si>
  <si>
    <t>Ceny ropy Brent (zmiana, prawa skala)</t>
  </si>
  <si>
    <t>Dane</t>
  </si>
  <si>
    <t xml:space="preserve">Zadanie 1 </t>
  </si>
  <si>
    <t xml:space="preserve"> 1. Na wykresie po lewej widzimy zmiany cen ropy naftowej na rynkach światowych przeliczone na złote oraz zmiany cen na stacjach paliw. </t>
  </si>
  <si>
    <t xml:space="preserve">2. Zróbmy wykres punktowy (Scatterplot), aby zobrazować ilościowe relacje miedzy dwoma wartościami. </t>
  </si>
  <si>
    <t xml:space="preserve">3. Po stworzeniu wykresu klikamy na wartościach punktowych i dodajemy linię trendu </t>
  </si>
  <si>
    <t>Zadanie 2</t>
  </si>
  <si>
    <t xml:space="preserve">Wykorzystajmy funkcję NACHYLENIE oraz ODCIĘTA do sprawdzenia czy tak oszacowany parametr zmieniał się w czasie. </t>
  </si>
  <si>
    <t xml:space="preserve">Analizę wykonamy na ruchomym oknie 5 letnim </t>
  </si>
  <si>
    <t>Miejsce na obliczenia - zadanie 2</t>
  </si>
  <si>
    <t>NACHYLENIE</t>
  </si>
  <si>
    <t>ODCIETA</t>
  </si>
  <si>
    <t>Ceny ropy Brent - zmiana miesiąc wcześniej</t>
  </si>
  <si>
    <t>Ceny ropy Brent - zmiana</t>
  </si>
  <si>
    <t>Zadanie 3 - Dodatek add -in</t>
  </si>
  <si>
    <t>W tej karcie będziemy chcieli wykonać regresję z kilkoma zmiennymi. W naszym przykładzie kolejnymi zmiennymi będą zmiany cen ropy w poprzednim miesiącu.</t>
  </si>
  <si>
    <t>W pierwszej kolejności wykorzystamy automatyczne przeliczenie, które umożliwia dodatek do analizy danych przedstawiany wcześniej na zajęciach</t>
  </si>
  <si>
    <t>PODSUMOWANIE - WYJŚCIE</t>
  </si>
  <si>
    <t>Statystyki regresji</t>
  </si>
  <si>
    <t>Wielokrotność R</t>
  </si>
  <si>
    <t>R kwadrat</t>
  </si>
  <si>
    <t>Dopasowany R kwadrat</t>
  </si>
  <si>
    <t>Błąd standardowy</t>
  </si>
  <si>
    <t>Obserwacje</t>
  </si>
  <si>
    <t>ANALIZA WARIANCJI</t>
  </si>
  <si>
    <t>Regresja</t>
  </si>
  <si>
    <t>Resztkowy</t>
  </si>
  <si>
    <t>Razem</t>
  </si>
  <si>
    <t>Przecięcie</t>
  </si>
  <si>
    <t>df</t>
  </si>
  <si>
    <t>SS</t>
  </si>
  <si>
    <t>MS</t>
  </si>
  <si>
    <t>F</t>
  </si>
  <si>
    <t>Istotność F</t>
  </si>
  <si>
    <t>Współczynniki</t>
  </si>
  <si>
    <t>t Stat</t>
  </si>
  <si>
    <t>Wartość-p</t>
  </si>
  <si>
    <t>Dolne 95%</t>
  </si>
  <si>
    <t>Górne 95%</t>
  </si>
  <si>
    <t>Dolne 95.0%</t>
  </si>
  <si>
    <t>Górne 95.0%</t>
  </si>
  <si>
    <t>Odchylenia std.</t>
  </si>
  <si>
    <t>Statystyki</t>
  </si>
  <si>
    <t>Statystyki - 2</t>
  </si>
  <si>
    <t>Stała</t>
  </si>
  <si>
    <t>B1</t>
  </si>
  <si>
    <t>B2</t>
  </si>
  <si>
    <t>Wyniki takiej regresji można również wydrukować formułą REGLINP.</t>
  </si>
  <si>
    <t>Formuła ta ma charakter macierzowy - aby ją wykonać najpierw zaznaczamy obszar (żółte pola), a po wpisaniu parametrów wciskamy CTRL + SHIFT + ENTER</t>
  </si>
  <si>
    <t>Miejsce na obliczenia</t>
  </si>
  <si>
    <t>Ceny ropy Brent - zmiana 2 miesiące wcześniej</t>
  </si>
  <si>
    <t>B3</t>
  </si>
  <si>
    <t>Ceny w Polsce wyjaśniamy przez ceny na swiecie</t>
  </si>
  <si>
    <t xml:space="preserve">Y = B0 + B1*X </t>
  </si>
  <si>
    <t>B0 - Odcieta</t>
  </si>
  <si>
    <t>Ceny na świecie wyjaśniamy cenami w Polsce - ma mniejszy sens</t>
  </si>
  <si>
    <t>Efekt w miesiącu</t>
  </si>
  <si>
    <t>Efekt skumulowany</t>
  </si>
  <si>
    <t>Miesiac podwyżki</t>
  </si>
  <si>
    <t>T+1</t>
  </si>
  <si>
    <t>T+2</t>
  </si>
  <si>
    <t>Podwyzka cen ropy na świecie (%)</t>
  </si>
  <si>
    <t>Stała z równiania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</si>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</sst>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164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 applyAlignment="1">
      <alignment vertical="center"/>
    </xf>
    <xf numFmtId="4" fontId="0" fillId="0" borderId="0" xfId="0" applyNumberFormat="1" applyFill="1" applyBorder="1" applyAlignment="1"/>
    <xf numFmtId="4" fontId="0" fillId="0" borderId="5" xfId="0" applyNumberFormat="1" applyFill="1" applyBorder="1" applyAlignment="1"/>
    <xf numFmtId="4" fontId="2" fillId="0" borderId="6" xfId="0" applyNumberFormat="1" applyFont="1" applyFill="1" applyBorder="1" applyAlignment="1">
      <alignment horizontal="centerContinuous"/>
    </xf>
    <xf numFmtId="4" fontId="2" fillId="0" borderId="6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4" fontId="0" fillId="0" borderId="0" xfId="0" quotePrefix="1" applyNumberFormat="1" applyAlignment="1">
      <alignment horizontal="left" vertical="center" wrapText="1"/>
    </xf>
    <xf numFmtId="4" fontId="0" fillId="0" borderId="4" xfId="0" quotePrefix="1" applyNumberFormat="1" applyBorder="1" applyAlignment="1">
      <alignment horizontal="left" vertical="center" wrapText="1"/>
    </xf>
    <xf numFmtId="4" fontId="0" fillId="0" borderId="0" xfId="0" applyNumberFormat="1" applyBorder="1" applyAlignment="1">
      <alignment horizontal="left" vertical="center" wrapText="1"/>
    </xf>
    <xf numFmtId="4" fontId="0" fillId="3" borderId="0" xfId="0" applyNumberFormat="1" applyFill="1"/>
    <xf numFmtId="4" fontId="0" fillId="4" borderId="0" xfId="0" applyNumberFormat="1" applyFill="1"/>
    <xf numFmtId="4" fontId="0" fillId="4" borderId="0" xfId="0" applyNumberFormat="1" applyFill="1" applyBorder="1" applyAlignment="1"/>
    <xf numFmtId="4" fontId="0" fillId="5" borderId="0" xfId="0" applyNumberFormat="1" applyFill="1" applyBorder="1" applyAlignment="1"/>
    <xf numFmtId="4" fontId="3" fillId="5" borderId="0" xfId="0" applyNumberFormat="1" applyFont="1" applyFill="1"/>
    <xf numFmtId="4" fontId="0" fillId="5" borderId="0" xfId="0" applyNumberFormat="1" applyFill="1"/>
    <xf numFmtId="4" fontId="0" fillId="6" borderId="0" xfId="0" applyNumberFormat="1" applyFill="1" applyBorder="1" applyAlignment="1"/>
    <xf numFmtId="4" fontId="0" fillId="6" borderId="0" xfId="0" applyNumberFormat="1" applyFill="1"/>
    <xf numFmtId="4" fontId="0" fillId="3" borderId="5" xfId="0" applyNumberFormat="1" applyFill="1" applyBorder="1" applyAlignment="1"/>
    <xf numFmtId="4" fontId="0" fillId="7" borderId="0" xfId="0" applyNumberFormat="1" applyFill="1"/>
    <xf numFmtId="4" fontId="0" fillId="7" borderId="0" xfId="0" applyNumberFormat="1" applyFill="1" applyBorder="1" applyAlignment="1"/>
    <xf numFmtId="4" fontId="0" fillId="8" borderId="0" xfId="0" applyNumberFormat="1" applyFill="1"/>
    <xf numFmtId="4" fontId="0" fillId="8" borderId="0" xfId="0" applyNumberFormat="1" applyFill="1" applyBorder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Regresja!$C$18</c:f>
              <c:strCache>
                <c:ptCount val="1"/>
                <c:pt idx="0">
                  <c:v>GUS - ceny paliw na stacjach (zmiana)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Regresja!$B$19:$B$160</c:f>
              <c:numCache>
                <c:formatCode>m/d/yyyy</c:formatCode>
                <c:ptCount val="142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  <c:pt idx="96">
                  <c:v>43101</c:v>
                </c:pt>
                <c:pt idx="97">
                  <c:v>43132</c:v>
                </c:pt>
                <c:pt idx="98">
                  <c:v>43160</c:v>
                </c:pt>
                <c:pt idx="99">
                  <c:v>43191</c:v>
                </c:pt>
                <c:pt idx="100">
                  <c:v>43221</c:v>
                </c:pt>
                <c:pt idx="101">
                  <c:v>43252</c:v>
                </c:pt>
                <c:pt idx="102">
                  <c:v>43282</c:v>
                </c:pt>
                <c:pt idx="103">
                  <c:v>43313</c:v>
                </c:pt>
                <c:pt idx="104">
                  <c:v>43344</c:v>
                </c:pt>
                <c:pt idx="105">
                  <c:v>43374</c:v>
                </c:pt>
                <c:pt idx="106">
                  <c:v>43405</c:v>
                </c:pt>
                <c:pt idx="107">
                  <c:v>43435</c:v>
                </c:pt>
                <c:pt idx="108">
                  <c:v>43466</c:v>
                </c:pt>
                <c:pt idx="109">
                  <c:v>43497</c:v>
                </c:pt>
                <c:pt idx="110">
                  <c:v>43525</c:v>
                </c:pt>
                <c:pt idx="111">
                  <c:v>43556</c:v>
                </c:pt>
                <c:pt idx="112">
                  <c:v>43586</c:v>
                </c:pt>
                <c:pt idx="113">
                  <c:v>43617</c:v>
                </c:pt>
                <c:pt idx="114">
                  <c:v>43647</c:v>
                </c:pt>
                <c:pt idx="115">
                  <c:v>43678</c:v>
                </c:pt>
                <c:pt idx="116">
                  <c:v>43709</c:v>
                </c:pt>
                <c:pt idx="117">
                  <c:v>43739</c:v>
                </c:pt>
                <c:pt idx="118">
                  <c:v>43770</c:v>
                </c:pt>
                <c:pt idx="119">
                  <c:v>43800</c:v>
                </c:pt>
                <c:pt idx="120">
                  <c:v>43831</c:v>
                </c:pt>
                <c:pt idx="121">
                  <c:v>43862</c:v>
                </c:pt>
                <c:pt idx="122">
                  <c:v>43891</c:v>
                </c:pt>
                <c:pt idx="123">
                  <c:v>43922</c:v>
                </c:pt>
                <c:pt idx="124">
                  <c:v>43952</c:v>
                </c:pt>
                <c:pt idx="125">
                  <c:v>43983</c:v>
                </c:pt>
                <c:pt idx="126">
                  <c:v>44013</c:v>
                </c:pt>
                <c:pt idx="127">
                  <c:v>44044</c:v>
                </c:pt>
                <c:pt idx="128">
                  <c:v>44075</c:v>
                </c:pt>
                <c:pt idx="129">
                  <c:v>44105</c:v>
                </c:pt>
                <c:pt idx="130">
                  <c:v>44136</c:v>
                </c:pt>
                <c:pt idx="131">
                  <c:v>44166</c:v>
                </c:pt>
                <c:pt idx="132">
                  <c:v>44197</c:v>
                </c:pt>
                <c:pt idx="133">
                  <c:v>44228</c:v>
                </c:pt>
                <c:pt idx="134">
                  <c:v>44256</c:v>
                </c:pt>
                <c:pt idx="135">
                  <c:v>44287</c:v>
                </c:pt>
                <c:pt idx="136">
                  <c:v>44317</c:v>
                </c:pt>
                <c:pt idx="137">
                  <c:v>44348</c:v>
                </c:pt>
                <c:pt idx="138">
                  <c:v>44378</c:v>
                </c:pt>
                <c:pt idx="139">
                  <c:v>44409</c:v>
                </c:pt>
                <c:pt idx="140">
                  <c:v>44440</c:v>
                </c:pt>
                <c:pt idx="141">
                  <c:v>44470</c:v>
                </c:pt>
              </c:numCache>
            </c:numRef>
          </c:cat>
          <c:val>
            <c:numRef>
              <c:f>Regresja!$C$19:$C$160</c:f>
              <c:numCache>
                <c:formatCode>#,##0.0</c:formatCode>
                <c:ptCount val="142"/>
                <c:pt idx="0">
                  <c:v>102.6</c:v>
                </c:pt>
                <c:pt idx="1">
                  <c:v>100.3</c:v>
                </c:pt>
                <c:pt idx="2">
                  <c:v>101.7</c:v>
                </c:pt>
                <c:pt idx="3">
                  <c:v>102.3</c:v>
                </c:pt>
                <c:pt idx="4">
                  <c:v>102.4</c:v>
                </c:pt>
                <c:pt idx="5">
                  <c:v>100.4</c:v>
                </c:pt>
                <c:pt idx="6">
                  <c:v>100.2</c:v>
                </c:pt>
                <c:pt idx="7">
                  <c:v>98.1</c:v>
                </c:pt>
                <c:pt idx="8">
                  <c:v>99.8</c:v>
                </c:pt>
                <c:pt idx="9">
                  <c:v>100.6</c:v>
                </c:pt>
                <c:pt idx="10">
                  <c:v>100.3</c:v>
                </c:pt>
                <c:pt idx="11">
                  <c:v>105.1</c:v>
                </c:pt>
                <c:pt idx="12">
                  <c:v>102.4</c:v>
                </c:pt>
                <c:pt idx="13">
                  <c:v>98.5</c:v>
                </c:pt>
                <c:pt idx="14">
                  <c:v>103.1</c:v>
                </c:pt>
                <c:pt idx="15">
                  <c:v>102.6</c:v>
                </c:pt>
                <c:pt idx="16">
                  <c:v>100.4</c:v>
                </c:pt>
                <c:pt idx="17">
                  <c:v>99.1</c:v>
                </c:pt>
                <c:pt idx="18">
                  <c:v>99.8</c:v>
                </c:pt>
                <c:pt idx="19">
                  <c:v>101.3</c:v>
                </c:pt>
                <c:pt idx="20">
                  <c:v>99.2</c:v>
                </c:pt>
                <c:pt idx="21">
                  <c:v>103.4</c:v>
                </c:pt>
                <c:pt idx="22">
                  <c:v>103.2</c:v>
                </c:pt>
                <c:pt idx="23">
                  <c:v>101.2</c:v>
                </c:pt>
                <c:pt idx="24">
                  <c:v>102.2</c:v>
                </c:pt>
                <c:pt idx="25">
                  <c:v>100.7</c:v>
                </c:pt>
                <c:pt idx="26">
                  <c:v>101.1</c:v>
                </c:pt>
                <c:pt idx="27">
                  <c:v>101.3</c:v>
                </c:pt>
                <c:pt idx="28">
                  <c:v>99.8</c:v>
                </c:pt>
                <c:pt idx="29">
                  <c:v>99.4</c:v>
                </c:pt>
                <c:pt idx="30">
                  <c:v>97.6</c:v>
                </c:pt>
                <c:pt idx="31">
                  <c:v>100.9</c:v>
                </c:pt>
                <c:pt idx="32">
                  <c:v>101.8</c:v>
                </c:pt>
                <c:pt idx="33">
                  <c:v>99.9</c:v>
                </c:pt>
                <c:pt idx="34">
                  <c:v>97.6</c:v>
                </c:pt>
                <c:pt idx="35">
                  <c:v>98.7</c:v>
                </c:pt>
                <c:pt idx="36">
                  <c:v>98.5</c:v>
                </c:pt>
                <c:pt idx="37">
                  <c:v>101.1</c:v>
                </c:pt>
                <c:pt idx="38">
                  <c:v>101.2</c:v>
                </c:pt>
                <c:pt idx="39">
                  <c:v>99</c:v>
                </c:pt>
                <c:pt idx="40">
                  <c:v>96</c:v>
                </c:pt>
                <c:pt idx="41">
                  <c:v>100.8</c:v>
                </c:pt>
                <c:pt idx="42">
                  <c:v>102</c:v>
                </c:pt>
                <c:pt idx="43">
                  <c:v>100.5</c:v>
                </c:pt>
                <c:pt idx="44">
                  <c:v>101.8</c:v>
                </c:pt>
                <c:pt idx="45">
                  <c:v>98.3</c:v>
                </c:pt>
                <c:pt idx="46">
                  <c:v>98</c:v>
                </c:pt>
                <c:pt idx="47">
                  <c:v>100.4</c:v>
                </c:pt>
                <c:pt idx="48">
                  <c:v>98.9</c:v>
                </c:pt>
                <c:pt idx="49">
                  <c:v>100.3</c:v>
                </c:pt>
                <c:pt idx="50">
                  <c:v>100.4</c:v>
                </c:pt>
                <c:pt idx="51">
                  <c:v>99</c:v>
                </c:pt>
                <c:pt idx="52">
                  <c:v>100.2</c:v>
                </c:pt>
                <c:pt idx="53">
                  <c:v>99.8</c:v>
                </c:pt>
                <c:pt idx="54">
                  <c:v>101.5</c:v>
                </c:pt>
                <c:pt idx="55">
                  <c:v>99.5</c:v>
                </c:pt>
                <c:pt idx="56">
                  <c:v>98.9</c:v>
                </c:pt>
                <c:pt idx="57">
                  <c:v>99</c:v>
                </c:pt>
                <c:pt idx="58">
                  <c:v>96.8</c:v>
                </c:pt>
                <c:pt idx="59">
                  <c:v>95.2</c:v>
                </c:pt>
                <c:pt idx="60">
                  <c:v>93</c:v>
                </c:pt>
                <c:pt idx="61">
                  <c:v>97.8</c:v>
                </c:pt>
                <c:pt idx="62">
                  <c:v>103.7</c:v>
                </c:pt>
                <c:pt idx="63">
                  <c:v>101.1</c:v>
                </c:pt>
                <c:pt idx="64">
                  <c:v>101.3</c:v>
                </c:pt>
                <c:pt idx="65">
                  <c:v>101.8</c:v>
                </c:pt>
                <c:pt idx="66">
                  <c:v>101.2</c:v>
                </c:pt>
                <c:pt idx="67">
                  <c:v>97.7</c:v>
                </c:pt>
                <c:pt idx="68">
                  <c:v>95.2</c:v>
                </c:pt>
                <c:pt idx="69">
                  <c:v>97.8</c:v>
                </c:pt>
                <c:pt idx="70">
                  <c:v>101</c:v>
                </c:pt>
                <c:pt idx="71">
                  <c:v>97.4</c:v>
                </c:pt>
                <c:pt idx="72">
                  <c:v>94.1</c:v>
                </c:pt>
                <c:pt idx="73">
                  <c:v>96.3</c:v>
                </c:pt>
                <c:pt idx="74">
                  <c:v>101.3</c:v>
                </c:pt>
                <c:pt idx="75">
                  <c:v>102.3</c:v>
                </c:pt>
                <c:pt idx="76">
                  <c:v>104.2</c:v>
                </c:pt>
                <c:pt idx="77">
                  <c:v>102.8</c:v>
                </c:pt>
                <c:pt idx="78">
                  <c:v>98.8</c:v>
                </c:pt>
                <c:pt idx="79">
                  <c:v>98.6</c:v>
                </c:pt>
                <c:pt idx="80">
                  <c:v>103.4</c:v>
                </c:pt>
                <c:pt idx="81">
                  <c:v>102.3</c:v>
                </c:pt>
                <c:pt idx="82">
                  <c:v>99.9</c:v>
                </c:pt>
                <c:pt idx="83">
                  <c:v>105.3</c:v>
                </c:pt>
                <c:pt idx="84">
                  <c:v>100.6</c:v>
                </c:pt>
                <c:pt idx="85">
                  <c:v>100.2</c:v>
                </c:pt>
                <c:pt idx="86">
                  <c:v>98.7</c:v>
                </c:pt>
                <c:pt idx="87">
                  <c:v>99.1</c:v>
                </c:pt>
                <c:pt idx="88">
                  <c:v>98</c:v>
                </c:pt>
                <c:pt idx="89">
                  <c:v>95.9</c:v>
                </c:pt>
                <c:pt idx="90">
                  <c:v>98.3</c:v>
                </c:pt>
                <c:pt idx="91">
                  <c:v>102.2</c:v>
                </c:pt>
                <c:pt idx="92">
                  <c:v>103.5</c:v>
                </c:pt>
                <c:pt idx="93">
                  <c:v>100.3</c:v>
                </c:pt>
                <c:pt idx="94">
                  <c:v>102.9</c:v>
                </c:pt>
                <c:pt idx="95">
                  <c:v>99.3</c:v>
                </c:pt>
                <c:pt idx="96">
                  <c:v>100.8</c:v>
                </c:pt>
                <c:pt idx="97">
                  <c:v>98.4</c:v>
                </c:pt>
                <c:pt idx="98">
                  <c:v>99.1</c:v>
                </c:pt>
                <c:pt idx="99">
                  <c:v>102.8</c:v>
                </c:pt>
                <c:pt idx="100">
                  <c:v>105.6</c:v>
                </c:pt>
                <c:pt idx="101">
                  <c:v>101.1</c:v>
                </c:pt>
                <c:pt idx="102">
                  <c:v>100.7</c:v>
                </c:pt>
                <c:pt idx="103">
                  <c:v>99.9</c:v>
                </c:pt>
                <c:pt idx="104">
                  <c:v>100.5</c:v>
                </c:pt>
                <c:pt idx="105">
                  <c:v>101.1</c:v>
                </c:pt>
                <c:pt idx="106">
                  <c:v>100.8</c:v>
                </c:pt>
                <c:pt idx="107">
                  <c:v>96.7</c:v>
                </c:pt>
                <c:pt idx="108">
                  <c:v>98</c:v>
                </c:pt>
                <c:pt idx="109">
                  <c:v>99.5</c:v>
                </c:pt>
                <c:pt idx="110">
                  <c:v>100.6</c:v>
                </c:pt>
                <c:pt idx="111">
                  <c:v>104.1</c:v>
                </c:pt>
                <c:pt idx="112">
                  <c:v>101.3</c:v>
                </c:pt>
                <c:pt idx="113">
                  <c:v>100.1</c:v>
                </c:pt>
                <c:pt idx="114">
                  <c:v>98.4</c:v>
                </c:pt>
                <c:pt idx="115">
                  <c:v>98.8</c:v>
                </c:pt>
                <c:pt idx="116">
                  <c:v>98.1</c:v>
                </c:pt>
                <c:pt idx="117">
                  <c:v>99</c:v>
                </c:pt>
                <c:pt idx="118">
                  <c:v>100.2</c:v>
                </c:pt>
                <c:pt idx="119">
                  <c:v>102.2</c:v>
                </c:pt>
                <c:pt idx="120">
                  <c:v>101.4</c:v>
                </c:pt>
                <c:pt idx="121">
                  <c:v>98.5</c:v>
                </c:pt>
                <c:pt idx="122">
                  <c:v>95.4</c:v>
                </c:pt>
                <c:pt idx="123">
                  <c:v>87.1</c:v>
                </c:pt>
                <c:pt idx="124">
                  <c:v>95.5</c:v>
                </c:pt>
                <c:pt idx="125">
                  <c:v>105.4</c:v>
                </c:pt>
                <c:pt idx="126">
                  <c:v>102.3</c:v>
                </c:pt>
                <c:pt idx="127">
                  <c:v>103.3</c:v>
                </c:pt>
                <c:pt idx="128">
                  <c:v>101.6</c:v>
                </c:pt>
                <c:pt idx="129">
                  <c:v>99</c:v>
                </c:pt>
                <c:pt idx="130">
                  <c:v>100.2</c:v>
                </c:pt>
                <c:pt idx="131">
                  <c:v>103</c:v>
                </c:pt>
                <c:pt idx="132">
                  <c:v>102.6</c:v>
                </c:pt>
                <c:pt idx="133">
                  <c:v>102.4</c:v>
                </c:pt>
                <c:pt idx="134">
                  <c:v>106.6</c:v>
                </c:pt>
                <c:pt idx="135">
                  <c:v>103.6</c:v>
                </c:pt>
                <c:pt idx="136">
                  <c:v>99.1</c:v>
                </c:pt>
                <c:pt idx="137">
                  <c:v>100.9</c:v>
                </c:pt>
                <c:pt idx="138">
                  <c:v>104.4</c:v>
                </c:pt>
                <c:pt idx="139">
                  <c:v>101.8</c:v>
                </c:pt>
                <c:pt idx="140">
                  <c:v>102</c:v>
                </c:pt>
                <c:pt idx="141">
                  <c:v>103.1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E5-4CD8-A3A5-FC40D793E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7885856"/>
        <c:axId val="757888768"/>
      </c:lineChart>
      <c:lineChart>
        <c:grouping val="standard"/>
        <c:varyColors val="0"/>
        <c:ser>
          <c:idx val="1"/>
          <c:order val="1"/>
          <c:tx>
            <c:strRef>
              <c:f>Regresja!$D$18</c:f>
              <c:strCache>
                <c:ptCount val="1"/>
                <c:pt idx="0">
                  <c:v>Ceny ropy Brent (zmiana, prawa skala)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Regresja!$B$19:$B$160</c:f>
              <c:numCache>
                <c:formatCode>m/d/yyyy</c:formatCode>
                <c:ptCount val="142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  <c:pt idx="96">
                  <c:v>43101</c:v>
                </c:pt>
                <c:pt idx="97">
                  <c:v>43132</c:v>
                </c:pt>
                <c:pt idx="98">
                  <c:v>43160</c:v>
                </c:pt>
                <c:pt idx="99">
                  <c:v>43191</c:v>
                </c:pt>
                <c:pt idx="100">
                  <c:v>43221</c:v>
                </c:pt>
                <c:pt idx="101">
                  <c:v>43252</c:v>
                </c:pt>
                <c:pt idx="102">
                  <c:v>43282</c:v>
                </c:pt>
                <c:pt idx="103">
                  <c:v>43313</c:v>
                </c:pt>
                <c:pt idx="104">
                  <c:v>43344</c:v>
                </c:pt>
                <c:pt idx="105">
                  <c:v>43374</c:v>
                </c:pt>
                <c:pt idx="106">
                  <c:v>43405</c:v>
                </c:pt>
                <c:pt idx="107">
                  <c:v>43435</c:v>
                </c:pt>
                <c:pt idx="108">
                  <c:v>43466</c:v>
                </c:pt>
                <c:pt idx="109">
                  <c:v>43497</c:v>
                </c:pt>
                <c:pt idx="110">
                  <c:v>43525</c:v>
                </c:pt>
                <c:pt idx="111">
                  <c:v>43556</c:v>
                </c:pt>
                <c:pt idx="112">
                  <c:v>43586</c:v>
                </c:pt>
                <c:pt idx="113">
                  <c:v>43617</c:v>
                </c:pt>
                <c:pt idx="114">
                  <c:v>43647</c:v>
                </c:pt>
                <c:pt idx="115">
                  <c:v>43678</c:v>
                </c:pt>
                <c:pt idx="116">
                  <c:v>43709</c:v>
                </c:pt>
                <c:pt idx="117">
                  <c:v>43739</c:v>
                </c:pt>
                <c:pt idx="118">
                  <c:v>43770</c:v>
                </c:pt>
                <c:pt idx="119">
                  <c:v>43800</c:v>
                </c:pt>
                <c:pt idx="120">
                  <c:v>43831</c:v>
                </c:pt>
                <c:pt idx="121">
                  <c:v>43862</c:v>
                </c:pt>
                <c:pt idx="122">
                  <c:v>43891</c:v>
                </c:pt>
                <c:pt idx="123">
                  <c:v>43922</c:v>
                </c:pt>
                <c:pt idx="124">
                  <c:v>43952</c:v>
                </c:pt>
                <c:pt idx="125">
                  <c:v>43983</c:v>
                </c:pt>
                <c:pt idx="126">
                  <c:v>44013</c:v>
                </c:pt>
                <c:pt idx="127">
                  <c:v>44044</c:v>
                </c:pt>
                <c:pt idx="128">
                  <c:v>44075</c:v>
                </c:pt>
                <c:pt idx="129">
                  <c:v>44105</c:v>
                </c:pt>
                <c:pt idx="130">
                  <c:v>44136</c:v>
                </c:pt>
                <c:pt idx="131">
                  <c:v>44166</c:v>
                </c:pt>
                <c:pt idx="132">
                  <c:v>44197</c:v>
                </c:pt>
                <c:pt idx="133">
                  <c:v>44228</c:v>
                </c:pt>
                <c:pt idx="134">
                  <c:v>44256</c:v>
                </c:pt>
                <c:pt idx="135">
                  <c:v>44287</c:v>
                </c:pt>
                <c:pt idx="136">
                  <c:v>44317</c:v>
                </c:pt>
                <c:pt idx="137">
                  <c:v>44348</c:v>
                </c:pt>
                <c:pt idx="138">
                  <c:v>44378</c:v>
                </c:pt>
                <c:pt idx="139">
                  <c:v>44409</c:v>
                </c:pt>
                <c:pt idx="140">
                  <c:v>44440</c:v>
                </c:pt>
                <c:pt idx="141">
                  <c:v>44470</c:v>
                </c:pt>
              </c:numCache>
            </c:numRef>
          </c:cat>
          <c:val>
            <c:numRef>
              <c:f>Regresja!$D$19:$D$160</c:f>
              <c:numCache>
                <c:formatCode>#,##0.00</c:formatCode>
                <c:ptCount val="142"/>
                <c:pt idx="0">
                  <c:v>102.68583958925097</c:v>
                </c:pt>
                <c:pt idx="1">
                  <c:v>99.677013974757386</c:v>
                </c:pt>
                <c:pt idx="2">
                  <c:v>104.56185988583806</c:v>
                </c:pt>
                <c:pt idx="3">
                  <c:v>108.19688930080788</c:v>
                </c:pt>
                <c:pt idx="4">
                  <c:v>100.09094875308358</c:v>
                </c:pt>
                <c:pt idx="5">
                  <c:v>102.65126344856546</c:v>
                </c:pt>
                <c:pt idx="6">
                  <c:v>96.128393533036814</c:v>
                </c:pt>
                <c:pt idx="7">
                  <c:v>98.505469529504524</c:v>
                </c:pt>
                <c:pt idx="8">
                  <c:v>99.091530569592607</c:v>
                </c:pt>
                <c:pt idx="9">
                  <c:v>99.773323172669095</c:v>
                </c:pt>
                <c:pt idx="10">
                  <c:v>104.80714923162486</c:v>
                </c:pt>
                <c:pt idx="11">
                  <c:v>112.0303556307213</c:v>
                </c:pt>
                <c:pt idx="12">
                  <c:v>101.83140748153451</c:v>
                </c:pt>
                <c:pt idx="13">
                  <c:v>106.06204455702981</c:v>
                </c:pt>
                <c:pt idx="14">
                  <c:v>110.1059004841354</c:v>
                </c:pt>
                <c:pt idx="15">
                  <c:v>103.05158490470509</c:v>
                </c:pt>
                <c:pt idx="16">
                  <c:v>93.188050424629992</c:v>
                </c:pt>
                <c:pt idx="17">
                  <c:v>99.481775115674637</c:v>
                </c:pt>
                <c:pt idx="18">
                  <c:v>104.21720304242538</c:v>
                </c:pt>
                <c:pt idx="19">
                  <c:v>96.721536570952608</c:v>
                </c:pt>
                <c:pt idx="20">
                  <c:v>112.30126334871167</c:v>
                </c:pt>
                <c:pt idx="21">
                  <c:v>98.00496486735689</c:v>
                </c:pt>
                <c:pt idx="22">
                  <c:v>103.77666959178626</c:v>
                </c:pt>
                <c:pt idx="23">
                  <c:v>101.39939707838866</c:v>
                </c:pt>
                <c:pt idx="24">
                  <c:v>102.44775834009981</c:v>
                </c:pt>
                <c:pt idx="25">
                  <c:v>100.48198443449373</c:v>
                </c:pt>
                <c:pt idx="26">
                  <c:v>104.20013719922905</c:v>
                </c:pt>
                <c:pt idx="27">
                  <c:v>96.440918006816673</c:v>
                </c:pt>
                <c:pt idx="28">
                  <c:v>97.500304887251559</c:v>
                </c:pt>
                <c:pt idx="29">
                  <c:v>88.460284207123053</c:v>
                </c:pt>
                <c:pt idx="30">
                  <c:v>106.92696149752605</c:v>
                </c:pt>
                <c:pt idx="31">
                  <c:v>107.02468126689885</c:v>
                </c:pt>
                <c:pt idx="32">
                  <c:v>97.077175635062289</c:v>
                </c:pt>
                <c:pt idx="33">
                  <c:v>97.462877858890323</c:v>
                </c:pt>
                <c:pt idx="34">
                  <c:v>99.26534071602903</c:v>
                </c:pt>
                <c:pt idx="35">
                  <c:v>97.230641458901033</c:v>
                </c:pt>
                <c:pt idx="36">
                  <c:v>102.95444381090088</c:v>
                </c:pt>
                <c:pt idx="37">
                  <c:v>102.98808641263106</c:v>
                </c:pt>
                <c:pt idx="38">
                  <c:v>96.009140336163455</c:v>
                </c:pt>
                <c:pt idx="39">
                  <c:v>93.58804538454595</c:v>
                </c:pt>
                <c:pt idx="40">
                  <c:v>101.39844392640171</c:v>
                </c:pt>
                <c:pt idx="41">
                  <c:v>101.23754052990519</c:v>
                </c:pt>
                <c:pt idx="42">
                  <c:v>105.63686633192208</c:v>
                </c:pt>
                <c:pt idx="43">
                  <c:v>100.15805778296709</c:v>
                </c:pt>
                <c:pt idx="44">
                  <c:v>100.19502295435399</c:v>
                </c:pt>
                <c:pt idx="45">
                  <c:v>94.623992690706459</c:v>
                </c:pt>
                <c:pt idx="46">
                  <c:v>99.755435549914054</c:v>
                </c:pt>
                <c:pt idx="47">
                  <c:v>100.98415377533081</c:v>
                </c:pt>
                <c:pt idx="48">
                  <c:v>98.173407366370171</c:v>
                </c:pt>
                <c:pt idx="49">
                  <c:v>100.4505531974754</c:v>
                </c:pt>
                <c:pt idx="50">
                  <c:v>98.123972271883986</c:v>
                </c:pt>
                <c:pt idx="51">
                  <c:v>99.935458550440316</c:v>
                </c:pt>
                <c:pt idx="52">
                  <c:v>102.06739782686334</c:v>
                </c:pt>
                <c:pt idx="53">
                  <c:v>102.11134114467531</c:v>
                </c:pt>
                <c:pt idx="54">
                  <c:v>96.010357101092453</c:v>
                </c:pt>
                <c:pt idx="55">
                  <c:v>97.876500472459952</c:v>
                </c:pt>
                <c:pt idx="56">
                  <c:v>98.555102078784174</c:v>
                </c:pt>
                <c:pt idx="57">
                  <c:v>92.021255184617019</c:v>
                </c:pt>
                <c:pt idx="58">
                  <c:v>92.522072345926318</c:v>
                </c:pt>
                <c:pt idx="59">
                  <c:v>79.621613634732626</c:v>
                </c:pt>
                <c:pt idx="60">
                  <c:v>82.112914361337388</c:v>
                </c:pt>
                <c:pt idx="61">
                  <c:v>121.80876476716942</c:v>
                </c:pt>
                <c:pt idx="62">
                  <c:v>99.704544873105462</c:v>
                </c:pt>
                <c:pt idx="63">
                  <c:v>104.32053479741879</c:v>
                </c:pt>
                <c:pt idx="64">
                  <c:v>105.41264070776654</c:v>
                </c:pt>
                <c:pt idx="65">
                  <c:v>97.418852859397163</c:v>
                </c:pt>
                <c:pt idx="66">
                  <c:v>93.555349631379798</c:v>
                </c:pt>
                <c:pt idx="67">
                  <c:v>82.059088564515093</c:v>
                </c:pt>
                <c:pt idx="68">
                  <c:v>102.03474934805534</c:v>
                </c:pt>
                <c:pt idx="69">
                  <c:v>102.43225607693043</c:v>
                </c:pt>
                <c:pt idx="70">
                  <c:v>95.703439097560505</c:v>
                </c:pt>
                <c:pt idx="71">
                  <c:v>85.495930589278743</c:v>
                </c:pt>
                <c:pt idx="72">
                  <c:v>82.934434209895201</c:v>
                </c:pt>
                <c:pt idx="73">
                  <c:v>102.63243364200049</c:v>
                </c:pt>
                <c:pt idx="74">
                  <c:v>115.79792887902272</c:v>
                </c:pt>
                <c:pt idx="75">
                  <c:v>106.98162816379882</c:v>
                </c:pt>
                <c:pt idx="76">
                  <c:v>115.31100441431164</c:v>
                </c:pt>
                <c:pt idx="77">
                  <c:v>103.68118440948832</c:v>
                </c:pt>
                <c:pt idx="78">
                  <c:v>94.612963602936944</c:v>
                </c:pt>
                <c:pt idx="79">
                  <c:v>98.477423841754671</c:v>
                </c:pt>
                <c:pt idx="80">
                  <c:v>102.02046958828419</c:v>
                </c:pt>
                <c:pt idx="81">
                  <c:v>107.73335632469414</c:v>
                </c:pt>
                <c:pt idx="82">
                  <c:v>93.909891663456037</c:v>
                </c:pt>
                <c:pt idx="83">
                  <c:v>123.37251297498074</c:v>
                </c:pt>
                <c:pt idx="84">
                  <c:v>100.24853504100304</c:v>
                </c:pt>
                <c:pt idx="85">
                  <c:v>98.908053954761783</c:v>
                </c:pt>
                <c:pt idx="86">
                  <c:v>93.212459314530392</c:v>
                </c:pt>
                <c:pt idx="87">
                  <c:v>99.945331775486522</c:v>
                </c:pt>
                <c:pt idx="88">
                  <c:v>92.542270970292051</c:v>
                </c:pt>
                <c:pt idx="89">
                  <c:v>90.694794454788536</c:v>
                </c:pt>
                <c:pt idx="90">
                  <c:v>102.73593547149993</c:v>
                </c:pt>
                <c:pt idx="91">
                  <c:v>104.58681390158276</c:v>
                </c:pt>
                <c:pt idx="92">
                  <c:v>107.78488408636177</c:v>
                </c:pt>
                <c:pt idx="93">
                  <c:v>103.68674722060022</c:v>
                </c:pt>
                <c:pt idx="94">
                  <c:v>108.29779866793328</c:v>
                </c:pt>
                <c:pt idx="95">
                  <c:v>101.15571399782317</c:v>
                </c:pt>
                <c:pt idx="96">
                  <c:v>103.28603923126636</c:v>
                </c:pt>
                <c:pt idx="97">
                  <c:v>93.275698141519442</c:v>
                </c:pt>
                <c:pt idx="98">
                  <c:v>102.34010628079875</c:v>
                </c:pt>
                <c:pt idx="99">
                  <c:v>109.29969077706816</c:v>
                </c:pt>
                <c:pt idx="100">
                  <c:v>113.12764675114948</c:v>
                </c:pt>
                <c:pt idx="101">
                  <c:v>98.441572928689823</c:v>
                </c:pt>
                <c:pt idx="102">
                  <c:v>100.32093777438666</c:v>
                </c:pt>
                <c:pt idx="103">
                  <c:v>97.860587716414301</c:v>
                </c:pt>
                <c:pt idx="104">
                  <c:v>108.03205846390749</c:v>
                </c:pt>
                <c:pt idx="105">
                  <c:v>104.39243863993532</c:v>
                </c:pt>
                <c:pt idx="106">
                  <c:v>80.756745230491973</c:v>
                </c:pt>
                <c:pt idx="107">
                  <c:v>88.11788895111458</c:v>
                </c:pt>
                <c:pt idx="108">
                  <c:v>103.37281374778908</c:v>
                </c:pt>
                <c:pt idx="109">
                  <c:v>108.92185214218442</c:v>
                </c:pt>
                <c:pt idx="110">
                  <c:v>103.31731965353148</c:v>
                </c:pt>
                <c:pt idx="111">
                  <c:v>108.04691797857248</c:v>
                </c:pt>
                <c:pt idx="112">
                  <c:v>100.83403501868369</c:v>
                </c:pt>
                <c:pt idx="113">
                  <c:v>88.607731875731147</c:v>
                </c:pt>
                <c:pt idx="114">
                  <c:v>99.988234333813068</c:v>
                </c:pt>
                <c:pt idx="115">
                  <c:v>95.009388693992619</c:v>
                </c:pt>
                <c:pt idx="116">
                  <c:v>107.75946594904617</c:v>
                </c:pt>
                <c:pt idx="117">
                  <c:v>93.605702665671785</c:v>
                </c:pt>
                <c:pt idx="118">
                  <c:v>105.35936601865039</c:v>
                </c:pt>
                <c:pt idx="119">
                  <c:v>105.46098682889831</c:v>
                </c:pt>
                <c:pt idx="120">
                  <c:v>94.324051579019368</c:v>
                </c:pt>
                <c:pt idx="121">
                  <c:v>89.53165917396457</c:v>
                </c:pt>
                <c:pt idx="122">
                  <c:v>58.871462853271041</c:v>
                </c:pt>
                <c:pt idx="123">
                  <c:v>59.79989767382984</c:v>
                </c:pt>
                <c:pt idx="124">
                  <c:v>159.09152544194427</c:v>
                </c:pt>
                <c:pt idx="125">
                  <c:v>129.92792433033071</c:v>
                </c:pt>
                <c:pt idx="126">
                  <c:v>105.81395342749059</c:v>
                </c:pt>
                <c:pt idx="127">
                  <c:v>99.030400385044572</c:v>
                </c:pt>
                <c:pt idx="128">
                  <c:v>93.237624915411317</c:v>
                </c:pt>
                <c:pt idx="129">
                  <c:v>99.997301501817972</c:v>
                </c:pt>
                <c:pt idx="130">
                  <c:v>104.62150587707025</c:v>
                </c:pt>
                <c:pt idx="131">
                  <c:v>113.37769489367263</c:v>
                </c:pt>
                <c:pt idx="132">
                  <c:v>110.9712278465486</c:v>
                </c:pt>
                <c:pt idx="133">
                  <c:v>113.30227113270736</c:v>
                </c:pt>
                <c:pt idx="134">
                  <c:v>109.2184842447041</c:v>
                </c:pt>
                <c:pt idx="135">
                  <c:v>97.93868623178173</c:v>
                </c:pt>
                <c:pt idx="136">
                  <c:v>103.23296687442698</c:v>
                </c:pt>
                <c:pt idx="137">
                  <c:v>106.97663030848162</c:v>
                </c:pt>
                <c:pt idx="138">
                  <c:v>106.1445663157067</c:v>
                </c:pt>
                <c:pt idx="139">
                  <c:v>94.649636701657585</c:v>
                </c:pt>
                <c:pt idx="140">
                  <c:v>105.2302292243304</c:v>
                </c:pt>
                <c:pt idx="141">
                  <c:v>112.14877774145509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E5-4CD8-A3A5-FC40D793E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1533120"/>
        <c:axId val="701535616"/>
      </c:lineChart>
      <c:dateAx>
        <c:axId val="75788585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888768"/>
        <c:crosses val="autoZero"/>
        <c:auto val="1"/>
        <c:lblOffset val="100"/>
        <c:baseTimeUnit val="months"/>
        <c:majorUnit val="2"/>
        <c:majorTimeUnit val="years"/>
      </c:dateAx>
      <c:valAx>
        <c:axId val="757888768"/>
        <c:scaling>
          <c:orientation val="minMax"/>
          <c:max val="120"/>
          <c:min val="8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885856"/>
        <c:crosses val="autoZero"/>
        <c:crossBetween val="between"/>
      </c:valAx>
      <c:valAx>
        <c:axId val="701535616"/>
        <c:scaling>
          <c:orientation val="minMax"/>
          <c:max val="170"/>
          <c:min val="40"/>
        </c:scaling>
        <c:delete val="0"/>
        <c:axPos val="r"/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533120"/>
        <c:crosses val="max"/>
        <c:crossBetween val="between"/>
      </c:valAx>
      <c:dateAx>
        <c:axId val="70153312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01535616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981758530183728"/>
                  <c:y val="0.187275444736074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Regresja!$C$19:$C$160</c:f>
              <c:numCache>
                <c:formatCode>#,##0.0</c:formatCode>
                <c:ptCount val="142"/>
                <c:pt idx="0">
                  <c:v>102.6</c:v>
                </c:pt>
                <c:pt idx="1">
                  <c:v>100.3</c:v>
                </c:pt>
                <c:pt idx="2">
                  <c:v>101.7</c:v>
                </c:pt>
                <c:pt idx="3">
                  <c:v>102.3</c:v>
                </c:pt>
                <c:pt idx="4">
                  <c:v>102.4</c:v>
                </c:pt>
                <c:pt idx="5">
                  <c:v>100.4</c:v>
                </c:pt>
                <c:pt idx="6">
                  <c:v>100.2</c:v>
                </c:pt>
                <c:pt idx="7">
                  <c:v>98.1</c:v>
                </c:pt>
                <c:pt idx="8">
                  <c:v>99.8</c:v>
                </c:pt>
                <c:pt idx="9">
                  <c:v>100.6</c:v>
                </c:pt>
                <c:pt idx="10">
                  <c:v>100.3</c:v>
                </c:pt>
                <c:pt idx="11">
                  <c:v>105.1</c:v>
                </c:pt>
                <c:pt idx="12">
                  <c:v>102.4</c:v>
                </c:pt>
                <c:pt idx="13">
                  <c:v>98.5</c:v>
                </c:pt>
                <c:pt idx="14">
                  <c:v>103.1</c:v>
                </c:pt>
                <c:pt idx="15">
                  <c:v>102.6</c:v>
                </c:pt>
                <c:pt idx="16">
                  <c:v>100.4</c:v>
                </c:pt>
                <c:pt idx="17">
                  <c:v>99.1</c:v>
                </c:pt>
                <c:pt idx="18">
                  <c:v>99.8</c:v>
                </c:pt>
                <c:pt idx="19">
                  <c:v>101.3</c:v>
                </c:pt>
                <c:pt idx="20">
                  <c:v>99.2</c:v>
                </c:pt>
                <c:pt idx="21">
                  <c:v>103.4</c:v>
                </c:pt>
                <c:pt idx="22">
                  <c:v>103.2</c:v>
                </c:pt>
                <c:pt idx="23">
                  <c:v>101.2</c:v>
                </c:pt>
                <c:pt idx="24">
                  <c:v>102.2</c:v>
                </c:pt>
                <c:pt idx="25">
                  <c:v>100.7</c:v>
                </c:pt>
                <c:pt idx="26">
                  <c:v>101.1</c:v>
                </c:pt>
                <c:pt idx="27">
                  <c:v>101.3</c:v>
                </c:pt>
                <c:pt idx="28">
                  <c:v>99.8</c:v>
                </c:pt>
                <c:pt idx="29">
                  <c:v>99.4</c:v>
                </c:pt>
                <c:pt idx="30">
                  <c:v>97.6</c:v>
                </c:pt>
                <c:pt idx="31">
                  <c:v>100.9</c:v>
                </c:pt>
                <c:pt idx="32">
                  <c:v>101.8</c:v>
                </c:pt>
                <c:pt idx="33">
                  <c:v>99.9</c:v>
                </c:pt>
                <c:pt idx="34">
                  <c:v>97.6</c:v>
                </c:pt>
                <c:pt idx="35">
                  <c:v>98.7</c:v>
                </c:pt>
                <c:pt idx="36">
                  <c:v>98.5</c:v>
                </c:pt>
                <c:pt idx="37">
                  <c:v>101.1</c:v>
                </c:pt>
                <c:pt idx="38">
                  <c:v>101.2</c:v>
                </c:pt>
                <c:pt idx="39">
                  <c:v>99</c:v>
                </c:pt>
                <c:pt idx="40">
                  <c:v>96</c:v>
                </c:pt>
                <c:pt idx="41">
                  <c:v>100.8</c:v>
                </c:pt>
                <c:pt idx="42">
                  <c:v>102</c:v>
                </c:pt>
                <c:pt idx="43">
                  <c:v>100.5</c:v>
                </c:pt>
                <c:pt idx="44">
                  <c:v>101.8</c:v>
                </c:pt>
                <c:pt idx="45">
                  <c:v>98.3</c:v>
                </c:pt>
                <c:pt idx="46">
                  <c:v>98</c:v>
                </c:pt>
                <c:pt idx="47">
                  <c:v>100.4</c:v>
                </c:pt>
                <c:pt idx="48">
                  <c:v>98.9</c:v>
                </c:pt>
                <c:pt idx="49">
                  <c:v>100.3</c:v>
                </c:pt>
                <c:pt idx="50">
                  <c:v>100.4</c:v>
                </c:pt>
                <c:pt idx="51">
                  <c:v>99</c:v>
                </c:pt>
                <c:pt idx="52">
                  <c:v>100.2</c:v>
                </c:pt>
                <c:pt idx="53">
                  <c:v>99.8</c:v>
                </c:pt>
                <c:pt idx="54">
                  <c:v>101.5</c:v>
                </c:pt>
                <c:pt idx="55">
                  <c:v>99.5</c:v>
                </c:pt>
                <c:pt idx="56">
                  <c:v>98.9</c:v>
                </c:pt>
                <c:pt idx="57">
                  <c:v>99</c:v>
                </c:pt>
                <c:pt idx="58">
                  <c:v>96.8</c:v>
                </c:pt>
                <c:pt idx="59">
                  <c:v>95.2</c:v>
                </c:pt>
                <c:pt idx="60">
                  <c:v>93</c:v>
                </c:pt>
                <c:pt idx="61">
                  <c:v>97.8</c:v>
                </c:pt>
                <c:pt idx="62">
                  <c:v>103.7</c:v>
                </c:pt>
                <c:pt idx="63">
                  <c:v>101.1</c:v>
                </c:pt>
                <c:pt idx="64">
                  <c:v>101.3</c:v>
                </c:pt>
                <c:pt idx="65">
                  <c:v>101.8</c:v>
                </c:pt>
                <c:pt idx="66">
                  <c:v>101.2</c:v>
                </c:pt>
                <c:pt idx="67">
                  <c:v>97.7</c:v>
                </c:pt>
                <c:pt idx="68">
                  <c:v>95.2</c:v>
                </c:pt>
                <c:pt idx="69">
                  <c:v>97.8</c:v>
                </c:pt>
                <c:pt idx="70">
                  <c:v>101</c:v>
                </c:pt>
                <c:pt idx="71">
                  <c:v>97.4</c:v>
                </c:pt>
                <c:pt idx="72">
                  <c:v>94.1</c:v>
                </c:pt>
                <c:pt idx="73">
                  <c:v>96.3</c:v>
                </c:pt>
                <c:pt idx="74">
                  <c:v>101.3</c:v>
                </c:pt>
                <c:pt idx="75">
                  <c:v>102.3</c:v>
                </c:pt>
                <c:pt idx="76">
                  <c:v>104.2</c:v>
                </c:pt>
                <c:pt idx="77">
                  <c:v>102.8</c:v>
                </c:pt>
                <c:pt idx="78">
                  <c:v>98.8</c:v>
                </c:pt>
                <c:pt idx="79">
                  <c:v>98.6</c:v>
                </c:pt>
                <c:pt idx="80">
                  <c:v>103.4</c:v>
                </c:pt>
                <c:pt idx="81">
                  <c:v>102.3</c:v>
                </c:pt>
                <c:pt idx="82">
                  <c:v>99.9</c:v>
                </c:pt>
                <c:pt idx="83">
                  <c:v>105.3</c:v>
                </c:pt>
                <c:pt idx="84">
                  <c:v>100.6</c:v>
                </c:pt>
                <c:pt idx="85">
                  <c:v>100.2</c:v>
                </c:pt>
                <c:pt idx="86">
                  <c:v>98.7</c:v>
                </c:pt>
                <c:pt idx="87">
                  <c:v>99.1</c:v>
                </c:pt>
                <c:pt idx="88">
                  <c:v>98</c:v>
                </c:pt>
                <c:pt idx="89">
                  <c:v>95.9</c:v>
                </c:pt>
                <c:pt idx="90">
                  <c:v>98.3</c:v>
                </c:pt>
                <c:pt idx="91">
                  <c:v>102.2</c:v>
                </c:pt>
                <c:pt idx="92">
                  <c:v>103.5</c:v>
                </c:pt>
                <c:pt idx="93">
                  <c:v>100.3</c:v>
                </c:pt>
                <c:pt idx="94">
                  <c:v>102.9</c:v>
                </c:pt>
                <c:pt idx="95">
                  <c:v>99.3</c:v>
                </c:pt>
                <c:pt idx="96">
                  <c:v>100.8</c:v>
                </c:pt>
                <c:pt idx="97">
                  <c:v>98.4</c:v>
                </c:pt>
                <c:pt idx="98">
                  <c:v>99.1</c:v>
                </c:pt>
                <c:pt idx="99">
                  <c:v>102.8</c:v>
                </c:pt>
                <c:pt idx="100">
                  <c:v>105.6</c:v>
                </c:pt>
                <c:pt idx="101">
                  <c:v>101.1</c:v>
                </c:pt>
                <c:pt idx="102">
                  <c:v>100.7</c:v>
                </c:pt>
                <c:pt idx="103">
                  <c:v>99.9</c:v>
                </c:pt>
                <c:pt idx="104">
                  <c:v>100.5</c:v>
                </c:pt>
                <c:pt idx="105">
                  <c:v>101.1</c:v>
                </c:pt>
                <c:pt idx="106">
                  <c:v>100.8</c:v>
                </c:pt>
                <c:pt idx="107">
                  <c:v>96.7</c:v>
                </c:pt>
                <c:pt idx="108">
                  <c:v>98</c:v>
                </c:pt>
                <c:pt idx="109">
                  <c:v>99.5</c:v>
                </c:pt>
                <c:pt idx="110">
                  <c:v>100.6</c:v>
                </c:pt>
                <c:pt idx="111">
                  <c:v>104.1</c:v>
                </c:pt>
                <c:pt idx="112">
                  <c:v>101.3</c:v>
                </c:pt>
                <c:pt idx="113">
                  <c:v>100.1</c:v>
                </c:pt>
                <c:pt idx="114">
                  <c:v>98.4</c:v>
                </c:pt>
                <c:pt idx="115">
                  <c:v>98.8</c:v>
                </c:pt>
                <c:pt idx="116">
                  <c:v>98.1</c:v>
                </c:pt>
                <c:pt idx="117">
                  <c:v>99</c:v>
                </c:pt>
                <c:pt idx="118">
                  <c:v>100.2</c:v>
                </c:pt>
                <c:pt idx="119">
                  <c:v>102.2</c:v>
                </c:pt>
                <c:pt idx="120">
                  <c:v>101.4</c:v>
                </c:pt>
                <c:pt idx="121">
                  <c:v>98.5</c:v>
                </c:pt>
                <c:pt idx="122">
                  <c:v>95.4</c:v>
                </c:pt>
                <c:pt idx="123">
                  <c:v>87.1</c:v>
                </c:pt>
                <c:pt idx="124">
                  <c:v>95.5</c:v>
                </c:pt>
                <c:pt idx="125">
                  <c:v>105.4</c:v>
                </c:pt>
                <c:pt idx="126">
                  <c:v>102.3</c:v>
                </c:pt>
                <c:pt idx="127">
                  <c:v>103.3</c:v>
                </c:pt>
                <c:pt idx="128">
                  <c:v>101.6</c:v>
                </c:pt>
                <c:pt idx="129">
                  <c:v>99</c:v>
                </c:pt>
                <c:pt idx="130">
                  <c:v>100.2</c:v>
                </c:pt>
                <c:pt idx="131">
                  <c:v>103</c:v>
                </c:pt>
                <c:pt idx="132">
                  <c:v>102.6</c:v>
                </c:pt>
                <c:pt idx="133">
                  <c:v>102.4</c:v>
                </c:pt>
                <c:pt idx="134">
                  <c:v>106.6</c:v>
                </c:pt>
                <c:pt idx="135">
                  <c:v>103.6</c:v>
                </c:pt>
                <c:pt idx="136">
                  <c:v>99.1</c:v>
                </c:pt>
                <c:pt idx="137">
                  <c:v>100.9</c:v>
                </c:pt>
                <c:pt idx="138">
                  <c:v>104.4</c:v>
                </c:pt>
                <c:pt idx="139">
                  <c:v>101.8</c:v>
                </c:pt>
                <c:pt idx="140">
                  <c:v>102</c:v>
                </c:pt>
                <c:pt idx="141">
                  <c:v>103.1</c:v>
                </c:pt>
              </c:numCache>
            </c:numRef>
          </c:xVal>
          <c:yVal>
            <c:numRef>
              <c:f>Regresja!$D$19:$D$160</c:f>
              <c:numCache>
                <c:formatCode>#,##0.00</c:formatCode>
                <c:ptCount val="142"/>
                <c:pt idx="0">
                  <c:v>102.68583958925097</c:v>
                </c:pt>
                <c:pt idx="1">
                  <c:v>99.677013974757386</c:v>
                </c:pt>
                <c:pt idx="2">
                  <c:v>104.56185988583806</c:v>
                </c:pt>
                <c:pt idx="3">
                  <c:v>108.19688930080788</c:v>
                </c:pt>
                <c:pt idx="4">
                  <c:v>100.09094875308358</c:v>
                </c:pt>
                <c:pt idx="5">
                  <c:v>102.65126344856546</c:v>
                </c:pt>
                <c:pt idx="6">
                  <c:v>96.128393533036814</c:v>
                </c:pt>
                <c:pt idx="7">
                  <c:v>98.505469529504524</c:v>
                </c:pt>
                <c:pt idx="8">
                  <c:v>99.091530569592607</c:v>
                </c:pt>
                <c:pt idx="9">
                  <c:v>99.773323172669095</c:v>
                </c:pt>
                <c:pt idx="10">
                  <c:v>104.80714923162486</c:v>
                </c:pt>
                <c:pt idx="11">
                  <c:v>112.0303556307213</c:v>
                </c:pt>
                <c:pt idx="12">
                  <c:v>101.83140748153451</c:v>
                </c:pt>
                <c:pt idx="13">
                  <c:v>106.06204455702981</c:v>
                </c:pt>
                <c:pt idx="14">
                  <c:v>110.1059004841354</c:v>
                </c:pt>
                <c:pt idx="15">
                  <c:v>103.05158490470509</c:v>
                </c:pt>
                <c:pt idx="16">
                  <c:v>93.188050424629992</c:v>
                </c:pt>
                <c:pt idx="17">
                  <c:v>99.481775115674637</c:v>
                </c:pt>
                <c:pt idx="18">
                  <c:v>104.21720304242538</c:v>
                </c:pt>
                <c:pt idx="19">
                  <c:v>96.721536570952608</c:v>
                </c:pt>
                <c:pt idx="20">
                  <c:v>112.30126334871167</c:v>
                </c:pt>
                <c:pt idx="21">
                  <c:v>98.00496486735689</c:v>
                </c:pt>
                <c:pt idx="22">
                  <c:v>103.77666959178626</c:v>
                </c:pt>
                <c:pt idx="23">
                  <c:v>101.39939707838866</c:v>
                </c:pt>
                <c:pt idx="24">
                  <c:v>102.44775834009981</c:v>
                </c:pt>
                <c:pt idx="25">
                  <c:v>100.48198443449373</c:v>
                </c:pt>
                <c:pt idx="26">
                  <c:v>104.20013719922905</c:v>
                </c:pt>
                <c:pt idx="27">
                  <c:v>96.440918006816673</c:v>
                </c:pt>
                <c:pt idx="28">
                  <c:v>97.500304887251559</c:v>
                </c:pt>
                <c:pt idx="29">
                  <c:v>88.460284207123053</c:v>
                </c:pt>
                <c:pt idx="30">
                  <c:v>106.92696149752605</c:v>
                </c:pt>
                <c:pt idx="31">
                  <c:v>107.02468126689885</c:v>
                </c:pt>
                <c:pt idx="32">
                  <c:v>97.077175635062289</c:v>
                </c:pt>
                <c:pt idx="33">
                  <c:v>97.462877858890323</c:v>
                </c:pt>
                <c:pt idx="34">
                  <c:v>99.26534071602903</c:v>
                </c:pt>
                <c:pt idx="35">
                  <c:v>97.230641458901033</c:v>
                </c:pt>
                <c:pt idx="36">
                  <c:v>102.95444381090088</c:v>
                </c:pt>
                <c:pt idx="37">
                  <c:v>102.98808641263106</c:v>
                </c:pt>
                <c:pt idx="38">
                  <c:v>96.009140336163455</c:v>
                </c:pt>
                <c:pt idx="39">
                  <c:v>93.58804538454595</c:v>
                </c:pt>
                <c:pt idx="40">
                  <c:v>101.39844392640171</c:v>
                </c:pt>
                <c:pt idx="41">
                  <c:v>101.23754052990519</c:v>
                </c:pt>
                <c:pt idx="42">
                  <c:v>105.63686633192208</c:v>
                </c:pt>
                <c:pt idx="43">
                  <c:v>100.15805778296709</c:v>
                </c:pt>
                <c:pt idx="44">
                  <c:v>100.19502295435399</c:v>
                </c:pt>
                <c:pt idx="45">
                  <c:v>94.623992690706459</c:v>
                </c:pt>
                <c:pt idx="46">
                  <c:v>99.755435549914054</c:v>
                </c:pt>
                <c:pt idx="47">
                  <c:v>100.98415377533081</c:v>
                </c:pt>
                <c:pt idx="48">
                  <c:v>98.173407366370171</c:v>
                </c:pt>
                <c:pt idx="49">
                  <c:v>100.4505531974754</c:v>
                </c:pt>
                <c:pt idx="50">
                  <c:v>98.123972271883986</c:v>
                </c:pt>
                <c:pt idx="51">
                  <c:v>99.935458550440316</c:v>
                </c:pt>
                <c:pt idx="52">
                  <c:v>102.06739782686334</c:v>
                </c:pt>
                <c:pt idx="53">
                  <c:v>102.11134114467531</c:v>
                </c:pt>
                <c:pt idx="54">
                  <c:v>96.010357101092453</c:v>
                </c:pt>
                <c:pt idx="55">
                  <c:v>97.876500472459952</c:v>
                </c:pt>
                <c:pt idx="56">
                  <c:v>98.555102078784174</c:v>
                </c:pt>
                <c:pt idx="57">
                  <c:v>92.021255184617019</c:v>
                </c:pt>
                <c:pt idx="58">
                  <c:v>92.522072345926318</c:v>
                </c:pt>
                <c:pt idx="59">
                  <c:v>79.621613634732626</c:v>
                </c:pt>
                <c:pt idx="60">
                  <c:v>82.112914361337388</c:v>
                </c:pt>
                <c:pt idx="61">
                  <c:v>121.80876476716942</c:v>
                </c:pt>
                <c:pt idx="62">
                  <c:v>99.704544873105462</c:v>
                </c:pt>
                <c:pt idx="63">
                  <c:v>104.32053479741879</c:v>
                </c:pt>
                <c:pt idx="64">
                  <c:v>105.41264070776654</c:v>
                </c:pt>
                <c:pt idx="65">
                  <c:v>97.418852859397163</c:v>
                </c:pt>
                <c:pt idx="66">
                  <c:v>93.555349631379798</c:v>
                </c:pt>
                <c:pt idx="67">
                  <c:v>82.059088564515093</c:v>
                </c:pt>
                <c:pt idx="68">
                  <c:v>102.03474934805534</c:v>
                </c:pt>
                <c:pt idx="69">
                  <c:v>102.43225607693043</c:v>
                </c:pt>
                <c:pt idx="70">
                  <c:v>95.703439097560505</c:v>
                </c:pt>
                <c:pt idx="71">
                  <c:v>85.495930589278743</c:v>
                </c:pt>
                <c:pt idx="72">
                  <c:v>82.934434209895201</c:v>
                </c:pt>
                <c:pt idx="73">
                  <c:v>102.63243364200049</c:v>
                </c:pt>
                <c:pt idx="74">
                  <c:v>115.79792887902272</c:v>
                </c:pt>
                <c:pt idx="75">
                  <c:v>106.98162816379882</c:v>
                </c:pt>
                <c:pt idx="76">
                  <c:v>115.31100441431164</c:v>
                </c:pt>
                <c:pt idx="77">
                  <c:v>103.68118440948832</c:v>
                </c:pt>
                <c:pt idx="78">
                  <c:v>94.612963602936944</c:v>
                </c:pt>
                <c:pt idx="79">
                  <c:v>98.477423841754671</c:v>
                </c:pt>
                <c:pt idx="80">
                  <c:v>102.02046958828419</c:v>
                </c:pt>
                <c:pt idx="81">
                  <c:v>107.73335632469414</c:v>
                </c:pt>
                <c:pt idx="82">
                  <c:v>93.909891663456037</c:v>
                </c:pt>
                <c:pt idx="83">
                  <c:v>123.37251297498074</c:v>
                </c:pt>
                <c:pt idx="84">
                  <c:v>100.24853504100304</c:v>
                </c:pt>
                <c:pt idx="85">
                  <c:v>98.908053954761783</c:v>
                </c:pt>
                <c:pt idx="86">
                  <c:v>93.212459314530392</c:v>
                </c:pt>
                <c:pt idx="87">
                  <c:v>99.945331775486522</c:v>
                </c:pt>
                <c:pt idx="88">
                  <c:v>92.542270970292051</c:v>
                </c:pt>
                <c:pt idx="89">
                  <c:v>90.694794454788536</c:v>
                </c:pt>
                <c:pt idx="90">
                  <c:v>102.73593547149993</c:v>
                </c:pt>
                <c:pt idx="91">
                  <c:v>104.58681390158276</c:v>
                </c:pt>
                <c:pt idx="92">
                  <c:v>107.78488408636177</c:v>
                </c:pt>
                <c:pt idx="93">
                  <c:v>103.68674722060022</c:v>
                </c:pt>
                <c:pt idx="94">
                  <c:v>108.29779866793328</c:v>
                </c:pt>
                <c:pt idx="95">
                  <c:v>101.15571399782317</c:v>
                </c:pt>
                <c:pt idx="96">
                  <c:v>103.28603923126636</c:v>
                </c:pt>
                <c:pt idx="97">
                  <c:v>93.275698141519442</c:v>
                </c:pt>
                <c:pt idx="98">
                  <c:v>102.34010628079875</c:v>
                </c:pt>
                <c:pt idx="99">
                  <c:v>109.29969077706816</c:v>
                </c:pt>
                <c:pt idx="100">
                  <c:v>113.12764675114948</c:v>
                </c:pt>
                <c:pt idx="101">
                  <c:v>98.441572928689823</c:v>
                </c:pt>
                <c:pt idx="102">
                  <c:v>100.32093777438666</c:v>
                </c:pt>
                <c:pt idx="103">
                  <c:v>97.860587716414301</c:v>
                </c:pt>
                <c:pt idx="104">
                  <c:v>108.03205846390749</c:v>
                </c:pt>
                <c:pt idx="105">
                  <c:v>104.39243863993532</c:v>
                </c:pt>
                <c:pt idx="106">
                  <c:v>80.756745230491973</c:v>
                </c:pt>
                <c:pt idx="107">
                  <c:v>88.11788895111458</c:v>
                </c:pt>
                <c:pt idx="108">
                  <c:v>103.37281374778908</c:v>
                </c:pt>
                <c:pt idx="109">
                  <c:v>108.92185214218442</c:v>
                </c:pt>
                <c:pt idx="110">
                  <c:v>103.31731965353148</c:v>
                </c:pt>
                <c:pt idx="111">
                  <c:v>108.04691797857248</c:v>
                </c:pt>
                <c:pt idx="112">
                  <c:v>100.83403501868369</c:v>
                </c:pt>
                <c:pt idx="113">
                  <c:v>88.607731875731147</c:v>
                </c:pt>
                <c:pt idx="114">
                  <c:v>99.988234333813068</c:v>
                </c:pt>
                <c:pt idx="115">
                  <c:v>95.009388693992619</c:v>
                </c:pt>
                <c:pt idx="116">
                  <c:v>107.75946594904617</c:v>
                </c:pt>
                <c:pt idx="117">
                  <c:v>93.605702665671785</c:v>
                </c:pt>
                <c:pt idx="118">
                  <c:v>105.35936601865039</c:v>
                </c:pt>
                <c:pt idx="119">
                  <c:v>105.46098682889831</c:v>
                </c:pt>
                <c:pt idx="120">
                  <c:v>94.324051579019368</c:v>
                </c:pt>
                <c:pt idx="121">
                  <c:v>89.53165917396457</c:v>
                </c:pt>
                <c:pt idx="122">
                  <c:v>58.871462853271041</c:v>
                </c:pt>
                <c:pt idx="123">
                  <c:v>59.79989767382984</c:v>
                </c:pt>
                <c:pt idx="124">
                  <c:v>159.09152544194427</c:v>
                </c:pt>
                <c:pt idx="125">
                  <c:v>129.92792433033071</c:v>
                </c:pt>
                <c:pt idx="126">
                  <c:v>105.81395342749059</c:v>
                </c:pt>
                <c:pt idx="127">
                  <c:v>99.030400385044572</c:v>
                </c:pt>
                <c:pt idx="128">
                  <c:v>93.237624915411317</c:v>
                </c:pt>
                <c:pt idx="129">
                  <c:v>99.997301501817972</c:v>
                </c:pt>
                <c:pt idx="130">
                  <c:v>104.62150587707025</c:v>
                </c:pt>
                <c:pt idx="131">
                  <c:v>113.37769489367263</c:v>
                </c:pt>
                <c:pt idx="132">
                  <c:v>110.9712278465486</c:v>
                </c:pt>
                <c:pt idx="133">
                  <c:v>113.30227113270736</c:v>
                </c:pt>
                <c:pt idx="134">
                  <c:v>109.2184842447041</c:v>
                </c:pt>
                <c:pt idx="135">
                  <c:v>97.93868623178173</c:v>
                </c:pt>
                <c:pt idx="136">
                  <c:v>103.23296687442698</c:v>
                </c:pt>
                <c:pt idx="137">
                  <c:v>106.97663030848162</c:v>
                </c:pt>
                <c:pt idx="138">
                  <c:v>106.1445663157067</c:v>
                </c:pt>
                <c:pt idx="139">
                  <c:v>94.649636701657585</c:v>
                </c:pt>
                <c:pt idx="140">
                  <c:v>105.2302292243304</c:v>
                </c:pt>
                <c:pt idx="141">
                  <c:v>112.14877774145509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F2-4527-A610-3BD07879D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509344"/>
        <c:axId val="599536800"/>
      </c:scatterChart>
      <c:valAx>
        <c:axId val="599509344"/>
        <c:scaling>
          <c:orientation val="minMax"/>
          <c:min val="8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536800"/>
        <c:crosses val="autoZero"/>
        <c:crossBetween val="midCat"/>
      </c:valAx>
      <c:valAx>
        <c:axId val="599536800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509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Regresja!$G$18</c:f>
              <c:strCache>
                <c:ptCount val="1"/>
                <c:pt idx="0">
                  <c:v>NACHYLENIE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Regresja!$F$19:$F$160</c:f>
              <c:numCache>
                <c:formatCode>m/d/yyyy</c:formatCode>
                <c:ptCount val="142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  <c:pt idx="96">
                  <c:v>43101</c:v>
                </c:pt>
                <c:pt idx="97">
                  <c:v>43132</c:v>
                </c:pt>
                <c:pt idx="98">
                  <c:v>43160</c:v>
                </c:pt>
                <c:pt idx="99">
                  <c:v>43191</c:v>
                </c:pt>
                <c:pt idx="100">
                  <c:v>43221</c:v>
                </c:pt>
                <c:pt idx="101">
                  <c:v>43252</c:v>
                </c:pt>
                <c:pt idx="102">
                  <c:v>43282</c:v>
                </c:pt>
                <c:pt idx="103">
                  <c:v>43313</c:v>
                </c:pt>
                <c:pt idx="104">
                  <c:v>43344</c:v>
                </c:pt>
                <c:pt idx="105">
                  <c:v>43374</c:v>
                </c:pt>
                <c:pt idx="106">
                  <c:v>43405</c:v>
                </c:pt>
                <c:pt idx="107">
                  <c:v>43435</c:v>
                </c:pt>
                <c:pt idx="108">
                  <c:v>43466</c:v>
                </c:pt>
                <c:pt idx="109">
                  <c:v>43497</c:v>
                </c:pt>
                <c:pt idx="110">
                  <c:v>43525</c:v>
                </c:pt>
                <c:pt idx="111">
                  <c:v>43556</c:v>
                </c:pt>
                <c:pt idx="112">
                  <c:v>43586</c:v>
                </c:pt>
                <c:pt idx="113">
                  <c:v>43617</c:v>
                </c:pt>
                <c:pt idx="114">
                  <c:v>43647</c:v>
                </c:pt>
                <c:pt idx="115">
                  <c:v>43678</c:v>
                </c:pt>
                <c:pt idx="116">
                  <c:v>43709</c:v>
                </c:pt>
                <c:pt idx="117">
                  <c:v>43739</c:v>
                </c:pt>
                <c:pt idx="118">
                  <c:v>43770</c:v>
                </c:pt>
                <c:pt idx="119">
                  <c:v>43800</c:v>
                </c:pt>
                <c:pt idx="120">
                  <c:v>43831</c:v>
                </c:pt>
                <c:pt idx="121">
                  <c:v>43862</c:v>
                </c:pt>
                <c:pt idx="122">
                  <c:v>43891</c:v>
                </c:pt>
                <c:pt idx="123">
                  <c:v>43922</c:v>
                </c:pt>
                <c:pt idx="124">
                  <c:v>43952</c:v>
                </c:pt>
                <c:pt idx="125">
                  <c:v>43983</c:v>
                </c:pt>
                <c:pt idx="126">
                  <c:v>44013</c:v>
                </c:pt>
                <c:pt idx="127">
                  <c:v>44044</c:v>
                </c:pt>
                <c:pt idx="128">
                  <c:v>44075</c:v>
                </c:pt>
                <c:pt idx="129">
                  <c:v>44105</c:v>
                </c:pt>
                <c:pt idx="130">
                  <c:v>44136</c:v>
                </c:pt>
                <c:pt idx="131">
                  <c:v>44166</c:v>
                </c:pt>
                <c:pt idx="132">
                  <c:v>44197</c:v>
                </c:pt>
                <c:pt idx="133">
                  <c:v>44228</c:v>
                </c:pt>
                <c:pt idx="134">
                  <c:v>44256</c:v>
                </c:pt>
                <c:pt idx="135">
                  <c:v>44287</c:v>
                </c:pt>
                <c:pt idx="136">
                  <c:v>44317</c:v>
                </c:pt>
                <c:pt idx="137">
                  <c:v>44348</c:v>
                </c:pt>
                <c:pt idx="138">
                  <c:v>44378</c:v>
                </c:pt>
                <c:pt idx="139">
                  <c:v>44409</c:v>
                </c:pt>
                <c:pt idx="140">
                  <c:v>44440</c:v>
                </c:pt>
                <c:pt idx="141">
                  <c:v>44470</c:v>
                </c:pt>
              </c:numCache>
            </c:numRef>
          </c:cat>
          <c:val>
            <c:numRef>
              <c:f>Regresja!$G$19:$G$160</c:f>
              <c:numCache>
                <c:formatCode>#,##0.00</c:formatCode>
                <c:ptCount val="14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0.19804275389778161</c:v>
                </c:pt>
                <c:pt idx="61">
                  <c:v>0.13781412446560778</c:v>
                </c:pt>
                <c:pt idx="62">
                  <c:v>0.13716378320499045</c:v>
                </c:pt>
                <c:pt idx="63">
                  <c:v>0.13612241695998359</c:v>
                </c:pt>
                <c:pt idx="64">
                  <c:v>0.13353602483636937</c:v>
                </c:pt>
                <c:pt idx="65">
                  <c:v>0.13128703456641899</c:v>
                </c:pt>
                <c:pt idx="66">
                  <c:v>0.1262616126823484</c:v>
                </c:pt>
                <c:pt idx="67">
                  <c:v>0.12792624966295013</c:v>
                </c:pt>
                <c:pt idx="68">
                  <c:v>0.12291664692205843</c:v>
                </c:pt>
                <c:pt idx="69">
                  <c:v>0.12050993690418371</c:v>
                </c:pt>
                <c:pt idx="70">
                  <c:v>0.11832571678496538</c:v>
                </c:pt>
                <c:pt idx="71">
                  <c:v>0.12304906139418527</c:v>
                </c:pt>
                <c:pt idx="72">
                  <c:v>0.12755108156756614</c:v>
                </c:pt>
                <c:pt idx="73">
                  <c:v>0.12080099888746397</c:v>
                </c:pt>
                <c:pt idx="74">
                  <c:v>0.12303572598352572</c:v>
                </c:pt>
                <c:pt idx="75">
                  <c:v>0.1200733938820216</c:v>
                </c:pt>
                <c:pt idx="76">
                  <c:v>0.12914896319418595</c:v>
                </c:pt>
                <c:pt idx="77">
                  <c:v>0.13482824655151057</c:v>
                </c:pt>
                <c:pt idx="78">
                  <c:v>0.13526323190793949</c:v>
                </c:pt>
                <c:pt idx="79">
                  <c:v>0.13636271593762705</c:v>
                </c:pt>
                <c:pt idx="80">
                  <c:v>0.14031720674529585</c:v>
                </c:pt>
                <c:pt idx="81">
                  <c:v>0.15283570085417411</c:v>
                </c:pt>
                <c:pt idx="82">
                  <c:v>0.15278112317732065</c:v>
                </c:pt>
                <c:pt idx="83">
                  <c:v>0.16094461171559671</c:v>
                </c:pt>
                <c:pt idx="84">
                  <c:v>0.16054922111444994</c:v>
                </c:pt>
                <c:pt idx="85">
                  <c:v>0.15901601034085774</c:v>
                </c:pt>
                <c:pt idx="86">
                  <c:v>0.15888456328930234</c:v>
                </c:pt>
                <c:pt idx="87">
                  <c:v>0.15801300555526751</c:v>
                </c:pt>
                <c:pt idx="88">
                  <c:v>0.16047558114419833</c:v>
                </c:pt>
                <c:pt idx="89">
                  <c:v>0.16552466943964492</c:v>
                </c:pt>
                <c:pt idx="90">
                  <c:v>0.16828036068052629</c:v>
                </c:pt>
                <c:pt idx="91">
                  <c:v>0.17687471218762155</c:v>
                </c:pt>
                <c:pt idx="92">
                  <c:v>0.18212751594341972</c:v>
                </c:pt>
                <c:pt idx="93">
                  <c:v>0.18344610423767382</c:v>
                </c:pt>
                <c:pt idx="94">
                  <c:v>0.18726354093689215</c:v>
                </c:pt>
                <c:pt idx="95">
                  <c:v>0.1868214462206019</c:v>
                </c:pt>
                <c:pt idx="96">
                  <c:v>0.18681302137735478</c:v>
                </c:pt>
                <c:pt idx="97">
                  <c:v>0.18858479788304761</c:v>
                </c:pt>
                <c:pt idx="98">
                  <c:v>0.18719611296956445</c:v>
                </c:pt>
                <c:pt idx="99">
                  <c:v>0.19200486970079314</c:v>
                </c:pt>
                <c:pt idx="100">
                  <c:v>0.20264157714429187</c:v>
                </c:pt>
                <c:pt idx="101">
                  <c:v>0.20334139099144571</c:v>
                </c:pt>
                <c:pt idx="102">
                  <c:v>0.20321526580213953</c:v>
                </c:pt>
                <c:pt idx="103">
                  <c:v>0.20178378906559652</c:v>
                </c:pt>
                <c:pt idx="104">
                  <c:v>0.19984275833728066</c:v>
                </c:pt>
                <c:pt idx="105">
                  <c:v>0.20012508401599055</c:v>
                </c:pt>
                <c:pt idx="106">
                  <c:v>0.18009542213236904</c:v>
                </c:pt>
                <c:pt idx="107">
                  <c:v>0.18279624414585466</c:v>
                </c:pt>
                <c:pt idx="108">
                  <c:v>0.18078395576290637</c:v>
                </c:pt>
                <c:pt idx="109">
                  <c:v>0.17680973499701377</c:v>
                </c:pt>
                <c:pt idx="110">
                  <c:v>0.17685444505560616</c:v>
                </c:pt>
                <c:pt idx="111">
                  <c:v>0.18160373182764969</c:v>
                </c:pt>
                <c:pt idx="112">
                  <c:v>0.18174057411095446</c:v>
                </c:pt>
                <c:pt idx="113">
                  <c:v>0.17692767036831789</c:v>
                </c:pt>
                <c:pt idx="114">
                  <c:v>0.17714337032022939</c:v>
                </c:pt>
                <c:pt idx="115">
                  <c:v>0.17909619974338684</c:v>
                </c:pt>
                <c:pt idx="116">
                  <c:v>0.17423836819630978</c:v>
                </c:pt>
                <c:pt idx="117">
                  <c:v>0.17377251671893784</c:v>
                </c:pt>
                <c:pt idx="118">
                  <c:v>0.17388297621095455</c:v>
                </c:pt>
                <c:pt idx="119">
                  <c:v>0.1725033177379599</c:v>
                </c:pt>
                <c:pt idx="120">
                  <c:v>0.1638641807245815</c:v>
                </c:pt>
                <c:pt idx="121">
                  <c:v>0.14660421573852719</c:v>
                </c:pt>
                <c:pt idx="122">
                  <c:v>0.15813637824061738</c:v>
                </c:pt>
                <c:pt idx="123">
                  <c:v>0.19389394270431382</c:v>
                </c:pt>
                <c:pt idx="124">
                  <c:v>0.10659598116927493</c:v>
                </c:pt>
                <c:pt idx="125">
                  <c:v>0.11227643652475133</c:v>
                </c:pt>
                <c:pt idx="126">
                  <c:v>0.11369613001504524</c:v>
                </c:pt>
                <c:pt idx="127">
                  <c:v>0.11449271805809055</c:v>
                </c:pt>
                <c:pt idx="128">
                  <c:v>0.112684590296821</c:v>
                </c:pt>
                <c:pt idx="129">
                  <c:v>0.11330555552781002</c:v>
                </c:pt>
                <c:pt idx="130">
                  <c:v>0.11356895171802636</c:v>
                </c:pt>
                <c:pt idx="131">
                  <c:v>0.1158643310858323</c:v>
                </c:pt>
                <c:pt idx="132">
                  <c:v>0.11572843608377997</c:v>
                </c:pt>
                <c:pt idx="133">
                  <c:v>0.10987294541506674</c:v>
                </c:pt>
                <c:pt idx="134">
                  <c:v>0.11356521347487222</c:v>
                </c:pt>
                <c:pt idx="135">
                  <c:v>0.11327451837940854</c:v>
                </c:pt>
                <c:pt idx="136">
                  <c:v>0.11249155782547994</c:v>
                </c:pt>
                <c:pt idx="137">
                  <c:v>0.10963676491720707</c:v>
                </c:pt>
                <c:pt idx="138">
                  <c:v>0.11067516727788762</c:v>
                </c:pt>
                <c:pt idx="139">
                  <c:v>0.10875348644154659</c:v>
                </c:pt>
                <c:pt idx="140">
                  <c:v>0.10864458143575761</c:v>
                </c:pt>
                <c:pt idx="141">
                  <c:v>0.1099317221693728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22-4EE7-A074-831FA1392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2050912"/>
        <c:axId val="392056736"/>
      </c:lineChart>
      <c:dateAx>
        <c:axId val="3920509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056736"/>
        <c:crosses val="autoZero"/>
        <c:auto val="1"/>
        <c:lblOffset val="100"/>
        <c:baseTimeUnit val="months"/>
      </c:dateAx>
      <c:valAx>
        <c:axId val="39205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05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559175</xdr:colOff>
      <xdr:row>0</xdr:row>
      <xdr:rowOff>147917</xdr:rowOff>
    </xdr:from>
    <xdr:to>
      <xdr:col>5</xdr:col>
      <xdr:colOff>540124</xdr:colOff>
      <xdr:row>15</xdr:row>
      <xdr:rowOff>33617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3A84D23E-F338-4918-85DF-FEC9B735D3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561975</xdr:colOff>
      <xdr:row>0</xdr:row>
      <xdr:rowOff>104775</xdr:rowOff>
    </xdr:from>
    <xdr:to>
      <xdr:col>14</xdr:col>
      <xdr:colOff>533400</xdr:colOff>
      <xdr:row>14</xdr:row>
      <xdr:rowOff>180975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3AB357C-965C-4443-9081-E014DD4667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38100</xdr:colOff>
      <xdr:row>8</xdr:row>
      <xdr:rowOff>161931</xdr:rowOff>
    </xdr:from>
    <xdr:to>
      <xdr:col>6</xdr:col>
      <xdr:colOff>495300</xdr:colOff>
      <xdr:row>21</xdr:row>
      <xdr:rowOff>47631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7350BDF8-761D-45CE-BEBC-FFA2839659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BCB2D-CAB8-4AE6-B079-0DFDA1E5941F}">
  <dimension ref="B15:AB187"/>
  <sheetViews>
    <sheetView showGridLines="0" topLeftCell="E4" zoomScaleNormal="100" workbookViewId="0">
      <pane ySplit="15" topLeftCell="A80" activePane="bottomLeft" state="frozen"/>
      <selection activeCell="A4" sqref="A4"/>
      <selection pane="bottomLeft" activeCell="H82" sqref="H82"/>
    </sheetView>
  </sheetViews>
  <sheetFormatPr defaultRowHeight="15" x14ac:dyDescent="0.25"/>
  <cols>
    <col min="2" max="2" width="12" bestFit="1" customWidth="1"/>
    <col min="3" max="3" width="23.85546875" customWidth="1"/>
    <col min="4" max="4" width="16" customWidth="1"/>
    <col min="5" max="5" width="9.140625" style="5"/>
    <col min="6" max="6" width="12.7109375" style="5" customWidth="1"/>
    <col min="7" max="8" width="14.140625" style="5" customWidth="1"/>
    <col min="9" max="10" width="9.140625" style="5"/>
  </cols>
  <sheetData>
    <row r="15" spans="21:21" x14ac:dyDescent="0.25">
      <c r="U15" t="s">
        <v>54</v>
      </c>
    </row>
    <row r="16" spans="21:21" x14ac:dyDescent="0.25">
      <c r="U16" t="s">
        <v>55</v>
      </c>
    </row>
    <row r="17" spans="2:28" x14ac:dyDescent="0.25">
      <c r="B17" s="12" t="s">
        <v>2</v>
      </c>
      <c r="C17" s="13"/>
      <c r="D17" s="14"/>
      <c r="F17" s="12" t="s">
        <v>10</v>
      </c>
      <c r="G17" s="13"/>
      <c r="H17" s="14"/>
      <c r="J17" s="12" t="s">
        <v>3</v>
      </c>
      <c r="K17" s="13"/>
      <c r="L17" s="13"/>
      <c r="M17" s="13"/>
      <c r="N17" s="13"/>
      <c r="O17" s="13"/>
      <c r="P17" s="13"/>
      <c r="Q17" s="13"/>
      <c r="R17" s="14"/>
      <c r="T17" s="12" t="s">
        <v>7</v>
      </c>
      <c r="U17" s="13"/>
      <c r="V17" s="13"/>
      <c r="W17" s="13"/>
      <c r="X17" s="13"/>
      <c r="Y17" s="13"/>
      <c r="Z17" s="13"/>
      <c r="AA17" s="13"/>
      <c r="AB17" s="14"/>
    </row>
    <row r="18" spans="2:28" ht="45" x14ac:dyDescent="0.25">
      <c r="B18" s="1"/>
      <c r="C18" s="2" t="s">
        <v>0</v>
      </c>
      <c r="D18" s="2" t="s">
        <v>1</v>
      </c>
      <c r="F18" s="7"/>
      <c r="G18" s="7" t="s">
        <v>11</v>
      </c>
      <c r="H18" s="7" t="s">
        <v>12</v>
      </c>
      <c r="J18" s="15" t="s">
        <v>4</v>
      </c>
      <c r="K18" s="15"/>
      <c r="L18" s="15"/>
      <c r="M18" s="15"/>
      <c r="N18" s="15"/>
      <c r="O18" s="15"/>
      <c r="P18" s="15"/>
      <c r="Q18" s="15"/>
      <c r="R18" s="15"/>
      <c r="T18" s="15" t="s">
        <v>8</v>
      </c>
      <c r="U18" s="15"/>
      <c r="V18" s="15"/>
      <c r="W18" s="15"/>
      <c r="X18" s="15"/>
      <c r="Y18" s="15"/>
      <c r="Z18" s="15"/>
      <c r="AA18" s="15"/>
      <c r="AB18" s="15"/>
    </row>
    <row r="19" spans="2:28" x14ac:dyDescent="0.25">
      <c r="B19" s="3">
        <v>40179</v>
      </c>
      <c r="C19" s="4">
        <v>102.6</v>
      </c>
      <c r="D19" s="5">
        <v>102.68583958925097</v>
      </c>
      <c r="F19" s="3">
        <v>40179</v>
      </c>
      <c r="G19" s="5" t="e">
        <f>NA()</f>
        <v>#N/A</v>
      </c>
      <c r="H19" s="5" t="e">
        <f>NA()</f>
        <v>#N/A</v>
      </c>
      <c r="J19" s="15"/>
      <c r="K19" s="15"/>
      <c r="L19" s="15"/>
      <c r="M19" s="15"/>
      <c r="N19" s="15"/>
      <c r="O19" s="15"/>
      <c r="P19" s="15"/>
      <c r="Q19" s="15"/>
      <c r="R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2:28" ht="15" customHeight="1" x14ac:dyDescent="0.25">
      <c r="B20" s="3">
        <v>40210</v>
      </c>
      <c r="C20" s="4">
        <v>100.3</v>
      </c>
      <c r="D20" s="5">
        <v>99.677013974757386</v>
      </c>
      <c r="F20" s="3">
        <v>40210</v>
      </c>
      <c r="G20" s="5" t="e">
        <f>NA()</f>
        <v>#N/A</v>
      </c>
      <c r="H20" s="5" t="e">
        <f>NA()</f>
        <v>#N/A</v>
      </c>
      <c r="J20" s="15" t="s">
        <v>5</v>
      </c>
      <c r="K20" s="15"/>
      <c r="L20" s="15"/>
      <c r="M20" s="15"/>
      <c r="N20" s="15"/>
      <c r="O20" s="15"/>
      <c r="P20" s="15"/>
      <c r="Q20" s="15"/>
      <c r="R20" s="15"/>
      <c r="T20" s="15" t="s">
        <v>9</v>
      </c>
      <c r="U20" s="15"/>
      <c r="V20" s="15"/>
      <c r="W20" s="15"/>
      <c r="X20" s="15"/>
      <c r="Y20" s="15"/>
      <c r="Z20" s="15"/>
      <c r="AA20" s="15"/>
      <c r="AB20" s="15"/>
    </row>
    <row r="21" spans="2:28" x14ac:dyDescent="0.25">
      <c r="B21" s="3">
        <v>40238</v>
      </c>
      <c r="C21" s="4">
        <v>101.7</v>
      </c>
      <c r="D21" s="5">
        <v>104.56185988583806</v>
      </c>
      <c r="F21" s="3">
        <v>40238</v>
      </c>
      <c r="G21" s="5" t="e">
        <f>NA()</f>
        <v>#N/A</v>
      </c>
      <c r="H21" s="5" t="e">
        <f>NA()</f>
        <v>#N/A</v>
      </c>
      <c r="J21" s="15"/>
      <c r="K21" s="15"/>
      <c r="L21" s="15"/>
      <c r="M21" s="15"/>
      <c r="N21" s="15"/>
      <c r="O21" s="15"/>
      <c r="P21" s="15"/>
      <c r="Q21" s="15"/>
      <c r="R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2:28" x14ac:dyDescent="0.25">
      <c r="B22" s="3">
        <v>40269</v>
      </c>
      <c r="C22" s="4">
        <v>102.3</v>
      </c>
      <c r="D22" s="5">
        <v>108.19688930080788</v>
      </c>
      <c r="F22" s="3">
        <v>40269</v>
      </c>
      <c r="G22" s="5" t="e">
        <f>NA()</f>
        <v>#N/A</v>
      </c>
      <c r="H22" s="5" t="e">
        <f>NA()</f>
        <v>#N/A</v>
      </c>
      <c r="J22" s="15" t="s">
        <v>6</v>
      </c>
      <c r="K22" s="15"/>
      <c r="L22" s="15"/>
      <c r="M22" s="15"/>
      <c r="N22" s="15"/>
      <c r="O22" s="15"/>
      <c r="P22" s="15"/>
      <c r="Q22" s="15"/>
      <c r="R22" s="15"/>
    </row>
    <row r="23" spans="2:28" x14ac:dyDescent="0.25">
      <c r="B23" s="3">
        <v>40299</v>
      </c>
      <c r="C23" s="4">
        <v>102.4</v>
      </c>
      <c r="D23" s="5">
        <v>100.09094875308358</v>
      </c>
      <c r="F23" s="3">
        <v>40299</v>
      </c>
      <c r="G23" s="5" t="e">
        <f>NA()</f>
        <v>#N/A</v>
      </c>
      <c r="H23" s="5" t="e">
        <f>NA()</f>
        <v>#N/A</v>
      </c>
      <c r="J23" s="15"/>
      <c r="K23" s="15"/>
      <c r="L23" s="15"/>
      <c r="M23" s="15"/>
      <c r="N23" s="15"/>
      <c r="O23" s="15"/>
      <c r="P23" s="15"/>
      <c r="Q23" s="15"/>
      <c r="R23" s="15"/>
      <c r="V23" t="s">
        <v>53</v>
      </c>
    </row>
    <row r="24" spans="2:28" x14ac:dyDescent="0.25">
      <c r="B24" s="3">
        <v>40330</v>
      </c>
      <c r="C24" s="4">
        <v>100.4</v>
      </c>
      <c r="D24" s="5">
        <v>102.65126344856546</v>
      </c>
      <c r="F24" s="3">
        <v>40330</v>
      </c>
      <c r="G24" s="5" t="e">
        <f>NA()</f>
        <v>#N/A</v>
      </c>
      <c r="H24" s="5" t="e">
        <f>NA()</f>
        <v>#N/A</v>
      </c>
      <c r="T24" t="s">
        <v>11</v>
      </c>
      <c r="V24" s="5">
        <f>SLOPE(C19:C160,D19:D160)</f>
        <v>0.12306974156896865</v>
      </c>
    </row>
    <row r="25" spans="2:28" x14ac:dyDescent="0.25">
      <c r="B25" s="3">
        <v>40360</v>
      </c>
      <c r="C25" s="4">
        <v>100.2</v>
      </c>
      <c r="D25" s="5">
        <v>96.128393533036814</v>
      </c>
      <c r="F25" s="3">
        <v>40360</v>
      </c>
      <c r="G25" s="5" t="e">
        <f>NA()</f>
        <v>#N/A</v>
      </c>
      <c r="H25" s="5" t="e">
        <f>NA()</f>
        <v>#N/A</v>
      </c>
      <c r="T25" t="s">
        <v>12</v>
      </c>
      <c r="V25" s="5">
        <f>INTERCEPT(C19:C160,D19:D160)</f>
        <v>87.873394649285316</v>
      </c>
    </row>
    <row r="26" spans="2:28" x14ac:dyDescent="0.25">
      <c r="B26" s="3">
        <v>40391</v>
      </c>
      <c r="C26" s="4">
        <v>98.1</v>
      </c>
      <c r="D26" s="5">
        <v>98.505469529504524</v>
      </c>
      <c r="F26" s="3">
        <v>40391</v>
      </c>
      <c r="G26" s="5" t="e">
        <f>NA()</f>
        <v>#N/A</v>
      </c>
      <c r="H26" s="5" t="e">
        <f>NA()</f>
        <v>#N/A</v>
      </c>
    </row>
    <row r="27" spans="2:28" x14ac:dyDescent="0.25">
      <c r="B27" s="3">
        <v>40422</v>
      </c>
      <c r="C27" s="4">
        <v>99.8</v>
      </c>
      <c r="D27" s="5">
        <v>99.091530569592607</v>
      </c>
      <c r="F27" s="3">
        <v>40422</v>
      </c>
      <c r="G27" s="5" t="e">
        <f>NA()</f>
        <v>#N/A</v>
      </c>
      <c r="H27" s="5" t="e">
        <f>NA()</f>
        <v>#N/A</v>
      </c>
      <c r="V27" t="s">
        <v>56</v>
      </c>
    </row>
    <row r="28" spans="2:28" x14ac:dyDescent="0.25">
      <c r="B28" s="3">
        <v>40452</v>
      </c>
      <c r="C28" s="4">
        <v>100.6</v>
      </c>
      <c r="D28" s="5">
        <v>99.773323172669095</v>
      </c>
      <c r="F28" s="3">
        <v>40452</v>
      </c>
      <c r="G28" s="5" t="e">
        <f>NA()</f>
        <v>#N/A</v>
      </c>
      <c r="H28" s="5" t="e">
        <f>NA()</f>
        <v>#N/A</v>
      </c>
      <c r="T28" t="s">
        <v>11</v>
      </c>
      <c r="V28" s="5">
        <f>SLOPE(D24:D160,C24:C160)</f>
        <v>1.9428954326886678</v>
      </c>
    </row>
    <row r="29" spans="2:28" x14ac:dyDescent="0.25">
      <c r="B29" s="3">
        <v>40483</v>
      </c>
      <c r="C29" s="4">
        <v>100.3</v>
      </c>
      <c r="D29" s="5">
        <v>104.80714923162486</v>
      </c>
      <c r="F29" s="3">
        <v>40483</v>
      </c>
      <c r="G29" s="5" t="e">
        <f>NA()</f>
        <v>#N/A</v>
      </c>
      <c r="H29" s="5" t="e">
        <f>NA()</f>
        <v>#N/A</v>
      </c>
      <c r="T29" t="s">
        <v>12</v>
      </c>
      <c r="V29" s="5">
        <f>INTERCEPT(D19:D160,C19:C160)</f>
        <v>-93.118948311570392</v>
      </c>
    </row>
    <row r="30" spans="2:28" x14ac:dyDescent="0.25">
      <c r="B30" s="3">
        <v>40513</v>
      </c>
      <c r="C30" s="4">
        <v>105.1</v>
      </c>
      <c r="D30" s="5">
        <v>112.0303556307213</v>
      </c>
      <c r="F30" s="3">
        <v>40513</v>
      </c>
      <c r="G30" s="5" t="e">
        <f>NA()</f>
        <v>#N/A</v>
      </c>
      <c r="H30" s="5" t="e">
        <f>NA()</f>
        <v>#N/A</v>
      </c>
    </row>
    <row r="31" spans="2:28" x14ac:dyDescent="0.25">
      <c r="B31" s="3">
        <v>40544</v>
      </c>
      <c r="C31" s="4">
        <v>102.4</v>
      </c>
      <c r="D31" s="5">
        <v>101.83140748153451</v>
      </c>
      <c r="F31" s="3">
        <v>40544</v>
      </c>
      <c r="G31" s="5" t="e">
        <f>NA()</f>
        <v>#N/A</v>
      </c>
      <c r="H31" s="5" t="e">
        <f>NA()</f>
        <v>#N/A</v>
      </c>
    </row>
    <row r="32" spans="2:28" x14ac:dyDescent="0.25">
      <c r="B32" s="3">
        <v>40575</v>
      </c>
      <c r="C32" s="4">
        <v>98.5</v>
      </c>
      <c r="D32" s="5">
        <v>106.06204455702981</v>
      </c>
      <c r="F32" s="3">
        <v>40575</v>
      </c>
      <c r="G32" s="5" t="e">
        <f>NA()</f>
        <v>#N/A</v>
      </c>
      <c r="H32" s="5" t="e">
        <f>NA()</f>
        <v>#N/A</v>
      </c>
    </row>
    <row r="33" spans="2:8" x14ac:dyDescent="0.25">
      <c r="B33" s="3">
        <v>40603</v>
      </c>
      <c r="C33" s="4">
        <v>103.1</v>
      </c>
      <c r="D33" s="5">
        <v>110.1059004841354</v>
      </c>
      <c r="F33" s="3">
        <v>40603</v>
      </c>
      <c r="G33" s="5" t="e">
        <f>NA()</f>
        <v>#N/A</v>
      </c>
      <c r="H33" s="5" t="e">
        <f>NA()</f>
        <v>#N/A</v>
      </c>
    </row>
    <row r="34" spans="2:8" x14ac:dyDescent="0.25">
      <c r="B34" s="3">
        <v>40634</v>
      </c>
      <c r="C34" s="4">
        <v>102.6</v>
      </c>
      <c r="D34" s="5">
        <v>103.05158490470509</v>
      </c>
      <c r="F34" s="3">
        <v>40634</v>
      </c>
      <c r="G34" s="5" t="e">
        <f>NA()</f>
        <v>#N/A</v>
      </c>
      <c r="H34" s="5" t="e">
        <f>NA()</f>
        <v>#N/A</v>
      </c>
    </row>
    <row r="35" spans="2:8" x14ac:dyDescent="0.25">
      <c r="B35" s="3">
        <v>40664</v>
      </c>
      <c r="C35" s="4">
        <v>100.4</v>
      </c>
      <c r="D35" s="5">
        <v>93.188050424629992</v>
      </c>
      <c r="F35" s="3">
        <v>40664</v>
      </c>
      <c r="G35" s="5" t="e">
        <f>NA()</f>
        <v>#N/A</v>
      </c>
      <c r="H35" s="5" t="e">
        <f>NA()</f>
        <v>#N/A</v>
      </c>
    </row>
    <row r="36" spans="2:8" x14ac:dyDescent="0.25">
      <c r="B36" s="3">
        <v>40695</v>
      </c>
      <c r="C36" s="4">
        <v>99.1</v>
      </c>
      <c r="D36" s="5">
        <v>99.481775115674637</v>
      </c>
      <c r="F36" s="3">
        <v>40695</v>
      </c>
      <c r="G36" s="5" t="e">
        <f>NA()</f>
        <v>#N/A</v>
      </c>
      <c r="H36" s="5" t="e">
        <f>NA()</f>
        <v>#N/A</v>
      </c>
    </row>
    <row r="37" spans="2:8" x14ac:dyDescent="0.25">
      <c r="B37" s="3">
        <v>40725</v>
      </c>
      <c r="C37" s="4">
        <v>99.8</v>
      </c>
      <c r="D37" s="5">
        <v>104.21720304242538</v>
      </c>
      <c r="F37" s="3">
        <v>40725</v>
      </c>
      <c r="G37" s="5" t="e">
        <f>NA()</f>
        <v>#N/A</v>
      </c>
      <c r="H37" s="5" t="e">
        <f>NA()</f>
        <v>#N/A</v>
      </c>
    </row>
    <row r="38" spans="2:8" x14ac:dyDescent="0.25">
      <c r="B38" s="3">
        <v>40756</v>
      </c>
      <c r="C38" s="4">
        <v>101.3</v>
      </c>
      <c r="D38" s="5">
        <v>96.721536570952608</v>
      </c>
      <c r="F38" s="3">
        <v>40756</v>
      </c>
      <c r="G38" s="5" t="e">
        <f>NA()</f>
        <v>#N/A</v>
      </c>
      <c r="H38" s="5" t="e">
        <f>NA()</f>
        <v>#N/A</v>
      </c>
    </row>
    <row r="39" spans="2:8" x14ac:dyDescent="0.25">
      <c r="B39" s="3">
        <v>40787</v>
      </c>
      <c r="C39" s="4">
        <v>99.2</v>
      </c>
      <c r="D39" s="5">
        <v>112.30126334871167</v>
      </c>
      <c r="F39" s="3">
        <v>40787</v>
      </c>
      <c r="G39" s="5" t="e">
        <f>NA()</f>
        <v>#N/A</v>
      </c>
      <c r="H39" s="5" t="e">
        <f>NA()</f>
        <v>#N/A</v>
      </c>
    </row>
    <row r="40" spans="2:8" x14ac:dyDescent="0.25">
      <c r="B40" s="3">
        <v>40817</v>
      </c>
      <c r="C40" s="4">
        <v>103.4</v>
      </c>
      <c r="D40" s="5">
        <v>98.00496486735689</v>
      </c>
      <c r="F40" s="3">
        <v>40817</v>
      </c>
      <c r="G40" s="5" t="e">
        <f>NA()</f>
        <v>#N/A</v>
      </c>
      <c r="H40" s="5" t="e">
        <f>NA()</f>
        <v>#N/A</v>
      </c>
    </row>
    <row r="41" spans="2:8" x14ac:dyDescent="0.25">
      <c r="B41" s="3">
        <v>40848</v>
      </c>
      <c r="C41" s="4">
        <v>103.2</v>
      </c>
      <c r="D41" s="5">
        <v>103.77666959178626</v>
      </c>
      <c r="F41" s="3">
        <v>40848</v>
      </c>
      <c r="G41" s="5" t="e">
        <f>NA()</f>
        <v>#N/A</v>
      </c>
      <c r="H41" s="5" t="e">
        <f>NA()</f>
        <v>#N/A</v>
      </c>
    </row>
    <row r="42" spans="2:8" x14ac:dyDescent="0.25">
      <c r="B42" s="3">
        <v>40878</v>
      </c>
      <c r="C42" s="4">
        <v>101.2</v>
      </c>
      <c r="D42" s="5">
        <v>101.39939707838866</v>
      </c>
      <c r="F42" s="3">
        <v>40878</v>
      </c>
      <c r="G42" s="5" t="e">
        <f>NA()</f>
        <v>#N/A</v>
      </c>
      <c r="H42" s="5" t="e">
        <f>NA()</f>
        <v>#N/A</v>
      </c>
    </row>
    <row r="43" spans="2:8" x14ac:dyDescent="0.25">
      <c r="B43" s="3">
        <v>40909</v>
      </c>
      <c r="C43" s="4">
        <v>102.2</v>
      </c>
      <c r="D43" s="5">
        <v>102.44775834009981</v>
      </c>
      <c r="F43" s="3">
        <v>40909</v>
      </c>
      <c r="G43" s="5" t="e">
        <f>NA()</f>
        <v>#N/A</v>
      </c>
      <c r="H43" s="5" t="e">
        <f>NA()</f>
        <v>#N/A</v>
      </c>
    </row>
    <row r="44" spans="2:8" x14ac:dyDescent="0.25">
      <c r="B44" s="3">
        <v>40940</v>
      </c>
      <c r="C44" s="4">
        <v>100.7</v>
      </c>
      <c r="D44" s="5">
        <v>100.48198443449373</v>
      </c>
      <c r="F44" s="3">
        <v>40940</v>
      </c>
      <c r="G44" s="5" t="e">
        <f>NA()</f>
        <v>#N/A</v>
      </c>
      <c r="H44" s="5" t="e">
        <f>NA()</f>
        <v>#N/A</v>
      </c>
    </row>
    <row r="45" spans="2:8" x14ac:dyDescent="0.25">
      <c r="B45" s="3">
        <v>40969</v>
      </c>
      <c r="C45" s="4">
        <v>101.1</v>
      </c>
      <c r="D45" s="5">
        <v>104.20013719922905</v>
      </c>
      <c r="F45" s="3">
        <v>40969</v>
      </c>
      <c r="G45" s="5" t="e">
        <f>NA()</f>
        <v>#N/A</v>
      </c>
      <c r="H45" s="5" t="e">
        <f>NA()</f>
        <v>#N/A</v>
      </c>
    </row>
    <row r="46" spans="2:8" x14ac:dyDescent="0.25">
      <c r="B46" s="3">
        <v>41000</v>
      </c>
      <c r="C46" s="4">
        <v>101.3</v>
      </c>
      <c r="D46" s="5">
        <v>96.440918006816673</v>
      </c>
      <c r="F46" s="3">
        <v>41000</v>
      </c>
      <c r="G46" s="5" t="e">
        <f>NA()</f>
        <v>#N/A</v>
      </c>
      <c r="H46" s="5" t="e">
        <f>NA()</f>
        <v>#N/A</v>
      </c>
    </row>
    <row r="47" spans="2:8" x14ac:dyDescent="0.25">
      <c r="B47" s="3">
        <v>41030</v>
      </c>
      <c r="C47" s="4">
        <v>99.8</v>
      </c>
      <c r="D47" s="5">
        <v>97.500304887251559</v>
      </c>
      <c r="F47" s="3">
        <v>41030</v>
      </c>
      <c r="G47" s="5" t="e">
        <f>NA()</f>
        <v>#N/A</v>
      </c>
      <c r="H47" s="5" t="e">
        <f>NA()</f>
        <v>#N/A</v>
      </c>
    </row>
    <row r="48" spans="2:8" x14ac:dyDescent="0.25">
      <c r="B48" s="3">
        <v>41061</v>
      </c>
      <c r="C48" s="4">
        <v>99.4</v>
      </c>
      <c r="D48" s="5">
        <v>88.460284207123053</v>
      </c>
      <c r="F48" s="3">
        <v>41061</v>
      </c>
      <c r="G48" s="5" t="e">
        <f>NA()</f>
        <v>#N/A</v>
      </c>
      <c r="H48" s="5" t="e">
        <f>NA()</f>
        <v>#N/A</v>
      </c>
    </row>
    <row r="49" spans="2:8" x14ac:dyDescent="0.25">
      <c r="B49" s="3">
        <v>41091</v>
      </c>
      <c r="C49" s="4">
        <v>97.6</v>
      </c>
      <c r="D49" s="5">
        <v>106.92696149752605</v>
      </c>
      <c r="F49" s="3">
        <v>41091</v>
      </c>
      <c r="G49" s="5" t="e">
        <f>NA()</f>
        <v>#N/A</v>
      </c>
      <c r="H49" s="5" t="e">
        <f>NA()</f>
        <v>#N/A</v>
      </c>
    </row>
    <row r="50" spans="2:8" x14ac:dyDescent="0.25">
      <c r="B50" s="3">
        <v>41122</v>
      </c>
      <c r="C50" s="4">
        <v>100.9</v>
      </c>
      <c r="D50" s="5">
        <v>107.02468126689885</v>
      </c>
      <c r="F50" s="3">
        <v>41122</v>
      </c>
      <c r="G50" s="5" t="e">
        <f>NA()</f>
        <v>#N/A</v>
      </c>
      <c r="H50" s="5" t="e">
        <f>NA()</f>
        <v>#N/A</v>
      </c>
    </row>
    <row r="51" spans="2:8" x14ac:dyDescent="0.25">
      <c r="B51" s="3">
        <v>41153</v>
      </c>
      <c r="C51" s="4">
        <v>101.8</v>
      </c>
      <c r="D51" s="5">
        <v>97.077175635062289</v>
      </c>
      <c r="F51" s="3">
        <v>41153</v>
      </c>
      <c r="G51" s="5" t="e">
        <f>NA()</f>
        <v>#N/A</v>
      </c>
      <c r="H51" s="5" t="e">
        <f>NA()</f>
        <v>#N/A</v>
      </c>
    </row>
    <row r="52" spans="2:8" x14ac:dyDescent="0.25">
      <c r="B52" s="3">
        <v>41183</v>
      </c>
      <c r="C52" s="4">
        <v>99.9</v>
      </c>
      <c r="D52" s="5">
        <v>97.462877858890323</v>
      </c>
      <c r="F52" s="3">
        <v>41183</v>
      </c>
      <c r="G52" s="5" t="e">
        <f>NA()</f>
        <v>#N/A</v>
      </c>
      <c r="H52" s="5" t="e">
        <f>NA()</f>
        <v>#N/A</v>
      </c>
    </row>
    <row r="53" spans="2:8" x14ac:dyDescent="0.25">
      <c r="B53" s="3">
        <v>41214</v>
      </c>
      <c r="C53" s="4">
        <v>97.6</v>
      </c>
      <c r="D53" s="5">
        <v>99.26534071602903</v>
      </c>
      <c r="F53" s="3">
        <v>41214</v>
      </c>
      <c r="G53" s="5" t="e">
        <f>NA()</f>
        <v>#N/A</v>
      </c>
      <c r="H53" s="5" t="e">
        <f>NA()</f>
        <v>#N/A</v>
      </c>
    </row>
    <row r="54" spans="2:8" x14ac:dyDescent="0.25">
      <c r="B54" s="3">
        <v>41244</v>
      </c>
      <c r="C54" s="4">
        <v>98.7</v>
      </c>
      <c r="D54" s="5">
        <v>97.230641458901033</v>
      </c>
      <c r="F54" s="3">
        <v>41244</v>
      </c>
      <c r="G54" s="5" t="e">
        <f>NA()</f>
        <v>#N/A</v>
      </c>
      <c r="H54" s="5" t="e">
        <f>NA()</f>
        <v>#N/A</v>
      </c>
    </row>
    <row r="55" spans="2:8" x14ac:dyDescent="0.25">
      <c r="B55" s="3">
        <v>41275</v>
      </c>
      <c r="C55" s="4">
        <v>98.5</v>
      </c>
      <c r="D55" s="5">
        <v>102.95444381090088</v>
      </c>
      <c r="F55" s="3">
        <v>41275</v>
      </c>
      <c r="G55" s="5" t="e">
        <f>NA()</f>
        <v>#N/A</v>
      </c>
      <c r="H55" s="5" t="e">
        <f>NA()</f>
        <v>#N/A</v>
      </c>
    </row>
    <row r="56" spans="2:8" x14ac:dyDescent="0.25">
      <c r="B56" s="3">
        <v>41306</v>
      </c>
      <c r="C56" s="4">
        <v>101.1</v>
      </c>
      <c r="D56" s="5">
        <v>102.98808641263106</v>
      </c>
      <c r="F56" s="3">
        <v>41306</v>
      </c>
      <c r="G56" s="5" t="e">
        <f>NA()</f>
        <v>#N/A</v>
      </c>
      <c r="H56" s="5" t="e">
        <f>NA()</f>
        <v>#N/A</v>
      </c>
    </row>
    <row r="57" spans="2:8" x14ac:dyDescent="0.25">
      <c r="B57" s="3">
        <v>41334</v>
      </c>
      <c r="C57" s="4">
        <v>101.2</v>
      </c>
      <c r="D57" s="5">
        <v>96.009140336163455</v>
      </c>
      <c r="F57" s="3">
        <v>41334</v>
      </c>
      <c r="G57" s="5" t="e">
        <f>NA()</f>
        <v>#N/A</v>
      </c>
      <c r="H57" s="5" t="e">
        <f>NA()</f>
        <v>#N/A</v>
      </c>
    </row>
    <row r="58" spans="2:8" x14ac:dyDescent="0.25">
      <c r="B58" s="3">
        <v>41365</v>
      </c>
      <c r="C58" s="4">
        <v>99</v>
      </c>
      <c r="D58" s="5">
        <v>93.58804538454595</v>
      </c>
      <c r="F58" s="3">
        <v>41365</v>
      </c>
      <c r="G58" s="5" t="e">
        <f>NA()</f>
        <v>#N/A</v>
      </c>
      <c r="H58" s="5" t="e">
        <f>NA()</f>
        <v>#N/A</v>
      </c>
    </row>
    <row r="59" spans="2:8" x14ac:dyDescent="0.25">
      <c r="B59" s="3">
        <v>41395</v>
      </c>
      <c r="C59" s="4">
        <v>96</v>
      </c>
      <c r="D59" s="5">
        <v>101.39844392640171</v>
      </c>
      <c r="F59" s="3">
        <v>41395</v>
      </c>
      <c r="G59" s="5" t="e">
        <f>NA()</f>
        <v>#N/A</v>
      </c>
      <c r="H59" s="5" t="e">
        <f>NA()</f>
        <v>#N/A</v>
      </c>
    </row>
    <row r="60" spans="2:8" x14ac:dyDescent="0.25">
      <c r="B60" s="3">
        <v>41426</v>
      </c>
      <c r="C60" s="4">
        <v>100.8</v>
      </c>
      <c r="D60" s="5">
        <v>101.23754052990519</v>
      </c>
      <c r="F60" s="3">
        <v>41426</v>
      </c>
      <c r="G60" s="5" t="e">
        <f>NA()</f>
        <v>#N/A</v>
      </c>
      <c r="H60" s="5" t="e">
        <f>NA()</f>
        <v>#N/A</v>
      </c>
    </row>
    <row r="61" spans="2:8" x14ac:dyDescent="0.25">
      <c r="B61" s="3">
        <v>41456</v>
      </c>
      <c r="C61" s="4">
        <v>102</v>
      </c>
      <c r="D61" s="5">
        <v>105.63686633192208</v>
      </c>
      <c r="F61" s="3">
        <v>41456</v>
      </c>
      <c r="G61" s="5" t="e">
        <f>NA()</f>
        <v>#N/A</v>
      </c>
      <c r="H61" s="5" t="e">
        <f>NA()</f>
        <v>#N/A</v>
      </c>
    </row>
    <row r="62" spans="2:8" x14ac:dyDescent="0.25">
      <c r="B62" s="3">
        <v>41487</v>
      </c>
      <c r="C62" s="4">
        <v>100.5</v>
      </c>
      <c r="D62" s="5">
        <v>100.15805778296709</v>
      </c>
      <c r="F62" s="3">
        <v>41487</v>
      </c>
      <c r="G62" s="5" t="e">
        <f>NA()</f>
        <v>#N/A</v>
      </c>
      <c r="H62" s="5" t="e">
        <f>NA()</f>
        <v>#N/A</v>
      </c>
    </row>
    <row r="63" spans="2:8" x14ac:dyDescent="0.25">
      <c r="B63" s="3">
        <v>41518</v>
      </c>
      <c r="C63" s="4">
        <v>101.8</v>
      </c>
      <c r="D63" s="5">
        <v>100.19502295435399</v>
      </c>
      <c r="F63" s="3">
        <v>41518</v>
      </c>
      <c r="G63" s="5" t="e">
        <f>NA()</f>
        <v>#N/A</v>
      </c>
      <c r="H63" s="5" t="e">
        <f>NA()</f>
        <v>#N/A</v>
      </c>
    </row>
    <row r="64" spans="2:8" x14ac:dyDescent="0.25">
      <c r="B64" s="3">
        <v>41548</v>
      </c>
      <c r="C64" s="4">
        <v>98.3</v>
      </c>
      <c r="D64" s="5">
        <v>94.623992690706459</v>
      </c>
      <c r="F64" s="3">
        <v>41548</v>
      </c>
      <c r="G64" s="5" t="e">
        <f>NA()</f>
        <v>#N/A</v>
      </c>
      <c r="H64" s="5" t="e">
        <f>NA()</f>
        <v>#N/A</v>
      </c>
    </row>
    <row r="65" spans="2:8" x14ac:dyDescent="0.25">
      <c r="B65" s="3">
        <v>41579</v>
      </c>
      <c r="C65" s="4">
        <v>98</v>
      </c>
      <c r="D65" s="5">
        <v>99.755435549914054</v>
      </c>
      <c r="F65" s="3">
        <v>41579</v>
      </c>
      <c r="G65" s="5" t="e">
        <f>NA()</f>
        <v>#N/A</v>
      </c>
      <c r="H65" s="5" t="e">
        <f>NA()</f>
        <v>#N/A</v>
      </c>
    </row>
    <row r="66" spans="2:8" x14ac:dyDescent="0.25">
      <c r="B66" s="3">
        <v>41609</v>
      </c>
      <c r="C66" s="4">
        <v>100.4</v>
      </c>
      <c r="D66" s="5">
        <v>100.98415377533081</v>
      </c>
      <c r="F66" s="3">
        <v>41609</v>
      </c>
      <c r="G66" s="5" t="e">
        <f>NA()</f>
        <v>#N/A</v>
      </c>
      <c r="H66" s="5" t="e">
        <f>NA()</f>
        <v>#N/A</v>
      </c>
    </row>
    <row r="67" spans="2:8" x14ac:dyDescent="0.25">
      <c r="B67" s="3">
        <v>41640</v>
      </c>
      <c r="C67" s="4">
        <v>98.9</v>
      </c>
      <c r="D67" s="5">
        <v>98.173407366370171</v>
      </c>
      <c r="F67" s="3">
        <v>41640</v>
      </c>
      <c r="G67" s="5" t="e">
        <f>NA()</f>
        <v>#N/A</v>
      </c>
      <c r="H67" s="5" t="e">
        <f>NA()</f>
        <v>#N/A</v>
      </c>
    </row>
    <row r="68" spans="2:8" x14ac:dyDescent="0.25">
      <c r="B68" s="3">
        <v>41671</v>
      </c>
      <c r="C68" s="4">
        <v>100.3</v>
      </c>
      <c r="D68" s="5">
        <v>100.4505531974754</v>
      </c>
      <c r="F68" s="3">
        <v>41671</v>
      </c>
      <c r="G68" s="5" t="e">
        <f>NA()</f>
        <v>#N/A</v>
      </c>
      <c r="H68" s="5" t="e">
        <f>NA()</f>
        <v>#N/A</v>
      </c>
    </row>
    <row r="69" spans="2:8" x14ac:dyDescent="0.25">
      <c r="B69" s="3">
        <v>41699</v>
      </c>
      <c r="C69" s="4">
        <v>100.4</v>
      </c>
      <c r="D69" s="5">
        <v>98.123972271883986</v>
      </c>
      <c r="F69" s="3">
        <v>41699</v>
      </c>
      <c r="G69" s="5" t="e">
        <f>NA()</f>
        <v>#N/A</v>
      </c>
      <c r="H69" s="5" t="e">
        <f>NA()</f>
        <v>#N/A</v>
      </c>
    </row>
    <row r="70" spans="2:8" x14ac:dyDescent="0.25">
      <c r="B70" s="3">
        <v>41730</v>
      </c>
      <c r="C70" s="4">
        <v>99</v>
      </c>
      <c r="D70" s="5">
        <v>99.935458550440316</v>
      </c>
      <c r="F70" s="3">
        <v>41730</v>
      </c>
      <c r="G70" s="5" t="e">
        <f>NA()</f>
        <v>#N/A</v>
      </c>
      <c r="H70" s="5" t="e">
        <f>NA()</f>
        <v>#N/A</v>
      </c>
    </row>
    <row r="71" spans="2:8" x14ac:dyDescent="0.25">
      <c r="B71" s="3">
        <v>41760</v>
      </c>
      <c r="C71" s="4">
        <v>100.2</v>
      </c>
      <c r="D71" s="5">
        <v>102.06739782686334</v>
      </c>
      <c r="F71" s="3">
        <v>41760</v>
      </c>
      <c r="G71" s="5" t="e">
        <f>NA()</f>
        <v>#N/A</v>
      </c>
      <c r="H71" s="5" t="e">
        <f>NA()</f>
        <v>#N/A</v>
      </c>
    </row>
    <row r="72" spans="2:8" x14ac:dyDescent="0.25">
      <c r="B72" s="3">
        <v>41791</v>
      </c>
      <c r="C72" s="4">
        <v>99.8</v>
      </c>
      <c r="D72" s="5">
        <v>102.11134114467531</v>
      </c>
      <c r="F72" s="3">
        <v>41791</v>
      </c>
      <c r="G72" s="5" t="e">
        <f>NA()</f>
        <v>#N/A</v>
      </c>
      <c r="H72" s="5" t="e">
        <f>NA()</f>
        <v>#N/A</v>
      </c>
    </row>
    <row r="73" spans="2:8" x14ac:dyDescent="0.25">
      <c r="B73" s="3">
        <v>41821</v>
      </c>
      <c r="C73" s="4">
        <v>101.5</v>
      </c>
      <c r="D73" s="5">
        <v>96.010357101092453</v>
      </c>
      <c r="F73" s="3">
        <v>41821</v>
      </c>
      <c r="G73" s="5" t="e">
        <f>NA()</f>
        <v>#N/A</v>
      </c>
      <c r="H73" s="5" t="e">
        <f>NA()</f>
        <v>#N/A</v>
      </c>
    </row>
    <row r="74" spans="2:8" x14ac:dyDescent="0.25">
      <c r="B74" s="3">
        <v>41852</v>
      </c>
      <c r="C74" s="4">
        <v>99.5</v>
      </c>
      <c r="D74" s="5">
        <v>97.876500472459952</v>
      </c>
      <c r="F74" s="3">
        <v>41852</v>
      </c>
      <c r="G74" s="5" t="e">
        <f>NA()</f>
        <v>#N/A</v>
      </c>
      <c r="H74" s="5" t="e">
        <f>NA()</f>
        <v>#N/A</v>
      </c>
    </row>
    <row r="75" spans="2:8" x14ac:dyDescent="0.25">
      <c r="B75" s="3">
        <v>41883</v>
      </c>
      <c r="C75" s="4">
        <v>98.9</v>
      </c>
      <c r="D75" s="5">
        <v>98.555102078784174</v>
      </c>
      <c r="F75" s="3">
        <v>41883</v>
      </c>
      <c r="G75" s="5" t="e">
        <f>NA()</f>
        <v>#N/A</v>
      </c>
      <c r="H75" s="5" t="e">
        <f>NA()</f>
        <v>#N/A</v>
      </c>
    </row>
    <row r="76" spans="2:8" x14ac:dyDescent="0.25">
      <c r="B76" s="3">
        <v>41913</v>
      </c>
      <c r="C76" s="4">
        <v>99</v>
      </c>
      <c r="D76" s="5">
        <v>92.021255184617019</v>
      </c>
      <c r="F76" s="3">
        <v>41913</v>
      </c>
      <c r="G76" s="5" t="e">
        <f>NA()</f>
        <v>#N/A</v>
      </c>
      <c r="H76" s="5" t="e">
        <f>NA()</f>
        <v>#N/A</v>
      </c>
    </row>
    <row r="77" spans="2:8" x14ac:dyDescent="0.25">
      <c r="B77" s="3">
        <v>41944</v>
      </c>
      <c r="C77" s="4">
        <v>96.8</v>
      </c>
      <c r="D77" s="5">
        <v>92.522072345926318</v>
      </c>
      <c r="F77" s="3">
        <v>41944</v>
      </c>
      <c r="G77" s="5" t="e">
        <f>NA()</f>
        <v>#N/A</v>
      </c>
      <c r="H77" s="5" t="e">
        <f>NA()</f>
        <v>#N/A</v>
      </c>
    </row>
    <row r="78" spans="2:8" x14ac:dyDescent="0.25">
      <c r="B78" s="3">
        <v>41974</v>
      </c>
      <c r="C78" s="4">
        <v>95.2</v>
      </c>
      <c r="D78" s="5">
        <v>79.621613634732626</v>
      </c>
      <c r="F78" s="3">
        <v>41974</v>
      </c>
      <c r="G78" s="5" t="e">
        <f>NA()</f>
        <v>#N/A</v>
      </c>
      <c r="H78" s="5" t="e">
        <f>NA()</f>
        <v>#N/A</v>
      </c>
    </row>
    <row r="79" spans="2:8" x14ac:dyDescent="0.25">
      <c r="B79" s="3">
        <v>42005</v>
      </c>
      <c r="C79" s="4">
        <v>93</v>
      </c>
      <c r="D79" s="5">
        <v>82.112914361337388</v>
      </c>
      <c r="F79" s="3">
        <v>42005</v>
      </c>
      <c r="G79" s="5">
        <f>SLOPE(C19:C79,D19:D79)</f>
        <v>0.19804275389778161</v>
      </c>
      <c r="H79" s="5">
        <f>INTERCEPT(C19:C79,D19:D79)</f>
        <v>80.370968420891245</v>
      </c>
    </row>
    <row r="80" spans="2:8" x14ac:dyDescent="0.25">
      <c r="B80" s="3">
        <v>42036</v>
      </c>
      <c r="C80" s="4">
        <v>97.8</v>
      </c>
      <c r="D80" s="5">
        <v>121.80876476716942</v>
      </c>
      <c r="F80" s="3">
        <v>42036</v>
      </c>
      <c r="G80" s="5">
        <f t="shared" ref="G80:G143" si="0">SLOPE(C20:C80,D20:D80)</f>
        <v>0.13781412446560778</v>
      </c>
      <c r="H80" s="5">
        <f t="shared" ref="H80:H143" si="1">INTERCEPT(C20:C80,D20:D80)</f>
        <v>86.264013001262924</v>
      </c>
    </row>
    <row r="81" spans="2:8" x14ac:dyDescent="0.25">
      <c r="B81" s="3">
        <v>42064</v>
      </c>
      <c r="C81" s="4">
        <v>103.7</v>
      </c>
      <c r="D81" s="5">
        <v>99.704544873105462</v>
      </c>
      <c r="F81" s="3">
        <v>42064</v>
      </c>
      <c r="G81" s="5">
        <f t="shared" si="0"/>
        <v>0.13716378320499045</v>
      </c>
      <c r="H81" s="5">
        <f t="shared" si="1"/>
        <v>86.384841214111219</v>
      </c>
    </row>
    <row r="82" spans="2:8" x14ac:dyDescent="0.25">
      <c r="B82" s="3">
        <v>42095</v>
      </c>
      <c r="C82" s="4">
        <v>101.1</v>
      </c>
      <c r="D82" s="5">
        <v>104.32053479741879</v>
      </c>
      <c r="F82" s="3">
        <v>42095</v>
      </c>
      <c r="G82" s="5">
        <f t="shared" si="0"/>
        <v>0.13612241695998359</v>
      </c>
      <c r="H82" s="5">
        <f t="shared" si="1"/>
        <v>86.47987017274852</v>
      </c>
    </row>
    <row r="83" spans="2:8" x14ac:dyDescent="0.25">
      <c r="B83" s="3">
        <v>42125</v>
      </c>
      <c r="C83" s="4">
        <v>101.3</v>
      </c>
      <c r="D83" s="5">
        <v>105.41264070776654</v>
      </c>
      <c r="F83" s="3">
        <v>42125</v>
      </c>
      <c r="G83" s="5">
        <f t="shared" si="0"/>
        <v>0.13353602483636937</v>
      </c>
      <c r="H83" s="5">
        <f t="shared" si="1"/>
        <v>86.728672345007396</v>
      </c>
    </row>
    <row r="84" spans="2:8" x14ac:dyDescent="0.25">
      <c r="B84" s="3">
        <v>42156</v>
      </c>
      <c r="C84" s="4">
        <v>101.8</v>
      </c>
      <c r="D84" s="5">
        <v>97.418852859397163</v>
      </c>
      <c r="F84" s="3">
        <v>42156</v>
      </c>
      <c r="G84" s="5">
        <f t="shared" si="0"/>
        <v>0.13128703456641899</v>
      </c>
      <c r="H84" s="5">
        <f t="shared" si="1"/>
        <v>86.949784839600738</v>
      </c>
    </row>
    <row r="85" spans="2:8" x14ac:dyDescent="0.25">
      <c r="B85" s="3">
        <v>42186</v>
      </c>
      <c r="C85" s="4">
        <v>101.2</v>
      </c>
      <c r="D85" s="5">
        <v>93.555349631379798</v>
      </c>
      <c r="F85" s="3">
        <v>42186</v>
      </c>
      <c r="G85" s="5">
        <f t="shared" si="0"/>
        <v>0.1262616126823484</v>
      </c>
      <c r="H85" s="5">
        <f t="shared" si="1"/>
        <v>87.484715994617005</v>
      </c>
    </row>
    <row r="86" spans="2:8" x14ac:dyDescent="0.25">
      <c r="B86" s="3">
        <v>42217</v>
      </c>
      <c r="C86" s="4">
        <v>97.7</v>
      </c>
      <c r="D86" s="5">
        <v>82.059088564515093</v>
      </c>
      <c r="F86" s="3">
        <v>42217</v>
      </c>
      <c r="G86" s="5">
        <f t="shared" si="0"/>
        <v>0.12792624966295013</v>
      </c>
      <c r="H86" s="5">
        <f t="shared" si="1"/>
        <v>87.306874335738257</v>
      </c>
    </row>
    <row r="87" spans="2:8" x14ac:dyDescent="0.25">
      <c r="B87" s="3">
        <v>42248</v>
      </c>
      <c r="C87" s="4">
        <v>95.2</v>
      </c>
      <c r="D87" s="5">
        <v>102.03474934805534</v>
      </c>
      <c r="F87" s="3">
        <v>42248</v>
      </c>
      <c r="G87" s="5">
        <f t="shared" si="0"/>
        <v>0.12291664692205843</v>
      </c>
      <c r="H87" s="5">
        <f t="shared" si="1"/>
        <v>87.751725111700566</v>
      </c>
    </row>
    <row r="88" spans="2:8" x14ac:dyDescent="0.25">
      <c r="B88" s="3">
        <v>42278</v>
      </c>
      <c r="C88" s="4">
        <v>97.8</v>
      </c>
      <c r="D88" s="5">
        <v>102.43225607693043</v>
      </c>
      <c r="F88" s="3">
        <v>42278</v>
      </c>
      <c r="G88" s="5">
        <f t="shared" si="0"/>
        <v>0.12050993690418371</v>
      </c>
      <c r="H88" s="5">
        <f t="shared" si="1"/>
        <v>87.952448694413818</v>
      </c>
    </row>
    <row r="89" spans="2:8" x14ac:dyDescent="0.25">
      <c r="B89" s="3">
        <v>42309</v>
      </c>
      <c r="C89" s="4">
        <v>101</v>
      </c>
      <c r="D89" s="5">
        <v>95.703439097560505</v>
      </c>
      <c r="F89" s="3">
        <v>42309</v>
      </c>
      <c r="G89" s="5">
        <f t="shared" si="0"/>
        <v>0.11832571678496538</v>
      </c>
      <c r="H89" s="5">
        <f t="shared" si="1"/>
        <v>88.184933472042758</v>
      </c>
    </row>
    <row r="90" spans="2:8" x14ac:dyDescent="0.25">
      <c r="B90" s="3">
        <v>42339</v>
      </c>
      <c r="C90" s="4">
        <v>97.4</v>
      </c>
      <c r="D90" s="5">
        <v>85.495930589278743</v>
      </c>
      <c r="F90" s="3">
        <v>42339</v>
      </c>
      <c r="G90" s="5">
        <f t="shared" si="0"/>
        <v>0.12304906139418527</v>
      </c>
      <c r="H90" s="5">
        <f t="shared" si="1"/>
        <v>87.705169424456102</v>
      </c>
    </row>
    <row r="91" spans="2:8" x14ac:dyDescent="0.25">
      <c r="B91" s="3">
        <v>42370</v>
      </c>
      <c r="C91" s="4">
        <v>94.1</v>
      </c>
      <c r="D91" s="5">
        <v>82.934434209895201</v>
      </c>
      <c r="F91" s="3">
        <v>42370</v>
      </c>
      <c r="G91" s="5">
        <f t="shared" si="0"/>
        <v>0.12755108156756614</v>
      </c>
      <c r="H91" s="5">
        <f t="shared" si="1"/>
        <v>87.138007029873307</v>
      </c>
    </row>
    <row r="92" spans="2:8" x14ac:dyDescent="0.25">
      <c r="B92" s="3">
        <v>42401</v>
      </c>
      <c r="C92" s="4">
        <v>96.3</v>
      </c>
      <c r="D92" s="5">
        <v>102.63243364200049</v>
      </c>
      <c r="F92" s="3">
        <v>42401</v>
      </c>
      <c r="G92" s="5">
        <f t="shared" si="0"/>
        <v>0.12080099888746397</v>
      </c>
      <c r="H92" s="5">
        <f t="shared" si="1"/>
        <v>87.70441915379952</v>
      </c>
    </row>
    <row r="93" spans="2:8" x14ac:dyDescent="0.25">
      <c r="B93" s="3">
        <v>42430</v>
      </c>
      <c r="C93" s="4">
        <v>101.3</v>
      </c>
      <c r="D93" s="5">
        <v>115.79792887902272</v>
      </c>
      <c r="F93" s="3">
        <v>42430</v>
      </c>
      <c r="G93" s="5">
        <f t="shared" si="0"/>
        <v>0.12303572598352572</v>
      </c>
      <c r="H93" s="5">
        <f t="shared" si="1"/>
        <v>87.509502385638783</v>
      </c>
    </row>
    <row r="94" spans="2:8" x14ac:dyDescent="0.25">
      <c r="B94" s="3">
        <v>42461</v>
      </c>
      <c r="C94" s="4">
        <v>102.3</v>
      </c>
      <c r="D94" s="5">
        <v>106.98162816379882</v>
      </c>
      <c r="F94" s="3">
        <v>42461</v>
      </c>
      <c r="G94" s="5">
        <f t="shared" si="0"/>
        <v>0.1200733938820216</v>
      </c>
      <c r="H94" s="5">
        <f t="shared" si="1"/>
        <v>87.796206085005522</v>
      </c>
    </row>
    <row r="95" spans="2:8" x14ac:dyDescent="0.25">
      <c r="B95" s="3">
        <v>42491</v>
      </c>
      <c r="C95" s="4">
        <v>104.2</v>
      </c>
      <c r="D95" s="5">
        <v>115.31100441431164</v>
      </c>
      <c r="F95" s="3">
        <v>42491</v>
      </c>
      <c r="G95" s="5">
        <f t="shared" si="0"/>
        <v>0.12914896319418595</v>
      </c>
      <c r="H95" s="5">
        <f t="shared" si="1"/>
        <v>86.897245027158405</v>
      </c>
    </row>
    <row r="96" spans="2:8" x14ac:dyDescent="0.25">
      <c r="B96" s="3">
        <v>42522</v>
      </c>
      <c r="C96" s="4">
        <v>102.8</v>
      </c>
      <c r="D96" s="5">
        <v>103.68118440948832</v>
      </c>
      <c r="F96" s="3">
        <v>42522</v>
      </c>
      <c r="G96" s="5">
        <f t="shared" si="0"/>
        <v>0.13482824655151057</v>
      </c>
      <c r="H96" s="5">
        <f t="shared" si="1"/>
        <v>86.349534292331242</v>
      </c>
    </row>
    <row r="97" spans="2:8" x14ac:dyDescent="0.25">
      <c r="B97" s="3">
        <v>42552</v>
      </c>
      <c r="C97" s="4">
        <v>98.8</v>
      </c>
      <c r="D97" s="5">
        <v>94.612963602936944</v>
      </c>
      <c r="F97" s="3">
        <v>42552</v>
      </c>
      <c r="G97" s="5">
        <f t="shared" si="0"/>
        <v>0.13526323190793949</v>
      </c>
      <c r="H97" s="5">
        <f t="shared" si="1"/>
        <v>86.312150591856479</v>
      </c>
    </row>
    <row r="98" spans="2:8" x14ac:dyDescent="0.25">
      <c r="B98" s="3">
        <v>42583</v>
      </c>
      <c r="C98" s="4">
        <v>98.6</v>
      </c>
      <c r="D98" s="5">
        <v>98.477423841754671</v>
      </c>
      <c r="F98" s="3">
        <v>42583</v>
      </c>
      <c r="G98" s="5">
        <f t="shared" si="0"/>
        <v>0.13636271593762705</v>
      </c>
      <c r="H98" s="5">
        <f t="shared" si="1"/>
        <v>86.196046915829868</v>
      </c>
    </row>
    <row r="99" spans="2:8" x14ac:dyDescent="0.25">
      <c r="B99" s="3">
        <v>42614</v>
      </c>
      <c r="C99" s="4">
        <v>103.4</v>
      </c>
      <c r="D99" s="5">
        <v>102.02046958828419</v>
      </c>
      <c r="F99" s="3">
        <v>42614</v>
      </c>
      <c r="G99" s="5">
        <f t="shared" si="0"/>
        <v>0.14031720674529585</v>
      </c>
      <c r="H99" s="5">
        <f t="shared" si="1"/>
        <v>85.825673879974403</v>
      </c>
    </row>
    <row r="100" spans="2:8" x14ac:dyDescent="0.25">
      <c r="B100" s="3">
        <v>42644</v>
      </c>
      <c r="C100" s="4">
        <v>102.3</v>
      </c>
      <c r="D100" s="5">
        <v>107.73335632469414</v>
      </c>
      <c r="F100" s="3">
        <v>42644</v>
      </c>
      <c r="G100" s="5">
        <f t="shared" si="0"/>
        <v>0.15283570085417411</v>
      </c>
      <c r="H100" s="5">
        <f t="shared" si="1"/>
        <v>84.643988389992586</v>
      </c>
    </row>
    <row r="101" spans="2:8" x14ac:dyDescent="0.25">
      <c r="B101" s="3">
        <v>42675</v>
      </c>
      <c r="C101" s="4">
        <v>99.9</v>
      </c>
      <c r="D101" s="5">
        <v>93.909891663456037</v>
      </c>
      <c r="F101" s="3">
        <v>42675</v>
      </c>
      <c r="G101" s="5">
        <f t="shared" si="0"/>
        <v>0.15278112317732065</v>
      </c>
      <c r="H101" s="5">
        <f t="shared" si="1"/>
        <v>84.602287137718719</v>
      </c>
    </row>
    <row r="102" spans="2:8" x14ac:dyDescent="0.25">
      <c r="B102" s="3">
        <v>42705</v>
      </c>
      <c r="C102" s="4">
        <v>105.3</v>
      </c>
      <c r="D102" s="5">
        <v>123.37251297498074</v>
      </c>
      <c r="F102" s="3">
        <v>42705</v>
      </c>
      <c r="G102" s="5">
        <f t="shared" si="0"/>
        <v>0.16094461171559671</v>
      </c>
      <c r="H102" s="5">
        <f t="shared" si="1"/>
        <v>83.774972750292278</v>
      </c>
    </row>
    <row r="103" spans="2:8" x14ac:dyDescent="0.25">
      <c r="B103" s="3">
        <v>42736</v>
      </c>
      <c r="C103" s="4">
        <v>100.6</v>
      </c>
      <c r="D103" s="5">
        <v>100.24853504100304</v>
      </c>
      <c r="F103" s="3">
        <v>42736</v>
      </c>
      <c r="G103" s="5">
        <f t="shared" si="0"/>
        <v>0.16054922111444994</v>
      </c>
      <c r="H103" s="5">
        <f t="shared" si="1"/>
        <v>83.807526129133095</v>
      </c>
    </row>
    <row r="104" spans="2:8" x14ac:dyDescent="0.25">
      <c r="B104" s="3">
        <v>42767</v>
      </c>
      <c r="C104" s="4">
        <v>100.2</v>
      </c>
      <c r="D104" s="5">
        <v>98.908053954761783</v>
      </c>
      <c r="F104" s="3">
        <v>42767</v>
      </c>
      <c r="G104" s="5">
        <f t="shared" si="0"/>
        <v>0.15901601034085774</v>
      </c>
      <c r="H104" s="5">
        <f t="shared" si="1"/>
        <v>83.936566082410323</v>
      </c>
    </row>
    <row r="105" spans="2:8" x14ac:dyDescent="0.25">
      <c r="B105" s="3">
        <v>42795</v>
      </c>
      <c r="C105" s="4">
        <v>98.7</v>
      </c>
      <c r="D105" s="5">
        <v>93.212459314530392</v>
      </c>
      <c r="F105" s="3">
        <v>42795</v>
      </c>
      <c r="G105" s="5">
        <f t="shared" si="0"/>
        <v>0.15888456328930234</v>
      </c>
      <c r="H105" s="5">
        <f t="shared" si="1"/>
        <v>83.93578908619368</v>
      </c>
    </row>
    <row r="106" spans="2:8" x14ac:dyDescent="0.25">
      <c r="B106" s="3">
        <v>42826</v>
      </c>
      <c r="C106" s="4">
        <v>99.1</v>
      </c>
      <c r="D106" s="5">
        <v>99.945331775486522</v>
      </c>
      <c r="F106" s="3">
        <v>42826</v>
      </c>
      <c r="G106" s="5">
        <f t="shared" si="0"/>
        <v>0.15801300555526751</v>
      </c>
      <c r="H106" s="5">
        <f t="shared" si="1"/>
        <v>84.000614883222894</v>
      </c>
    </row>
    <row r="107" spans="2:8" x14ac:dyDescent="0.25">
      <c r="B107" s="3">
        <v>42856</v>
      </c>
      <c r="C107" s="4">
        <v>98</v>
      </c>
      <c r="D107" s="5">
        <v>92.542270970292051</v>
      </c>
      <c r="F107" s="3">
        <v>42856</v>
      </c>
      <c r="G107" s="5">
        <f t="shared" si="0"/>
        <v>0.16047558114419833</v>
      </c>
      <c r="H107" s="5">
        <f t="shared" si="1"/>
        <v>83.712282473971527</v>
      </c>
    </row>
    <row r="108" spans="2:8" x14ac:dyDescent="0.25">
      <c r="B108" s="3">
        <v>42887</v>
      </c>
      <c r="C108" s="4">
        <v>95.9</v>
      </c>
      <c r="D108" s="5">
        <v>90.694794454788536</v>
      </c>
      <c r="F108" s="3">
        <v>42887</v>
      </c>
      <c r="G108" s="5">
        <f t="shared" si="0"/>
        <v>0.16552466943964492</v>
      </c>
      <c r="H108" s="5">
        <f t="shared" si="1"/>
        <v>83.165852048434203</v>
      </c>
    </row>
    <row r="109" spans="2:8" x14ac:dyDescent="0.25">
      <c r="B109" s="3">
        <v>42917</v>
      </c>
      <c r="C109" s="4">
        <v>98.3</v>
      </c>
      <c r="D109" s="5">
        <v>102.73593547149993</v>
      </c>
      <c r="F109" s="3">
        <v>42917</v>
      </c>
      <c r="G109" s="5">
        <f t="shared" si="0"/>
        <v>0.16828036068052629</v>
      </c>
      <c r="H109" s="5">
        <f t="shared" si="1"/>
        <v>82.835329037409053</v>
      </c>
    </row>
    <row r="110" spans="2:8" x14ac:dyDescent="0.25">
      <c r="B110" s="3">
        <v>42948</v>
      </c>
      <c r="C110" s="4">
        <v>102.2</v>
      </c>
      <c r="D110" s="5">
        <v>104.58681390158276</v>
      </c>
      <c r="F110" s="3">
        <v>42948</v>
      </c>
      <c r="G110" s="5">
        <f t="shared" si="0"/>
        <v>0.17687471218762155</v>
      </c>
      <c r="H110" s="5">
        <f t="shared" si="1"/>
        <v>82.063753334886968</v>
      </c>
    </row>
    <row r="111" spans="2:8" x14ac:dyDescent="0.25">
      <c r="B111" s="3">
        <v>42979</v>
      </c>
      <c r="C111" s="4">
        <v>103.5</v>
      </c>
      <c r="D111" s="5">
        <v>107.78488408636177</v>
      </c>
      <c r="F111" s="3">
        <v>42979</v>
      </c>
      <c r="G111" s="5">
        <f t="shared" si="0"/>
        <v>0.18212751594341972</v>
      </c>
      <c r="H111" s="5">
        <f t="shared" si="1"/>
        <v>81.582489577519098</v>
      </c>
    </row>
    <row r="112" spans="2:8" x14ac:dyDescent="0.25">
      <c r="B112" s="3">
        <v>43009</v>
      </c>
      <c r="C112" s="4">
        <v>100.3</v>
      </c>
      <c r="D112" s="5">
        <v>103.68674722060022</v>
      </c>
      <c r="F112" s="3">
        <v>43009</v>
      </c>
      <c r="G112" s="5">
        <f t="shared" si="0"/>
        <v>0.18344610423767382</v>
      </c>
      <c r="H112" s="5">
        <f t="shared" si="1"/>
        <v>81.407066707596186</v>
      </c>
    </row>
    <row r="113" spans="2:8" x14ac:dyDescent="0.25">
      <c r="B113" s="3">
        <v>43040</v>
      </c>
      <c r="C113" s="4">
        <v>102.9</v>
      </c>
      <c r="D113" s="5">
        <v>108.29779866793328</v>
      </c>
      <c r="F113" s="3">
        <v>43040</v>
      </c>
      <c r="G113" s="5">
        <f t="shared" si="0"/>
        <v>0.18726354093689215</v>
      </c>
      <c r="H113" s="5">
        <f t="shared" si="1"/>
        <v>81.04344244967514</v>
      </c>
    </row>
    <row r="114" spans="2:8" x14ac:dyDescent="0.25">
      <c r="B114" s="3">
        <v>43070</v>
      </c>
      <c r="C114" s="4">
        <v>99.3</v>
      </c>
      <c r="D114" s="5">
        <v>101.15571399782317</v>
      </c>
      <c r="F114" s="3">
        <v>43070</v>
      </c>
      <c r="G114" s="5">
        <f t="shared" si="0"/>
        <v>0.1868214462206019</v>
      </c>
      <c r="H114" s="5">
        <f t="shared" si="1"/>
        <v>81.109554840998854</v>
      </c>
    </row>
    <row r="115" spans="2:8" x14ac:dyDescent="0.25">
      <c r="B115" s="3">
        <v>43101</v>
      </c>
      <c r="C115" s="4">
        <v>100.8</v>
      </c>
      <c r="D115" s="5">
        <v>103.28603923126636</v>
      </c>
      <c r="F115" s="3">
        <v>43101</v>
      </c>
      <c r="G115" s="5">
        <f t="shared" si="0"/>
        <v>0.18681302137735478</v>
      </c>
      <c r="H115" s="5">
        <f t="shared" si="1"/>
        <v>81.126275747129412</v>
      </c>
    </row>
    <row r="116" spans="2:8" x14ac:dyDescent="0.25">
      <c r="B116" s="3">
        <v>43132</v>
      </c>
      <c r="C116" s="4">
        <v>98.4</v>
      </c>
      <c r="D116" s="5">
        <v>93.275698141519442</v>
      </c>
      <c r="F116" s="3">
        <v>43132</v>
      </c>
      <c r="G116" s="5">
        <f t="shared" si="0"/>
        <v>0.18858479788304761</v>
      </c>
      <c r="H116" s="5">
        <f t="shared" si="1"/>
        <v>80.977857233764269</v>
      </c>
    </row>
    <row r="117" spans="2:8" x14ac:dyDescent="0.25">
      <c r="B117" s="3">
        <v>43160</v>
      </c>
      <c r="C117" s="4">
        <v>99.1</v>
      </c>
      <c r="D117" s="5">
        <v>102.34010628079875</v>
      </c>
      <c r="F117" s="3">
        <v>43160</v>
      </c>
      <c r="G117" s="5">
        <f t="shared" si="0"/>
        <v>0.18719611296956445</v>
      </c>
      <c r="H117" s="5">
        <f t="shared" si="1"/>
        <v>81.085333843507371</v>
      </c>
    </row>
    <row r="118" spans="2:8" x14ac:dyDescent="0.25">
      <c r="B118" s="3">
        <v>43191</v>
      </c>
      <c r="C118" s="4">
        <v>102.8</v>
      </c>
      <c r="D118" s="5">
        <v>109.29969077706816</v>
      </c>
      <c r="F118" s="3">
        <v>43191</v>
      </c>
      <c r="G118" s="5">
        <f t="shared" si="0"/>
        <v>0.19200486970079314</v>
      </c>
      <c r="H118" s="5">
        <f t="shared" si="1"/>
        <v>80.590960363072838</v>
      </c>
    </row>
    <row r="119" spans="2:8" x14ac:dyDescent="0.25">
      <c r="B119" s="3">
        <v>43221</v>
      </c>
      <c r="C119" s="4">
        <v>105.6</v>
      </c>
      <c r="D119" s="5">
        <v>113.12764675114948</v>
      </c>
      <c r="F119" s="3">
        <v>43221</v>
      </c>
      <c r="G119" s="5">
        <f t="shared" si="0"/>
        <v>0.20264157714429187</v>
      </c>
      <c r="H119" s="5">
        <f t="shared" si="1"/>
        <v>79.572917432073694</v>
      </c>
    </row>
    <row r="120" spans="2:8" x14ac:dyDescent="0.25">
      <c r="B120" s="3">
        <v>43252</v>
      </c>
      <c r="C120" s="4">
        <v>101.1</v>
      </c>
      <c r="D120" s="5">
        <v>98.441572928689823</v>
      </c>
      <c r="F120" s="3">
        <v>43252</v>
      </c>
      <c r="G120" s="5">
        <f t="shared" si="0"/>
        <v>0.20334139099144571</v>
      </c>
      <c r="H120" s="5">
        <f t="shared" si="1"/>
        <v>79.596329120240355</v>
      </c>
    </row>
    <row r="121" spans="2:8" x14ac:dyDescent="0.25">
      <c r="B121" s="3">
        <v>43282</v>
      </c>
      <c r="C121" s="4">
        <v>100.7</v>
      </c>
      <c r="D121" s="5">
        <v>100.32093777438666</v>
      </c>
      <c r="F121" s="3">
        <v>43282</v>
      </c>
      <c r="G121" s="5">
        <f t="shared" si="0"/>
        <v>0.20321526580213953</v>
      </c>
      <c r="H121" s="5">
        <f t="shared" si="1"/>
        <v>79.610362385619993</v>
      </c>
    </row>
    <row r="122" spans="2:8" x14ac:dyDescent="0.25">
      <c r="B122" s="3">
        <v>43313</v>
      </c>
      <c r="C122" s="4">
        <v>99.9</v>
      </c>
      <c r="D122" s="5">
        <v>97.860587716414301</v>
      </c>
      <c r="F122" s="3">
        <v>43313</v>
      </c>
      <c r="G122" s="5">
        <f t="shared" si="0"/>
        <v>0.20178378906559652</v>
      </c>
      <c r="H122" s="5">
        <f t="shared" si="1"/>
        <v>79.744859738766706</v>
      </c>
    </row>
    <row r="123" spans="2:8" x14ac:dyDescent="0.25">
      <c r="B123" s="3">
        <v>43344</v>
      </c>
      <c r="C123" s="4">
        <v>100.5</v>
      </c>
      <c r="D123" s="5">
        <v>108.03205846390749</v>
      </c>
      <c r="F123" s="3">
        <v>43344</v>
      </c>
      <c r="G123" s="5">
        <f t="shared" si="0"/>
        <v>0.19984275833728066</v>
      </c>
      <c r="H123" s="5">
        <f t="shared" si="1"/>
        <v>79.91299048043696</v>
      </c>
    </row>
    <row r="124" spans="2:8" x14ac:dyDescent="0.25">
      <c r="B124" s="3">
        <v>43374</v>
      </c>
      <c r="C124" s="4">
        <v>101.1</v>
      </c>
      <c r="D124" s="5">
        <v>104.39243863993532</v>
      </c>
      <c r="F124" s="3">
        <v>43374</v>
      </c>
      <c r="G124" s="5">
        <f t="shared" si="0"/>
        <v>0.20012508401599055</v>
      </c>
      <c r="H124" s="5">
        <f t="shared" si="1"/>
        <v>79.859501067163777</v>
      </c>
    </row>
    <row r="125" spans="2:8" x14ac:dyDescent="0.25">
      <c r="B125" s="3">
        <v>43405</v>
      </c>
      <c r="C125" s="4">
        <v>100.8</v>
      </c>
      <c r="D125" s="5">
        <v>80.756745230491973</v>
      </c>
      <c r="F125" s="3">
        <v>43405</v>
      </c>
      <c r="G125" s="5">
        <f t="shared" si="0"/>
        <v>0.18009542213236904</v>
      </c>
      <c r="H125" s="5">
        <f t="shared" si="1"/>
        <v>81.946537453720254</v>
      </c>
    </row>
    <row r="126" spans="2:8" x14ac:dyDescent="0.25">
      <c r="B126" s="3">
        <v>43435</v>
      </c>
      <c r="C126" s="4">
        <v>96.7</v>
      </c>
      <c r="D126" s="5">
        <v>88.11788895111458</v>
      </c>
      <c r="F126" s="3">
        <v>43435</v>
      </c>
      <c r="G126" s="5">
        <f t="shared" si="0"/>
        <v>0.18279624414585466</v>
      </c>
      <c r="H126" s="5">
        <f t="shared" si="1"/>
        <v>81.690342272629437</v>
      </c>
    </row>
    <row r="127" spans="2:8" x14ac:dyDescent="0.25">
      <c r="B127" s="3">
        <v>43466</v>
      </c>
      <c r="C127" s="4">
        <v>98</v>
      </c>
      <c r="D127" s="5">
        <v>103.37281374778908</v>
      </c>
      <c r="F127" s="3">
        <v>43466</v>
      </c>
      <c r="G127" s="5">
        <f t="shared" si="0"/>
        <v>0.18078395576290637</v>
      </c>
      <c r="H127" s="5">
        <f t="shared" si="1"/>
        <v>81.844521798350854</v>
      </c>
    </row>
    <row r="128" spans="2:8" x14ac:dyDescent="0.25">
      <c r="B128" s="3">
        <v>43497</v>
      </c>
      <c r="C128" s="4">
        <v>99.5</v>
      </c>
      <c r="D128" s="5">
        <v>108.92185214218442</v>
      </c>
      <c r="F128" s="3">
        <v>43497</v>
      </c>
      <c r="G128" s="5">
        <f t="shared" si="0"/>
        <v>0.17680973499701377</v>
      </c>
      <c r="H128" s="5">
        <f t="shared" si="1"/>
        <v>82.21954494699915</v>
      </c>
    </row>
    <row r="129" spans="2:8" x14ac:dyDescent="0.25">
      <c r="B129" s="3">
        <v>43525</v>
      </c>
      <c r="C129" s="4">
        <v>100.6</v>
      </c>
      <c r="D129" s="5">
        <v>103.31731965353148</v>
      </c>
      <c r="F129" s="3">
        <v>43525</v>
      </c>
      <c r="G129" s="5">
        <f t="shared" si="0"/>
        <v>0.17685444505560616</v>
      </c>
      <c r="H129" s="5">
        <f t="shared" si="1"/>
        <v>82.211684768638989</v>
      </c>
    </row>
    <row r="130" spans="2:8" x14ac:dyDescent="0.25">
      <c r="B130" s="3">
        <v>43556</v>
      </c>
      <c r="C130" s="4">
        <v>104.1</v>
      </c>
      <c r="D130" s="5">
        <v>108.04691797857248</v>
      </c>
      <c r="F130" s="3">
        <v>43556</v>
      </c>
      <c r="G130" s="5">
        <f t="shared" si="0"/>
        <v>0.18160373182764969</v>
      </c>
      <c r="H130" s="5">
        <f t="shared" si="1"/>
        <v>81.768101196705814</v>
      </c>
    </row>
    <row r="131" spans="2:8" x14ac:dyDescent="0.25">
      <c r="B131" s="3">
        <v>43586</v>
      </c>
      <c r="C131" s="4">
        <v>101.3</v>
      </c>
      <c r="D131" s="5">
        <v>100.83403501868369</v>
      </c>
      <c r="F131" s="3">
        <v>43586</v>
      </c>
      <c r="G131" s="5">
        <f t="shared" si="0"/>
        <v>0.18174057411095446</v>
      </c>
      <c r="H131" s="5">
        <f t="shared" si="1"/>
        <v>81.789429106932616</v>
      </c>
    </row>
    <row r="132" spans="2:8" x14ac:dyDescent="0.25">
      <c r="B132" s="3">
        <v>43617</v>
      </c>
      <c r="C132" s="4">
        <v>100.1</v>
      </c>
      <c r="D132" s="5">
        <v>88.607731875731147</v>
      </c>
      <c r="F132" s="3">
        <v>43617</v>
      </c>
      <c r="G132" s="5">
        <f t="shared" si="0"/>
        <v>0.17692767036831789</v>
      </c>
      <c r="H132" s="5">
        <f t="shared" si="1"/>
        <v>82.308738925197076</v>
      </c>
    </row>
    <row r="133" spans="2:8" x14ac:dyDescent="0.25">
      <c r="B133" s="3">
        <v>43647</v>
      </c>
      <c r="C133" s="4">
        <v>98.4</v>
      </c>
      <c r="D133" s="5">
        <v>99.988234333813068</v>
      </c>
      <c r="F133" s="3">
        <v>43647</v>
      </c>
      <c r="G133" s="5">
        <f t="shared" si="0"/>
        <v>0.17714337032022939</v>
      </c>
      <c r="H133" s="5">
        <f t="shared" si="1"/>
        <v>82.270403413918871</v>
      </c>
    </row>
    <row r="134" spans="2:8" x14ac:dyDescent="0.25">
      <c r="B134" s="3">
        <v>43678</v>
      </c>
      <c r="C134" s="4">
        <v>98.8</v>
      </c>
      <c r="D134" s="5">
        <v>95.009388693992619</v>
      </c>
      <c r="F134" s="3">
        <v>43678</v>
      </c>
      <c r="G134" s="5">
        <f t="shared" si="0"/>
        <v>0.17909619974338684</v>
      </c>
      <c r="H134" s="5">
        <f t="shared" si="1"/>
        <v>82.034044460849657</v>
      </c>
    </row>
    <row r="135" spans="2:8" x14ac:dyDescent="0.25">
      <c r="B135" s="3">
        <v>43709</v>
      </c>
      <c r="C135" s="4">
        <v>98.1</v>
      </c>
      <c r="D135" s="5">
        <v>107.75946594904617</v>
      </c>
      <c r="F135" s="3">
        <v>43709</v>
      </c>
      <c r="G135" s="5">
        <f t="shared" si="0"/>
        <v>0.17423836819630978</v>
      </c>
      <c r="H135" s="5">
        <f t="shared" si="1"/>
        <v>82.46795218590043</v>
      </c>
    </row>
    <row r="136" spans="2:8" x14ac:dyDescent="0.25">
      <c r="B136" s="3">
        <v>43739</v>
      </c>
      <c r="C136" s="4">
        <v>99</v>
      </c>
      <c r="D136" s="5">
        <v>93.605702665671785</v>
      </c>
      <c r="F136" s="3">
        <v>43739</v>
      </c>
      <c r="G136" s="5">
        <f t="shared" si="0"/>
        <v>0.17377251671893784</v>
      </c>
      <c r="H136" s="5">
        <f t="shared" si="1"/>
        <v>82.530284983621755</v>
      </c>
    </row>
    <row r="137" spans="2:8" x14ac:dyDescent="0.25">
      <c r="B137" s="3">
        <v>43770</v>
      </c>
      <c r="C137" s="4">
        <v>100.2</v>
      </c>
      <c r="D137" s="5">
        <v>105.35936601865039</v>
      </c>
      <c r="F137" s="3">
        <v>43770</v>
      </c>
      <c r="G137" s="5">
        <f t="shared" si="0"/>
        <v>0.17388297621095455</v>
      </c>
      <c r="H137" s="5">
        <f t="shared" si="1"/>
        <v>82.500897214028129</v>
      </c>
    </row>
    <row r="138" spans="2:8" x14ac:dyDescent="0.25">
      <c r="B138" s="3">
        <v>43800</v>
      </c>
      <c r="C138" s="4">
        <v>102.2</v>
      </c>
      <c r="D138" s="5">
        <v>105.46098682889831</v>
      </c>
      <c r="F138" s="3">
        <v>43800</v>
      </c>
      <c r="G138" s="5">
        <f t="shared" si="0"/>
        <v>0.1725033177379599</v>
      </c>
      <c r="H138" s="5">
        <f t="shared" si="1"/>
        <v>82.691013199352199</v>
      </c>
    </row>
    <row r="139" spans="2:8" x14ac:dyDescent="0.25">
      <c r="B139" s="3">
        <v>43831</v>
      </c>
      <c r="C139" s="4">
        <v>101.4</v>
      </c>
      <c r="D139" s="5">
        <v>94.324051579019368</v>
      </c>
      <c r="F139" s="3">
        <v>43831</v>
      </c>
      <c r="G139" s="5">
        <f t="shared" si="0"/>
        <v>0.1638641807245815</v>
      </c>
      <c r="H139" s="5">
        <f t="shared" si="1"/>
        <v>83.620254916445333</v>
      </c>
    </row>
    <row r="140" spans="2:8" x14ac:dyDescent="0.25">
      <c r="B140" s="3">
        <v>43862</v>
      </c>
      <c r="C140" s="4">
        <v>98.5</v>
      </c>
      <c r="D140" s="5">
        <v>89.53165917396457</v>
      </c>
      <c r="F140" s="3">
        <v>43862</v>
      </c>
      <c r="G140" s="5">
        <f t="shared" si="0"/>
        <v>0.14660421573852719</v>
      </c>
      <c r="H140" s="5">
        <f t="shared" si="1"/>
        <v>85.429106440003181</v>
      </c>
    </row>
    <row r="141" spans="2:8" x14ac:dyDescent="0.25">
      <c r="B141" s="3">
        <v>43891</v>
      </c>
      <c r="C141" s="4">
        <v>95.4</v>
      </c>
      <c r="D141" s="5">
        <v>58.871462853271041</v>
      </c>
      <c r="F141" s="3">
        <v>43891</v>
      </c>
      <c r="G141" s="5">
        <f t="shared" si="0"/>
        <v>0.15813637824061738</v>
      </c>
      <c r="H141" s="5">
        <f t="shared" si="1"/>
        <v>84.391272540745319</v>
      </c>
    </row>
    <row r="142" spans="2:8" x14ac:dyDescent="0.25">
      <c r="B142" s="3">
        <v>43922</v>
      </c>
      <c r="C142" s="4">
        <v>87.1</v>
      </c>
      <c r="D142" s="5">
        <v>59.79989767382984</v>
      </c>
      <c r="F142" s="3">
        <v>43922</v>
      </c>
      <c r="G142" s="5">
        <f t="shared" si="0"/>
        <v>0.19389394270431382</v>
      </c>
      <c r="H142" s="5">
        <f t="shared" si="1"/>
        <v>80.680973591614134</v>
      </c>
    </row>
    <row r="143" spans="2:8" x14ac:dyDescent="0.25">
      <c r="B143" s="3">
        <v>43952</v>
      </c>
      <c r="C143" s="4">
        <v>95.5</v>
      </c>
      <c r="D143" s="5">
        <v>159.09152544194427</v>
      </c>
      <c r="F143" s="3">
        <v>43952</v>
      </c>
      <c r="G143" s="5">
        <f t="shared" si="0"/>
        <v>0.10659598116927493</v>
      </c>
      <c r="H143" s="5">
        <f t="shared" si="1"/>
        <v>89.139907021458995</v>
      </c>
    </row>
    <row r="144" spans="2:8" x14ac:dyDescent="0.25">
      <c r="B144" s="3">
        <v>43983</v>
      </c>
      <c r="C144" s="4">
        <v>105.4</v>
      </c>
      <c r="D144" s="5">
        <v>129.92792433033071</v>
      </c>
      <c r="F144" s="3">
        <v>43983</v>
      </c>
      <c r="G144" s="5">
        <f t="shared" ref="G144:G160" si="2">SLOPE(C84:C144,D84:D144)</f>
        <v>0.11227643652475133</v>
      </c>
      <c r="H144" s="5">
        <f t="shared" ref="H144:H160" si="3">INTERCEPT(C84:C144,D84:D144)</f>
        <v>88.594274904246546</v>
      </c>
    </row>
    <row r="145" spans="2:8" x14ac:dyDescent="0.25">
      <c r="B145" s="3">
        <v>44013</v>
      </c>
      <c r="C145" s="4">
        <v>102.3</v>
      </c>
      <c r="D145" s="5">
        <v>105.81395342749059</v>
      </c>
      <c r="F145" s="3">
        <v>44013</v>
      </c>
      <c r="G145" s="5">
        <f t="shared" si="2"/>
        <v>0.11369613001504524</v>
      </c>
      <c r="H145" s="5">
        <f t="shared" si="3"/>
        <v>88.444365075027491</v>
      </c>
    </row>
    <row r="146" spans="2:8" x14ac:dyDescent="0.25">
      <c r="B146" s="3">
        <v>44044</v>
      </c>
      <c r="C146" s="4">
        <v>103.3</v>
      </c>
      <c r="D146" s="5">
        <v>99.030400385044572</v>
      </c>
      <c r="F146" s="3">
        <v>44044</v>
      </c>
      <c r="G146" s="5">
        <f t="shared" si="2"/>
        <v>0.11449271805809055</v>
      </c>
      <c r="H146" s="5">
        <f t="shared" si="3"/>
        <v>88.388471748462251</v>
      </c>
    </row>
    <row r="147" spans="2:8" x14ac:dyDescent="0.25">
      <c r="B147" s="3">
        <v>44075</v>
      </c>
      <c r="C147" s="4">
        <v>101.6</v>
      </c>
      <c r="D147" s="5">
        <v>93.237624915411317</v>
      </c>
      <c r="F147" s="3">
        <v>44075</v>
      </c>
      <c r="G147" s="5">
        <f t="shared" si="2"/>
        <v>0.112684590296821</v>
      </c>
      <c r="H147" s="5">
        <f t="shared" si="3"/>
        <v>88.613603935146941</v>
      </c>
    </row>
    <row r="148" spans="2:8" x14ac:dyDescent="0.25">
      <c r="B148" s="3">
        <v>44105</v>
      </c>
      <c r="C148" s="4">
        <v>99</v>
      </c>
      <c r="D148" s="5">
        <v>99.997301501817972</v>
      </c>
      <c r="F148" s="3">
        <v>44105</v>
      </c>
      <c r="G148" s="5">
        <f t="shared" si="2"/>
        <v>0.11330555552781002</v>
      </c>
      <c r="H148" s="5">
        <f t="shared" si="3"/>
        <v>88.617117755849534</v>
      </c>
    </row>
    <row r="149" spans="2:8" x14ac:dyDescent="0.25">
      <c r="B149" s="3">
        <v>44136</v>
      </c>
      <c r="C149" s="4">
        <v>100.2</v>
      </c>
      <c r="D149" s="5">
        <v>104.62150587707025</v>
      </c>
      <c r="F149" s="3">
        <v>44136</v>
      </c>
      <c r="G149" s="5">
        <f t="shared" si="2"/>
        <v>0.11356895171802636</v>
      </c>
      <c r="H149" s="5">
        <f t="shared" si="3"/>
        <v>88.625856246505791</v>
      </c>
    </row>
    <row r="150" spans="2:8" x14ac:dyDescent="0.25">
      <c r="B150" s="3">
        <v>44166</v>
      </c>
      <c r="C150" s="4">
        <v>103</v>
      </c>
      <c r="D150" s="5">
        <v>113.37769489367263</v>
      </c>
      <c r="F150" s="3">
        <v>44166</v>
      </c>
      <c r="G150" s="5">
        <f t="shared" si="2"/>
        <v>0.1158643310858323</v>
      </c>
      <c r="H150" s="5">
        <f t="shared" si="3"/>
        <v>88.393794227336713</v>
      </c>
    </row>
    <row r="151" spans="2:8" x14ac:dyDescent="0.25">
      <c r="B151" s="3">
        <v>44197</v>
      </c>
      <c r="C151" s="4">
        <v>102.6</v>
      </c>
      <c r="D151" s="5">
        <v>110.9712278465486</v>
      </c>
      <c r="F151" s="3">
        <v>44197</v>
      </c>
      <c r="G151" s="5">
        <f t="shared" si="2"/>
        <v>0.11572843608377997</v>
      </c>
      <c r="H151" s="5">
        <f t="shared" si="3"/>
        <v>88.444440616021382</v>
      </c>
    </row>
    <row r="152" spans="2:8" x14ac:dyDescent="0.25">
      <c r="B152" s="3">
        <v>44228</v>
      </c>
      <c r="C152" s="4">
        <v>102.4</v>
      </c>
      <c r="D152" s="5">
        <v>113.30227113270736</v>
      </c>
      <c r="F152" s="3">
        <v>44228</v>
      </c>
      <c r="G152" s="5">
        <f t="shared" si="2"/>
        <v>0.10987294541506674</v>
      </c>
      <c r="H152" s="5">
        <f t="shared" si="3"/>
        <v>89.119938107630645</v>
      </c>
    </row>
    <row r="153" spans="2:8" x14ac:dyDescent="0.25">
      <c r="B153" s="3">
        <v>44256</v>
      </c>
      <c r="C153" s="4">
        <v>106.6</v>
      </c>
      <c r="D153" s="5">
        <v>109.2184842447041</v>
      </c>
      <c r="F153" s="3">
        <v>44256</v>
      </c>
      <c r="G153" s="5">
        <f t="shared" si="2"/>
        <v>0.11356521347487222</v>
      </c>
      <c r="H153" s="5">
        <f t="shared" si="3"/>
        <v>88.900053161823607</v>
      </c>
    </row>
    <row r="154" spans="2:8" x14ac:dyDescent="0.25">
      <c r="B154" s="3">
        <v>44287</v>
      </c>
      <c r="C154" s="4">
        <v>103.6</v>
      </c>
      <c r="D154" s="5">
        <v>97.93868623178173</v>
      </c>
      <c r="F154" s="3">
        <v>44287</v>
      </c>
      <c r="G154" s="5">
        <f t="shared" si="2"/>
        <v>0.11327451837940854</v>
      </c>
      <c r="H154" s="5">
        <f t="shared" si="3"/>
        <v>89.000593596119785</v>
      </c>
    </row>
    <row r="155" spans="2:8" x14ac:dyDescent="0.25">
      <c r="B155" s="3">
        <v>44317</v>
      </c>
      <c r="C155" s="4">
        <v>99.1</v>
      </c>
      <c r="D155" s="5">
        <v>103.23296687442698</v>
      </c>
      <c r="F155" s="3">
        <v>44317</v>
      </c>
      <c r="G155" s="5">
        <f t="shared" si="2"/>
        <v>0.11249155782547994</v>
      </c>
      <c r="H155" s="5">
        <f t="shared" si="3"/>
        <v>89.034736154204055</v>
      </c>
    </row>
    <row r="156" spans="2:8" x14ac:dyDescent="0.25">
      <c r="B156" s="3">
        <v>44348</v>
      </c>
      <c r="C156" s="4">
        <v>100.9</v>
      </c>
      <c r="D156" s="5">
        <v>106.97663030848162</v>
      </c>
      <c r="F156" s="3">
        <v>44348</v>
      </c>
      <c r="G156" s="5">
        <f t="shared" si="2"/>
        <v>0.10963676491720707</v>
      </c>
      <c r="H156" s="5">
        <f t="shared" si="3"/>
        <v>89.285998568990337</v>
      </c>
    </row>
    <row r="157" spans="2:8" x14ac:dyDescent="0.25">
      <c r="B157" s="3">
        <v>44378</v>
      </c>
      <c r="C157" s="4">
        <v>104.4</v>
      </c>
      <c r="D157" s="5">
        <v>106.1445663157067</v>
      </c>
      <c r="F157" s="3">
        <v>44378</v>
      </c>
      <c r="G157" s="5">
        <f t="shared" si="2"/>
        <v>0.11067516727788762</v>
      </c>
      <c r="H157" s="5">
        <f t="shared" si="3"/>
        <v>89.202277265363477</v>
      </c>
    </row>
    <row r="158" spans="2:8" x14ac:dyDescent="0.25">
      <c r="B158" s="3">
        <v>44409</v>
      </c>
      <c r="C158" s="4">
        <v>101.8</v>
      </c>
      <c r="D158" s="5">
        <v>94.649636701657585</v>
      </c>
      <c r="F158" s="3">
        <v>44409</v>
      </c>
      <c r="G158" s="5">
        <f t="shared" si="2"/>
        <v>0.10875348644154659</v>
      </c>
      <c r="H158" s="5">
        <f t="shared" si="3"/>
        <v>89.446675024613143</v>
      </c>
    </row>
    <row r="159" spans="2:8" x14ac:dyDescent="0.25">
      <c r="B159" s="3">
        <v>44440</v>
      </c>
      <c r="C159" s="4">
        <v>102</v>
      </c>
      <c r="D159" s="5">
        <v>105.2302292243304</v>
      </c>
      <c r="F159" s="3">
        <v>44440</v>
      </c>
      <c r="G159" s="5">
        <f t="shared" si="2"/>
        <v>0.10864458143575761</v>
      </c>
      <c r="H159" s="5">
        <f t="shared" si="3"/>
        <v>89.501452669918706</v>
      </c>
    </row>
    <row r="160" spans="2:8" x14ac:dyDescent="0.25">
      <c r="B160" s="3">
        <v>44470</v>
      </c>
      <c r="C160" s="4">
        <v>103.1</v>
      </c>
      <c r="D160" s="5">
        <v>112.14877774145509</v>
      </c>
      <c r="F160" s="3">
        <v>44470</v>
      </c>
      <c r="G160" s="5">
        <f t="shared" si="2"/>
        <v>0.1099317221693728</v>
      </c>
      <c r="H160" s="5">
        <f t="shared" si="3"/>
        <v>89.347338231205569</v>
      </c>
    </row>
    <row r="161" spans="4:4" x14ac:dyDescent="0.25">
      <c r="D161" s="5"/>
    </row>
    <row r="162" spans="4:4" x14ac:dyDescent="0.25">
      <c r="D162" s="5"/>
    </row>
    <row r="163" spans="4:4" x14ac:dyDescent="0.25">
      <c r="D163" s="5"/>
    </row>
    <row r="164" spans="4:4" x14ac:dyDescent="0.25">
      <c r="D164" s="5"/>
    </row>
    <row r="165" spans="4:4" x14ac:dyDescent="0.25">
      <c r="D165" s="5"/>
    </row>
    <row r="166" spans="4:4" x14ac:dyDescent="0.25">
      <c r="D166" s="5"/>
    </row>
    <row r="167" spans="4:4" x14ac:dyDescent="0.25">
      <c r="D167" s="5"/>
    </row>
    <row r="168" spans="4:4" x14ac:dyDescent="0.25">
      <c r="D168" s="5"/>
    </row>
    <row r="169" spans="4:4" x14ac:dyDescent="0.25">
      <c r="D169" s="5"/>
    </row>
    <row r="170" spans="4:4" x14ac:dyDescent="0.25">
      <c r="D170" s="5"/>
    </row>
    <row r="171" spans="4:4" x14ac:dyDescent="0.25">
      <c r="D171" s="5"/>
    </row>
    <row r="172" spans="4:4" x14ac:dyDescent="0.25">
      <c r="D172" s="5"/>
    </row>
    <row r="173" spans="4:4" x14ac:dyDescent="0.25">
      <c r="D173" s="5"/>
    </row>
    <row r="174" spans="4:4" x14ac:dyDescent="0.25">
      <c r="D174" s="5"/>
    </row>
    <row r="175" spans="4:4" x14ac:dyDescent="0.25">
      <c r="D175" s="5"/>
    </row>
    <row r="176" spans="4:4" x14ac:dyDescent="0.25">
      <c r="D176" s="5"/>
    </row>
    <row r="177" spans="4:4" x14ac:dyDescent="0.25">
      <c r="D177" s="5"/>
    </row>
    <row r="178" spans="4:4" x14ac:dyDescent="0.25">
      <c r="D178" s="5"/>
    </row>
    <row r="179" spans="4:4" x14ac:dyDescent="0.25">
      <c r="D179" s="5"/>
    </row>
    <row r="180" spans="4:4" x14ac:dyDescent="0.25">
      <c r="D180" s="5"/>
    </row>
    <row r="181" spans="4:4" x14ac:dyDescent="0.25">
      <c r="D181" s="5"/>
    </row>
    <row r="182" spans="4:4" x14ac:dyDescent="0.25">
      <c r="D182" s="5"/>
    </row>
    <row r="183" spans="4:4" x14ac:dyDescent="0.25">
      <c r="D183" s="5"/>
    </row>
    <row r="184" spans="4:4" x14ac:dyDescent="0.25">
      <c r="D184" s="5"/>
    </row>
    <row r="185" spans="4:4" x14ac:dyDescent="0.25">
      <c r="D185" s="5"/>
    </row>
    <row r="186" spans="4:4" x14ac:dyDescent="0.25">
      <c r="D186" s="5"/>
    </row>
    <row r="187" spans="4:4" x14ac:dyDescent="0.25">
      <c r="D187" s="5"/>
    </row>
  </sheetData>
  <mergeCells count="9">
    <mergeCell ref="J22:R23"/>
    <mergeCell ref="T17:AB17"/>
    <mergeCell ref="T18:AB19"/>
    <mergeCell ref="T20:AB21"/>
    <mergeCell ref="F17:H17"/>
    <mergeCell ref="B17:D17"/>
    <mergeCell ref="J17:R17"/>
    <mergeCell ref="J18:R19"/>
    <mergeCell ref="J20:R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2FEA1-4E9E-4BD4-AEF2-37CE00AD13F1}">
  <dimension ref="B1:Z189"/>
  <sheetViews>
    <sheetView showGridLines="0" tabSelected="1" topLeftCell="L21" zoomScaleNormal="100" workbookViewId="0">
      <selection activeCell="J39" sqref="J39"/>
    </sheetView>
  </sheetViews>
  <sheetFormatPr defaultRowHeight="15" x14ac:dyDescent="0.25"/>
  <cols>
    <col min="2" max="2" width="12" bestFit="1" customWidth="1"/>
    <col min="3" max="3" width="23.85546875" customWidth="1"/>
    <col min="4" max="4" width="16" customWidth="1"/>
    <col min="5" max="6" width="23.42578125" style="5" customWidth="1"/>
    <col min="7" max="7" width="12.7109375" style="5" customWidth="1"/>
    <col min="8" max="8" width="40.28515625" bestFit="1" customWidth="1"/>
    <col min="9" max="9" width="14.140625" customWidth="1"/>
    <col min="18" max="18" width="43" bestFit="1" customWidth="1"/>
  </cols>
  <sheetData>
    <row r="1" spans="8:11" x14ac:dyDescent="0.25">
      <c r="H1" s="5"/>
      <c r="I1" s="5"/>
      <c r="J1" s="5"/>
      <c r="K1" s="5"/>
    </row>
    <row r="2" spans="8:11" x14ac:dyDescent="0.25">
      <c r="H2" s="5"/>
      <c r="I2" s="5"/>
      <c r="J2" s="5"/>
      <c r="K2" s="5"/>
    </row>
    <row r="3" spans="8:11" x14ac:dyDescent="0.25">
      <c r="H3" s="5"/>
      <c r="I3" s="5"/>
      <c r="J3" s="5"/>
      <c r="K3" s="5"/>
    </row>
    <row r="4" spans="8:11" x14ac:dyDescent="0.25">
      <c r="H4" s="5"/>
      <c r="I4" s="5"/>
      <c r="J4" s="5"/>
      <c r="K4" s="5"/>
    </row>
    <row r="5" spans="8:11" x14ac:dyDescent="0.25">
      <c r="H5" s="5"/>
      <c r="I5" s="5"/>
      <c r="J5" s="5"/>
      <c r="K5" s="5"/>
    </row>
    <row r="6" spans="8:11" x14ac:dyDescent="0.25">
      <c r="H6" s="5"/>
      <c r="I6" s="5"/>
      <c r="J6" s="5"/>
      <c r="K6" s="5"/>
    </row>
    <row r="7" spans="8:11" x14ac:dyDescent="0.25">
      <c r="H7" s="5"/>
      <c r="I7" s="5"/>
      <c r="J7" s="5"/>
      <c r="K7" s="5"/>
    </row>
    <row r="8" spans="8:11" x14ac:dyDescent="0.25">
      <c r="H8" s="5"/>
      <c r="I8" s="5"/>
      <c r="J8" s="5"/>
      <c r="K8" s="5"/>
    </row>
    <row r="9" spans="8:11" x14ac:dyDescent="0.25">
      <c r="H9" s="5"/>
      <c r="I9" s="5"/>
      <c r="J9" s="5"/>
      <c r="K9" s="5"/>
    </row>
    <row r="10" spans="8:11" x14ac:dyDescent="0.25">
      <c r="H10" s="5"/>
      <c r="I10" s="5"/>
      <c r="J10" s="5"/>
      <c r="K10" s="5"/>
    </row>
    <row r="11" spans="8:11" x14ac:dyDescent="0.25">
      <c r="H11" s="5"/>
      <c r="I11" s="5"/>
      <c r="J11" s="5"/>
      <c r="K11" s="5"/>
    </row>
    <row r="12" spans="8:11" x14ac:dyDescent="0.25">
      <c r="H12" s="5"/>
      <c r="I12" s="5"/>
      <c r="J12" s="5"/>
      <c r="K12" s="5"/>
    </row>
    <row r="13" spans="8:11" x14ac:dyDescent="0.25">
      <c r="H13" s="5"/>
      <c r="I13" s="5"/>
      <c r="J13" s="5"/>
      <c r="K13" s="5"/>
    </row>
    <row r="14" spans="8:11" x14ac:dyDescent="0.25">
      <c r="H14" s="5"/>
      <c r="I14" s="5"/>
      <c r="J14" s="5"/>
      <c r="K14" s="5"/>
    </row>
    <row r="15" spans="8:11" x14ac:dyDescent="0.25">
      <c r="H15" s="5"/>
      <c r="I15" s="5"/>
      <c r="J15" s="5"/>
      <c r="K15" s="5"/>
    </row>
    <row r="16" spans="8:11" x14ac:dyDescent="0.25">
      <c r="H16" s="5"/>
      <c r="I16" s="5"/>
      <c r="J16" s="5"/>
      <c r="K16" s="5"/>
    </row>
    <row r="17" spans="2:26" x14ac:dyDescent="0.25">
      <c r="H17" s="5"/>
      <c r="I17" s="5"/>
      <c r="J17" s="5"/>
      <c r="K17" s="5"/>
    </row>
    <row r="18" spans="2:26" x14ac:dyDescent="0.25">
      <c r="H18" s="5"/>
      <c r="I18" s="5"/>
      <c r="J18" s="5"/>
      <c r="K18" s="5"/>
    </row>
    <row r="19" spans="2:26" x14ac:dyDescent="0.25">
      <c r="B19" s="12" t="s">
        <v>2</v>
      </c>
      <c r="C19" s="13"/>
      <c r="D19" s="13"/>
      <c r="E19" s="13"/>
      <c r="F19" s="14"/>
      <c r="G19"/>
      <c r="H19" s="12" t="s">
        <v>15</v>
      </c>
      <c r="I19" s="13"/>
      <c r="J19" s="13"/>
      <c r="K19" s="13"/>
      <c r="L19" s="13"/>
      <c r="M19" s="13"/>
      <c r="N19" s="13"/>
      <c r="O19" s="13"/>
      <c r="P19" s="14"/>
      <c r="R19" s="12"/>
      <c r="S19" s="13"/>
      <c r="T19" s="13"/>
      <c r="U19" s="13"/>
      <c r="V19" s="13"/>
      <c r="W19" s="13"/>
      <c r="X19" s="13"/>
      <c r="Y19" s="13"/>
      <c r="Z19" s="14"/>
    </row>
    <row r="20" spans="2:26" ht="30" customHeight="1" x14ac:dyDescent="0.25">
      <c r="B20" s="1"/>
      <c r="C20" s="2" t="s">
        <v>0</v>
      </c>
      <c r="D20" s="2" t="s">
        <v>14</v>
      </c>
      <c r="E20" s="2" t="s">
        <v>13</v>
      </c>
      <c r="F20" s="2" t="s">
        <v>51</v>
      </c>
      <c r="G20" s="7"/>
      <c r="H20" s="17" t="s">
        <v>16</v>
      </c>
      <c r="I20" s="17"/>
      <c r="J20" s="17"/>
      <c r="K20" s="17"/>
      <c r="L20" s="17"/>
      <c r="M20" s="17"/>
      <c r="N20" s="17"/>
      <c r="O20" s="17"/>
      <c r="P20" s="17"/>
      <c r="R20" s="16" t="s">
        <v>48</v>
      </c>
      <c r="S20" s="16"/>
      <c r="T20" s="16"/>
      <c r="U20" s="16"/>
      <c r="V20" s="16"/>
      <c r="W20" s="16"/>
      <c r="X20" s="16"/>
      <c r="Y20" s="16"/>
      <c r="Z20" s="16"/>
    </row>
    <row r="21" spans="2:26" ht="15" customHeight="1" x14ac:dyDescent="0.25">
      <c r="B21" s="3">
        <v>40179</v>
      </c>
      <c r="C21" s="4">
        <v>102.6</v>
      </c>
      <c r="D21" s="5">
        <v>102.68583958925097</v>
      </c>
      <c r="E21" s="5">
        <v>98.566691256721853</v>
      </c>
      <c r="F21" s="5">
        <v>103.58832009633785</v>
      </c>
      <c r="G21" s="3"/>
      <c r="H21" s="17"/>
      <c r="I21" s="17"/>
      <c r="J21" s="17"/>
      <c r="K21" s="17"/>
      <c r="L21" s="17"/>
      <c r="M21" s="17"/>
      <c r="N21" s="17"/>
      <c r="O21" s="17"/>
      <c r="P21" s="17"/>
      <c r="R21" s="17" t="s">
        <v>49</v>
      </c>
      <c r="S21" s="17"/>
      <c r="T21" s="17"/>
      <c r="U21" s="17"/>
      <c r="V21" s="17"/>
      <c r="W21" s="17"/>
      <c r="X21" s="17"/>
      <c r="Y21" s="17"/>
      <c r="Z21" s="17"/>
    </row>
    <row r="22" spans="2:26" ht="15" customHeight="1" x14ac:dyDescent="0.25">
      <c r="B22" s="3">
        <v>40210</v>
      </c>
      <c r="C22" s="4">
        <v>100.3</v>
      </c>
      <c r="D22" s="5">
        <v>99.677013974757386</v>
      </c>
      <c r="E22" s="5">
        <v>102.68583958925097</v>
      </c>
      <c r="F22" s="5">
        <v>98.566691256721853</v>
      </c>
      <c r="G22" s="3"/>
      <c r="H22" s="17" t="s">
        <v>17</v>
      </c>
      <c r="I22" s="17"/>
      <c r="J22" s="17"/>
      <c r="K22" s="17"/>
      <c r="L22" s="17"/>
      <c r="M22" s="17"/>
      <c r="N22" s="17"/>
      <c r="O22" s="17"/>
      <c r="P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2:26" x14ac:dyDescent="0.25">
      <c r="B23" s="3">
        <v>40238</v>
      </c>
      <c r="C23" s="4">
        <v>101.7</v>
      </c>
      <c r="D23" s="5">
        <v>104.56185988583806</v>
      </c>
      <c r="E23" s="5">
        <v>99.677013974757386</v>
      </c>
      <c r="F23" s="5">
        <v>102.68583958925097</v>
      </c>
      <c r="G23" s="3"/>
      <c r="H23" s="17"/>
      <c r="I23" s="17"/>
      <c r="J23" s="17"/>
      <c r="K23" s="17"/>
      <c r="L23" s="17"/>
      <c r="M23" s="17"/>
      <c r="N23" s="17"/>
      <c r="O23" s="17"/>
      <c r="P23" s="17"/>
    </row>
    <row r="24" spans="2:26" x14ac:dyDescent="0.25">
      <c r="B24" s="3">
        <v>40269</v>
      </c>
      <c r="C24" s="4">
        <v>102.3</v>
      </c>
      <c r="D24" s="5">
        <v>108.19688930080788</v>
      </c>
      <c r="E24" s="5">
        <v>104.56185988583806</v>
      </c>
      <c r="F24" s="5">
        <v>99.677013974757386</v>
      </c>
      <c r="G24" s="3"/>
    </row>
    <row r="25" spans="2:26" x14ac:dyDescent="0.25">
      <c r="B25" s="3">
        <v>40299</v>
      </c>
      <c r="C25" s="4">
        <v>102.4</v>
      </c>
      <c r="D25" s="5">
        <v>100.09094875308358</v>
      </c>
      <c r="E25" s="5">
        <v>108.19688930080788</v>
      </c>
      <c r="F25" s="5">
        <v>104.56185988583806</v>
      </c>
    </row>
    <row r="26" spans="2:26" x14ac:dyDescent="0.25">
      <c r="B26" s="3">
        <v>40330</v>
      </c>
      <c r="C26" s="4">
        <v>100.4</v>
      </c>
      <c r="D26" s="5">
        <v>102.65126344856546</v>
      </c>
      <c r="E26" s="5">
        <v>100.09094875308358</v>
      </c>
      <c r="F26" s="5">
        <v>108.19688930080788</v>
      </c>
      <c r="H26" s="12" t="s">
        <v>50</v>
      </c>
      <c r="I26" s="13"/>
      <c r="J26" s="13"/>
      <c r="K26" s="13"/>
      <c r="L26" s="13"/>
      <c r="M26" s="13"/>
      <c r="N26" s="13"/>
      <c r="O26" s="13"/>
      <c r="P26" s="14"/>
      <c r="R26" s="12" t="s">
        <v>50</v>
      </c>
      <c r="S26" s="13"/>
      <c r="T26" s="13"/>
      <c r="U26" s="13"/>
      <c r="V26" s="13"/>
      <c r="W26" s="13"/>
      <c r="X26" s="13"/>
      <c r="Y26" s="13"/>
      <c r="Z26" s="14"/>
    </row>
    <row r="27" spans="2:26" x14ac:dyDescent="0.25">
      <c r="B27" s="3">
        <v>40360</v>
      </c>
      <c r="C27" s="4">
        <v>100.2</v>
      </c>
      <c r="D27" s="5">
        <v>96.128393533036814</v>
      </c>
      <c r="E27" s="5">
        <v>102.65126344856546</v>
      </c>
      <c r="F27" s="5">
        <v>100.09094875308358</v>
      </c>
      <c r="H27" s="5" t="s">
        <v>18</v>
      </c>
      <c r="I27" s="5"/>
      <c r="J27" s="5"/>
      <c r="K27" s="5"/>
      <c r="L27" s="5"/>
      <c r="M27" s="5"/>
      <c r="N27" s="5"/>
      <c r="O27" s="5"/>
      <c r="P27" s="5"/>
      <c r="S27" s="6" t="s">
        <v>52</v>
      </c>
      <c r="T27" s="6" t="s">
        <v>47</v>
      </c>
      <c r="U27" s="6" t="s">
        <v>46</v>
      </c>
      <c r="V27" s="6" t="s">
        <v>45</v>
      </c>
    </row>
    <row r="28" spans="2:26" ht="15.75" thickBot="1" x14ac:dyDescent="0.3">
      <c r="B28" s="3">
        <v>40391</v>
      </c>
      <c r="C28" s="4">
        <v>98.1</v>
      </c>
      <c r="D28" s="5">
        <v>98.505469529504524</v>
      </c>
      <c r="E28" s="5">
        <v>96.128393533036814</v>
      </c>
      <c r="F28" s="5">
        <v>102.65126344856546</v>
      </c>
      <c r="H28" s="5"/>
      <c r="I28" s="5"/>
      <c r="J28" s="5"/>
      <c r="K28" s="5"/>
      <c r="L28" s="5"/>
      <c r="M28" s="5"/>
      <c r="N28" s="5"/>
      <c r="O28" s="5"/>
      <c r="P28" s="5"/>
      <c r="R28" t="s">
        <v>35</v>
      </c>
      <c r="S28" s="18">
        <f t="array" ref="S28:V32">LINEST(C21:C162,D21:F162,TRUE,TRUE)</f>
        <v>6.1929478522307554E-2</v>
      </c>
      <c r="T28" s="25">
        <v>0.14583111159002041</v>
      </c>
      <c r="U28" s="19">
        <v>0.10319446236238917</v>
      </c>
      <c r="V28" s="23">
        <v>68.946468230098731</v>
      </c>
    </row>
    <row r="29" spans="2:26" x14ac:dyDescent="0.25">
      <c r="B29" s="3">
        <v>40422</v>
      </c>
      <c r="C29" s="4">
        <v>99.8</v>
      </c>
      <c r="D29" s="5">
        <v>99.091530569592607</v>
      </c>
      <c r="E29" s="5">
        <v>98.505469529504524</v>
      </c>
      <c r="F29" s="5">
        <v>96.128393533036814</v>
      </c>
      <c r="H29" s="10" t="s">
        <v>19</v>
      </c>
      <c r="I29" s="10"/>
      <c r="J29" s="5"/>
      <c r="K29" s="5"/>
      <c r="L29" s="5"/>
      <c r="M29" s="5"/>
      <c r="N29" s="5"/>
      <c r="O29" s="5"/>
      <c r="P29" s="5"/>
      <c r="R29" t="s">
        <v>42</v>
      </c>
      <c r="S29" s="18">
        <v>1.2829637094134625E-2</v>
      </c>
      <c r="T29" s="25">
        <v>1.2898574336624904E-2</v>
      </c>
      <c r="U29" s="19">
        <v>1.2780150113204845E-2</v>
      </c>
      <c r="V29" s="23">
        <v>2.0154867752504733</v>
      </c>
    </row>
    <row r="30" spans="2:26" x14ac:dyDescent="0.25">
      <c r="B30" s="3">
        <v>40452</v>
      </c>
      <c r="C30" s="4">
        <v>100.6</v>
      </c>
      <c r="D30" s="5">
        <v>99.773323172669095</v>
      </c>
      <c r="E30" s="5">
        <v>99.091530569592607</v>
      </c>
      <c r="F30" s="5">
        <v>98.505469529504524</v>
      </c>
      <c r="H30" s="8" t="s">
        <v>20</v>
      </c>
      <c r="I30" s="8">
        <v>0.82678486947468666</v>
      </c>
      <c r="J30" s="5"/>
      <c r="K30" s="5"/>
      <c r="L30" s="5"/>
      <c r="M30" s="5"/>
      <c r="N30" s="5"/>
      <c r="O30" s="5"/>
      <c r="P30" s="5"/>
      <c r="R30" t="s">
        <v>43</v>
      </c>
      <c r="S30" s="27">
        <v>0.68357322039227464</v>
      </c>
      <c r="T30" s="29">
        <v>1.4863300219221152</v>
      </c>
      <c r="U30" s="18" t="e">
        <v>#N/A</v>
      </c>
      <c r="V30" s="18" t="e">
        <v>#N/A</v>
      </c>
    </row>
    <row r="31" spans="2:26" x14ac:dyDescent="0.25">
      <c r="B31" s="3">
        <v>40483</v>
      </c>
      <c r="C31" s="4">
        <v>100.3</v>
      </c>
      <c r="D31" s="5">
        <v>104.80714923162486</v>
      </c>
      <c r="E31" s="5">
        <v>99.773323172669095</v>
      </c>
      <c r="F31" s="5">
        <v>99.091530569592607</v>
      </c>
      <c r="H31" s="8" t="s">
        <v>21</v>
      </c>
      <c r="I31" s="28">
        <v>0.68357322039227464</v>
      </c>
      <c r="J31" s="5">
        <f>J38/J40</f>
        <v>0.68357322039227464</v>
      </c>
      <c r="K31" s="5"/>
      <c r="L31" s="5"/>
      <c r="M31" s="5"/>
      <c r="N31" s="5"/>
      <c r="O31" s="5"/>
      <c r="P31" s="5"/>
      <c r="R31" t="s">
        <v>44</v>
      </c>
      <c r="S31" s="18">
        <v>99.373283693075081</v>
      </c>
      <c r="T31" s="18">
        <v>138</v>
      </c>
      <c r="U31" s="18" t="e">
        <v>#N/A</v>
      </c>
      <c r="V31" s="18" t="e">
        <v>#N/A</v>
      </c>
    </row>
    <row r="32" spans="2:26" x14ac:dyDescent="0.25">
      <c r="B32" s="3">
        <v>40513</v>
      </c>
      <c r="C32" s="4">
        <v>105.1</v>
      </c>
      <c r="D32" s="5">
        <v>112.0303556307213</v>
      </c>
      <c r="E32" s="5">
        <v>104.80714923162486</v>
      </c>
      <c r="F32" s="5">
        <v>99.773323172669095</v>
      </c>
      <c r="H32" s="8" t="s">
        <v>22</v>
      </c>
      <c r="I32" s="8">
        <v>0.67669437735732407</v>
      </c>
      <c r="J32" s="5"/>
      <c r="K32" s="5"/>
      <c r="L32" s="5"/>
      <c r="M32" s="5"/>
      <c r="N32" s="5"/>
      <c r="O32" s="5"/>
      <c r="P32" s="5"/>
      <c r="R32" t="s">
        <v>31</v>
      </c>
      <c r="S32" s="18">
        <v>658.59949859171206</v>
      </c>
      <c r="T32" s="18">
        <v>304.86641690124537</v>
      </c>
      <c r="U32" s="18" t="e">
        <v>#N/A</v>
      </c>
      <c r="V32" s="18" t="e">
        <v>#N/A</v>
      </c>
    </row>
    <row r="33" spans="2:20" ht="15.75" thickBot="1" x14ac:dyDescent="0.3">
      <c r="B33" s="3">
        <v>40544</v>
      </c>
      <c r="C33" s="4">
        <v>102.4</v>
      </c>
      <c r="D33" s="5">
        <v>101.83140748153451</v>
      </c>
      <c r="E33" s="5">
        <v>112.0303556307213</v>
      </c>
      <c r="F33" s="5">
        <v>104.80714923162486</v>
      </c>
      <c r="H33" s="8" t="s">
        <v>23</v>
      </c>
      <c r="I33" s="30">
        <v>1.4863300219221152</v>
      </c>
      <c r="J33" s="5"/>
      <c r="K33" s="5"/>
      <c r="L33" s="5"/>
      <c r="M33" s="5"/>
      <c r="N33" s="5"/>
      <c r="O33" s="5"/>
      <c r="P33" s="5"/>
    </row>
    <row r="34" spans="2:20" ht="15.75" thickBot="1" x14ac:dyDescent="0.3">
      <c r="B34" s="3">
        <v>40575</v>
      </c>
      <c r="C34" s="4">
        <v>98.5</v>
      </c>
      <c r="D34" s="5">
        <v>106.06204455702981</v>
      </c>
      <c r="E34" s="5">
        <v>101.83140748153451</v>
      </c>
      <c r="F34" s="5">
        <v>112.0303556307213</v>
      </c>
      <c r="H34" s="9" t="s">
        <v>24</v>
      </c>
      <c r="I34" s="9">
        <v>142</v>
      </c>
      <c r="J34" s="5"/>
      <c r="K34" s="5"/>
      <c r="L34" s="5"/>
      <c r="M34" s="5"/>
      <c r="N34" s="5"/>
      <c r="O34" s="5"/>
      <c r="P34" s="5"/>
      <c r="R34" s="11"/>
      <c r="S34" s="11" t="s">
        <v>35</v>
      </c>
      <c r="T34" s="11" t="s">
        <v>23</v>
      </c>
    </row>
    <row r="35" spans="2:20" x14ac:dyDescent="0.25">
      <c r="B35" s="3">
        <v>40603</v>
      </c>
      <c r="C35" s="4">
        <v>103.1</v>
      </c>
      <c r="D35" s="5">
        <v>110.1059004841354</v>
      </c>
      <c r="E35" s="5">
        <v>106.06204455702981</v>
      </c>
      <c r="F35" s="5">
        <v>101.83140748153451</v>
      </c>
      <c r="H35" s="5"/>
      <c r="I35" s="5"/>
      <c r="J35" s="5"/>
      <c r="K35" s="5"/>
      <c r="L35" s="5"/>
      <c r="M35" s="5"/>
      <c r="N35" s="5"/>
      <c r="O35" s="5"/>
      <c r="P35" s="5"/>
      <c r="R35" s="8" t="s">
        <v>29</v>
      </c>
      <c r="S35" s="21">
        <v>68.946468230098731</v>
      </c>
      <c r="T35" s="21">
        <v>2.0154867752504733</v>
      </c>
    </row>
    <row r="36" spans="2:20" ht="15.75" thickBot="1" x14ac:dyDescent="0.3">
      <c r="B36" s="3">
        <v>40634</v>
      </c>
      <c r="C36" s="4">
        <v>102.6</v>
      </c>
      <c r="D36" s="5">
        <v>103.05158490470509</v>
      </c>
      <c r="E36" s="5">
        <v>110.1059004841354</v>
      </c>
      <c r="F36" s="5">
        <v>106.06204455702981</v>
      </c>
      <c r="H36" s="5" t="s">
        <v>25</v>
      </c>
      <c r="I36" s="5"/>
      <c r="J36" s="5"/>
      <c r="K36" s="5"/>
      <c r="L36" s="5"/>
      <c r="M36" s="5"/>
      <c r="N36" s="5"/>
      <c r="O36" s="5"/>
      <c r="P36" s="5"/>
      <c r="R36" s="8" t="s">
        <v>14</v>
      </c>
      <c r="S36" s="20">
        <v>0.10319446236238917</v>
      </c>
      <c r="T36" s="20">
        <v>1.2780150113204845E-2</v>
      </c>
    </row>
    <row r="37" spans="2:20" x14ac:dyDescent="0.25">
      <c r="B37" s="3">
        <v>40664</v>
      </c>
      <c r="C37" s="4">
        <v>100.4</v>
      </c>
      <c r="D37" s="5">
        <v>93.188050424629992</v>
      </c>
      <c r="E37" s="5">
        <v>103.05158490470509</v>
      </c>
      <c r="F37" s="5">
        <v>110.1059004841354</v>
      </c>
      <c r="H37" s="11"/>
      <c r="I37" s="11" t="s">
        <v>30</v>
      </c>
      <c r="J37" s="11" t="s">
        <v>31</v>
      </c>
      <c r="K37" s="11" t="s">
        <v>32</v>
      </c>
      <c r="L37" s="11" t="s">
        <v>33</v>
      </c>
      <c r="M37" s="11" t="s">
        <v>34</v>
      </c>
      <c r="N37" s="5"/>
      <c r="O37" s="5"/>
      <c r="P37" s="5"/>
      <c r="R37" s="8" t="s">
        <v>13</v>
      </c>
      <c r="S37" s="24">
        <v>0.14583111159002041</v>
      </c>
      <c r="T37" s="24">
        <v>1.2898574336624904E-2</v>
      </c>
    </row>
    <row r="38" spans="2:20" ht="15.75" thickBot="1" x14ac:dyDescent="0.3">
      <c r="B38" s="3">
        <v>40695</v>
      </c>
      <c r="C38" s="4">
        <v>99.1</v>
      </c>
      <c r="D38" s="5">
        <v>99.481775115674637</v>
      </c>
      <c r="E38" s="5">
        <v>93.188050424629992</v>
      </c>
      <c r="F38" s="5">
        <v>103.05158490470509</v>
      </c>
      <c r="H38" s="8" t="s">
        <v>26</v>
      </c>
      <c r="I38" s="8">
        <v>3</v>
      </c>
      <c r="J38" s="8">
        <v>658.59949859171206</v>
      </c>
      <c r="K38" s="8">
        <v>219.53316619723736</v>
      </c>
      <c r="L38" s="8">
        <v>99.373283693075081</v>
      </c>
      <c r="M38" s="8">
        <v>2.5816835996609883E-34</v>
      </c>
      <c r="N38" s="5"/>
      <c r="O38" s="5"/>
      <c r="P38" s="5"/>
      <c r="R38" s="9" t="s">
        <v>51</v>
      </c>
      <c r="S38" s="26">
        <v>6.1929478522307554E-2</v>
      </c>
      <c r="T38" s="26">
        <v>1.2829637094134625E-2</v>
      </c>
    </row>
    <row r="39" spans="2:20" x14ac:dyDescent="0.25">
      <c r="B39" s="3">
        <v>40725</v>
      </c>
      <c r="C39" s="4">
        <v>99.8</v>
      </c>
      <c r="D39" s="5">
        <v>104.21720304242538</v>
      </c>
      <c r="E39" s="5">
        <v>99.481775115674637</v>
      </c>
      <c r="F39" s="5">
        <v>93.188050424629992</v>
      </c>
      <c r="H39" s="8" t="s">
        <v>27</v>
      </c>
      <c r="I39" s="8">
        <v>138</v>
      </c>
      <c r="J39" s="8">
        <v>304.86641690124537</v>
      </c>
      <c r="K39" s="8">
        <v>2.2091769340669956</v>
      </c>
      <c r="L39" s="8"/>
      <c r="M39" s="8"/>
      <c r="N39" s="5"/>
      <c r="O39" s="5"/>
      <c r="P39" s="5"/>
    </row>
    <row r="40" spans="2:20" ht="15.75" thickBot="1" x14ac:dyDescent="0.3">
      <c r="B40" s="3">
        <v>40756</v>
      </c>
      <c r="C40" s="4">
        <v>101.3</v>
      </c>
      <c r="D40" s="5">
        <v>96.721536570952608</v>
      </c>
      <c r="E40" s="5">
        <v>104.21720304242538</v>
      </c>
      <c r="F40" s="5">
        <v>99.481775115674637</v>
      </c>
      <c r="H40" s="9" t="s">
        <v>28</v>
      </c>
      <c r="I40" s="9">
        <v>141</v>
      </c>
      <c r="J40" s="9">
        <v>963.46591549295749</v>
      </c>
      <c r="K40" s="9"/>
      <c r="L40" s="9"/>
      <c r="M40" s="9"/>
      <c r="N40" s="5"/>
      <c r="O40" s="5"/>
      <c r="P40" s="5"/>
    </row>
    <row r="41" spans="2:20" ht="15.75" thickBot="1" x14ac:dyDescent="0.3">
      <c r="B41" s="3">
        <v>40787</v>
      </c>
      <c r="C41" s="4">
        <v>99.2</v>
      </c>
      <c r="D41" s="5">
        <v>112.30126334871167</v>
      </c>
      <c r="E41" s="5">
        <v>96.721536570952608</v>
      </c>
      <c r="F41" s="5">
        <v>104.21720304242538</v>
      </c>
      <c r="H41" s="5"/>
      <c r="I41" s="5"/>
      <c r="J41" s="5"/>
      <c r="K41" s="5"/>
      <c r="L41" s="5"/>
      <c r="M41" s="5"/>
      <c r="N41" s="5"/>
      <c r="O41" s="5"/>
      <c r="P41" s="5"/>
    </row>
    <row r="42" spans="2:20" x14ac:dyDescent="0.25">
      <c r="B42" s="3">
        <v>40817</v>
      </c>
      <c r="C42" s="4">
        <v>103.4</v>
      </c>
      <c r="D42" s="5">
        <v>98.00496486735689</v>
      </c>
      <c r="E42" s="5">
        <v>112.30126334871167</v>
      </c>
      <c r="F42" s="5">
        <v>96.721536570952608</v>
      </c>
      <c r="H42" s="11"/>
      <c r="I42" s="11" t="s">
        <v>35</v>
      </c>
      <c r="J42" s="11" t="s">
        <v>23</v>
      </c>
      <c r="K42" s="11" t="s">
        <v>36</v>
      </c>
      <c r="L42" s="11" t="s">
        <v>37</v>
      </c>
      <c r="M42" s="11" t="s">
        <v>38</v>
      </c>
      <c r="N42" s="11" t="s">
        <v>39</v>
      </c>
      <c r="O42" s="11" t="s">
        <v>40</v>
      </c>
      <c r="P42" s="11" t="s">
        <v>41</v>
      </c>
    </row>
    <row r="43" spans="2:20" x14ac:dyDescent="0.25">
      <c r="B43" s="3">
        <v>40848</v>
      </c>
      <c r="C43" s="4">
        <v>103.2</v>
      </c>
      <c r="D43" s="5">
        <v>103.77666959178626</v>
      </c>
      <c r="E43" s="5">
        <v>98.00496486735689</v>
      </c>
      <c r="F43" s="5">
        <v>112.30126334871167</v>
      </c>
      <c r="H43" s="8" t="s">
        <v>29</v>
      </c>
      <c r="I43" s="8">
        <v>68.946468230098731</v>
      </c>
      <c r="J43" s="8">
        <v>2.0154867752504733</v>
      </c>
      <c r="K43" s="8">
        <v>34.208345634781182</v>
      </c>
      <c r="L43" s="8">
        <v>2.8572388063730343E-69</v>
      </c>
      <c r="M43" s="8">
        <v>64.961239090486075</v>
      </c>
      <c r="N43" s="8">
        <v>72.931697369711387</v>
      </c>
      <c r="O43" s="8">
        <v>64.961239090486075</v>
      </c>
      <c r="P43" s="8">
        <v>72.931697369711387</v>
      </c>
    </row>
    <row r="44" spans="2:20" x14ac:dyDescent="0.25">
      <c r="B44" s="3">
        <v>40878</v>
      </c>
      <c r="C44" s="4">
        <v>101.2</v>
      </c>
      <c r="D44" s="5">
        <v>101.39939707838866</v>
      </c>
      <c r="E44" s="5">
        <v>103.77666959178626</v>
      </c>
      <c r="F44" s="5">
        <v>98.00496486735689</v>
      </c>
      <c r="H44" s="8" t="s">
        <v>14</v>
      </c>
      <c r="I44" s="20">
        <v>0.10319446236238917</v>
      </c>
      <c r="J44" s="8">
        <v>1.2780150113204845E-2</v>
      </c>
      <c r="K44" s="8">
        <v>8.0745892222162148</v>
      </c>
      <c r="L44" s="8">
        <v>2.997687377962001E-13</v>
      </c>
      <c r="M44" s="8">
        <v>7.7924226275904104E-2</v>
      </c>
      <c r="N44" s="8">
        <v>0.12846469844887426</v>
      </c>
      <c r="O44" s="8">
        <v>7.7924226275904104E-2</v>
      </c>
      <c r="P44" s="8">
        <v>0.12846469844887426</v>
      </c>
    </row>
    <row r="45" spans="2:20" x14ac:dyDescent="0.25">
      <c r="B45" s="3">
        <v>40909</v>
      </c>
      <c r="C45" s="4">
        <v>102.2</v>
      </c>
      <c r="D45" s="5">
        <v>102.44775834009981</v>
      </c>
      <c r="E45" s="5">
        <v>101.39939707838866</v>
      </c>
      <c r="F45" s="5">
        <v>103.77666959178626</v>
      </c>
      <c r="H45" s="8" t="s">
        <v>13</v>
      </c>
      <c r="I45" s="21">
        <v>0.14583111159002041</v>
      </c>
      <c r="J45" s="8">
        <v>1.2898574336624904E-2</v>
      </c>
      <c r="K45" s="8">
        <v>11.305986831113554</v>
      </c>
      <c r="L45" s="8">
        <v>2.1949406061894124E-21</v>
      </c>
      <c r="M45" s="8">
        <v>0.12032671486710497</v>
      </c>
      <c r="N45" s="8">
        <v>0.17133550831293584</v>
      </c>
      <c r="O45" s="8">
        <v>0.12032671486710497</v>
      </c>
      <c r="P45" s="8">
        <v>0.17133550831293584</v>
      </c>
    </row>
    <row r="46" spans="2:20" ht="15.75" thickBot="1" x14ac:dyDescent="0.3">
      <c r="B46" s="3">
        <v>40940</v>
      </c>
      <c r="C46" s="4">
        <v>100.7</v>
      </c>
      <c r="D46" s="5">
        <v>100.48198443449373</v>
      </c>
      <c r="E46" s="5">
        <v>102.44775834009981</v>
      </c>
      <c r="F46" s="5">
        <v>101.39939707838866</v>
      </c>
      <c r="H46" s="9" t="s">
        <v>51</v>
      </c>
      <c r="I46" s="9">
        <v>6.1929478522307554E-2</v>
      </c>
      <c r="J46" s="9">
        <v>1.2829637094134625E-2</v>
      </c>
      <c r="K46" s="9">
        <v>4.8270639354732872</v>
      </c>
      <c r="L46" s="9">
        <v>3.6254914341339675E-6</v>
      </c>
      <c r="M46" s="9">
        <v>3.6561391653145772E-2</v>
      </c>
      <c r="N46" s="9">
        <v>8.7297565391469337E-2</v>
      </c>
      <c r="O46" s="9">
        <v>3.6561391653145772E-2</v>
      </c>
      <c r="P46" s="9">
        <v>8.7297565391469337E-2</v>
      </c>
    </row>
    <row r="47" spans="2:20" x14ac:dyDescent="0.25">
      <c r="B47" s="3">
        <v>40969</v>
      </c>
      <c r="C47" s="4">
        <v>101.1</v>
      </c>
      <c r="D47" s="5">
        <v>104.20013719922905</v>
      </c>
      <c r="E47" s="5">
        <v>100.48198443449373</v>
      </c>
      <c r="F47" s="5">
        <v>102.44775834009981</v>
      </c>
      <c r="H47" s="5"/>
      <c r="I47" s="5"/>
      <c r="J47" s="5"/>
      <c r="K47" s="5"/>
      <c r="L47" s="5"/>
      <c r="M47" s="5"/>
      <c r="N47" s="5"/>
      <c r="O47" s="5"/>
      <c r="P47" s="5"/>
    </row>
    <row r="48" spans="2:20" x14ac:dyDescent="0.25">
      <c r="B48" s="3">
        <v>41000</v>
      </c>
      <c r="C48" s="4">
        <v>101.3</v>
      </c>
      <c r="D48" s="5">
        <v>96.440918006816673</v>
      </c>
      <c r="E48" s="5">
        <v>104.20013719922905</v>
      </c>
      <c r="F48" s="5">
        <v>100.48198443449373</v>
      </c>
      <c r="H48" s="5"/>
      <c r="I48" t="s">
        <v>59</v>
      </c>
      <c r="J48" t="s">
        <v>60</v>
      </c>
      <c r="K48" t="s">
        <v>61</v>
      </c>
      <c r="M48" s="5"/>
      <c r="N48" s="5"/>
      <c r="O48" s="5"/>
      <c r="P48" s="5"/>
    </row>
    <row r="49" spans="2:16" x14ac:dyDescent="0.25">
      <c r="B49" s="3">
        <v>41030</v>
      </c>
      <c r="C49" s="4">
        <v>99.8</v>
      </c>
      <c r="D49" s="5">
        <v>97.500304887251559</v>
      </c>
      <c r="E49" s="5">
        <v>96.440918006816673</v>
      </c>
      <c r="F49" s="5">
        <v>104.20013719922905</v>
      </c>
      <c r="H49" s="5" t="s">
        <v>62</v>
      </c>
      <c r="I49" s="18">
        <v>10</v>
      </c>
      <c r="J49" s="5">
        <v>0</v>
      </c>
      <c r="K49" s="5">
        <v>0</v>
      </c>
      <c r="L49" s="5"/>
      <c r="M49" s="5"/>
      <c r="N49" s="5"/>
      <c r="O49" s="5"/>
      <c r="P49" s="5"/>
    </row>
    <row r="50" spans="2:16" x14ac:dyDescent="0.25">
      <c r="B50" s="3">
        <v>41061</v>
      </c>
      <c r="C50" s="4">
        <v>99.4</v>
      </c>
      <c r="D50" s="5">
        <v>88.460284207123053</v>
      </c>
      <c r="E50" s="5">
        <v>97.500304887251559</v>
      </c>
      <c r="F50" s="5">
        <v>96.440918006816673</v>
      </c>
      <c r="H50" s="3" t="s">
        <v>57</v>
      </c>
      <c r="I50" s="19">
        <f>$I$44*I49</f>
        <v>1.0319446236238918</v>
      </c>
      <c r="J50" s="22">
        <f>I45*I49</f>
        <v>1.458311115900204</v>
      </c>
      <c r="K50" s="5">
        <f>I46*I49</f>
        <v>0.61929478522307557</v>
      </c>
      <c r="L50" s="5"/>
    </row>
    <row r="51" spans="2:16" x14ac:dyDescent="0.25">
      <c r="B51" s="3">
        <v>41091</v>
      </c>
      <c r="C51" s="4">
        <v>97.6</v>
      </c>
      <c r="D51" s="5">
        <v>106.92696149752605</v>
      </c>
      <c r="E51" s="5">
        <v>88.460284207123053</v>
      </c>
      <c r="F51" s="5">
        <v>97.500304887251559</v>
      </c>
      <c r="H51" s="3" t="s">
        <v>58</v>
      </c>
      <c r="I51" s="5">
        <f>I50</f>
        <v>1.0319446236238918</v>
      </c>
      <c r="J51" s="5">
        <f>SUM(I50:J50)</f>
        <v>2.4902557395240956</v>
      </c>
      <c r="K51" s="5">
        <f>SUM(I50:K50)</f>
        <v>3.1095505247471711</v>
      </c>
    </row>
    <row r="52" spans="2:16" x14ac:dyDescent="0.25">
      <c r="B52" s="3">
        <v>41122</v>
      </c>
      <c r="C52" s="4">
        <v>100.9</v>
      </c>
      <c r="D52" s="5">
        <v>107.02468126689885</v>
      </c>
      <c r="E52" s="5">
        <v>106.92696149752605</v>
      </c>
      <c r="F52" s="5">
        <v>88.460284207123053</v>
      </c>
      <c r="G52" s="3"/>
      <c r="H52" s="3"/>
    </row>
    <row r="53" spans="2:16" x14ac:dyDescent="0.25">
      <c r="B53" s="3">
        <v>41153</v>
      </c>
      <c r="C53" s="4">
        <v>101.8</v>
      </c>
      <c r="D53" s="5">
        <v>97.077175635062289</v>
      </c>
      <c r="E53" s="5">
        <v>107.02468126689885</v>
      </c>
      <c r="F53" s="5">
        <v>106.92696149752605</v>
      </c>
      <c r="G53" s="3"/>
      <c r="H53" s="3"/>
    </row>
    <row r="54" spans="2:16" x14ac:dyDescent="0.25">
      <c r="B54" s="3">
        <v>41183</v>
      </c>
      <c r="C54" s="4">
        <v>99.9</v>
      </c>
      <c r="D54" s="5">
        <v>97.462877858890323</v>
      </c>
      <c r="E54" s="5">
        <v>97.077175635062289</v>
      </c>
      <c r="F54" s="5">
        <v>107.02468126689885</v>
      </c>
      <c r="G54" s="3"/>
    </row>
    <row r="55" spans="2:16" x14ac:dyDescent="0.25">
      <c r="B55" s="3">
        <v>41214</v>
      </c>
      <c r="C55" s="4">
        <v>97.6</v>
      </c>
      <c r="D55" s="5">
        <v>99.26534071602903</v>
      </c>
      <c r="E55" s="5">
        <v>97.462877858890323</v>
      </c>
      <c r="F55" s="5">
        <v>97.077175635062289</v>
      </c>
      <c r="G55" s="3"/>
    </row>
    <row r="56" spans="2:16" x14ac:dyDescent="0.25">
      <c r="B56" s="3">
        <v>41244</v>
      </c>
      <c r="C56" s="4">
        <v>98.7</v>
      </c>
      <c r="D56" s="5">
        <v>97.230641458901033</v>
      </c>
      <c r="E56" s="5">
        <v>99.26534071602903</v>
      </c>
      <c r="F56" s="5">
        <v>97.462877858890323</v>
      </c>
      <c r="G56" s="3"/>
      <c r="H56" s="8" t="s">
        <v>29</v>
      </c>
      <c r="I56" t="s">
        <v>64</v>
      </c>
      <c r="J56" t="s">
        <v>63</v>
      </c>
    </row>
    <row r="57" spans="2:16" x14ac:dyDescent="0.25">
      <c r="B57" s="3">
        <v>41275</v>
      </c>
      <c r="C57" s="4">
        <v>98.5</v>
      </c>
      <c r="D57" s="5">
        <v>102.95444381090088</v>
      </c>
      <c r="E57" s="5">
        <v>97.230641458901033</v>
      </c>
      <c r="F57" s="5">
        <v>99.26534071602903</v>
      </c>
      <c r="G57" s="3"/>
    </row>
    <row r="58" spans="2:16" x14ac:dyDescent="0.25">
      <c r="B58" s="3">
        <v>41306</v>
      </c>
      <c r="C58" s="4">
        <v>101.1</v>
      </c>
      <c r="D58" s="5">
        <v>102.98808641263106</v>
      </c>
      <c r="E58" s="5">
        <v>102.95444381090088</v>
      </c>
      <c r="F58" s="5">
        <v>97.230641458901033</v>
      </c>
      <c r="G58" s="3"/>
    </row>
    <row r="59" spans="2:16" x14ac:dyDescent="0.25">
      <c r="B59" s="3">
        <v>41334</v>
      </c>
      <c r="C59" s="4">
        <v>101.2</v>
      </c>
      <c r="D59" s="5">
        <v>96.009140336163455</v>
      </c>
      <c r="E59" s="5">
        <v>102.98808641263106</v>
      </c>
      <c r="F59" s="5">
        <v>102.95444381090088</v>
      </c>
      <c r="G59" s="3"/>
    </row>
    <row r="60" spans="2:16" x14ac:dyDescent="0.25">
      <c r="B60" s="3">
        <v>41365</v>
      </c>
      <c r="C60" s="4">
        <v>99</v>
      </c>
      <c r="D60" s="5">
        <v>93.58804538454595</v>
      </c>
      <c r="E60" s="5">
        <v>96.009140336163455</v>
      </c>
      <c r="F60" s="5">
        <v>102.98808641263106</v>
      </c>
      <c r="G60" s="3"/>
    </row>
    <row r="61" spans="2:16" x14ac:dyDescent="0.25">
      <c r="B61" s="3">
        <v>41395</v>
      </c>
      <c r="C61" s="4">
        <v>96</v>
      </c>
      <c r="D61" s="5">
        <v>101.39844392640171</v>
      </c>
      <c r="E61" s="5">
        <v>93.58804538454595</v>
      </c>
      <c r="F61" s="5">
        <v>96.009140336163455</v>
      </c>
      <c r="G61" s="3"/>
    </row>
    <row r="62" spans="2:16" x14ac:dyDescent="0.25">
      <c r="B62" s="3">
        <v>41426</v>
      </c>
      <c r="C62" s="4">
        <v>100.8</v>
      </c>
      <c r="D62" s="5">
        <v>101.23754052990519</v>
      </c>
      <c r="E62" s="5">
        <v>101.39844392640171</v>
      </c>
      <c r="F62" s="5">
        <v>93.58804538454595</v>
      </c>
      <c r="G62" s="3"/>
    </row>
    <row r="63" spans="2:16" x14ac:dyDescent="0.25">
      <c r="B63" s="3">
        <v>41456</v>
      </c>
      <c r="C63" s="4">
        <v>102</v>
      </c>
      <c r="D63" s="5">
        <v>105.63686633192208</v>
      </c>
      <c r="E63" s="5">
        <v>101.23754052990519</v>
      </c>
      <c r="F63" s="5">
        <v>101.39844392640171</v>
      </c>
      <c r="G63" s="3"/>
    </row>
    <row r="64" spans="2:16" x14ac:dyDescent="0.25">
      <c r="B64" s="3">
        <v>41487</v>
      </c>
      <c r="C64" s="4">
        <v>100.5</v>
      </c>
      <c r="D64" s="5">
        <v>100.15805778296709</v>
      </c>
      <c r="E64" s="5">
        <v>105.63686633192208</v>
      </c>
      <c r="F64" s="5">
        <v>101.23754052990519</v>
      </c>
      <c r="G64" s="3"/>
    </row>
    <row r="65" spans="2:7" x14ac:dyDescent="0.25">
      <c r="B65" s="3">
        <v>41518</v>
      </c>
      <c r="C65" s="4">
        <v>101.8</v>
      </c>
      <c r="D65" s="5">
        <v>100.19502295435399</v>
      </c>
      <c r="E65" s="5">
        <v>100.15805778296709</v>
      </c>
      <c r="F65" s="5">
        <v>105.63686633192208</v>
      </c>
      <c r="G65" s="3"/>
    </row>
    <row r="66" spans="2:7" x14ac:dyDescent="0.25">
      <c r="B66" s="3">
        <v>41548</v>
      </c>
      <c r="C66" s="4">
        <v>98.3</v>
      </c>
      <c r="D66" s="5">
        <v>94.623992690706459</v>
      </c>
      <c r="E66" s="5">
        <v>100.19502295435399</v>
      </c>
      <c r="F66" s="5">
        <v>100.15805778296709</v>
      </c>
      <c r="G66" s="3"/>
    </row>
    <row r="67" spans="2:7" x14ac:dyDescent="0.25">
      <c r="B67" s="3">
        <v>41579</v>
      </c>
      <c r="C67" s="4">
        <v>98</v>
      </c>
      <c r="D67" s="5">
        <v>99.755435549914054</v>
      </c>
      <c r="E67" s="5">
        <v>94.623992690706459</v>
      </c>
      <c r="F67" s="5">
        <v>100.19502295435399</v>
      </c>
      <c r="G67" s="3"/>
    </row>
    <row r="68" spans="2:7" x14ac:dyDescent="0.25">
      <c r="B68" s="3">
        <v>41609</v>
      </c>
      <c r="C68" s="4">
        <v>100.4</v>
      </c>
      <c r="D68" s="5">
        <v>100.98415377533081</v>
      </c>
      <c r="E68" s="5">
        <v>99.755435549914054</v>
      </c>
      <c r="F68" s="5">
        <v>94.623992690706459</v>
      </c>
      <c r="G68" s="3"/>
    </row>
    <row r="69" spans="2:7" x14ac:dyDescent="0.25">
      <c r="B69" s="3">
        <v>41640</v>
      </c>
      <c r="C69" s="4">
        <v>98.9</v>
      </c>
      <c r="D69" s="5">
        <v>98.173407366370171</v>
      </c>
      <c r="E69" s="5">
        <v>100.98415377533081</v>
      </c>
      <c r="F69" s="5">
        <v>99.755435549914054</v>
      </c>
      <c r="G69" s="3"/>
    </row>
    <row r="70" spans="2:7" x14ac:dyDescent="0.25">
      <c r="B70" s="3">
        <v>41671</v>
      </c>
      <c r="C70" s="4">
        <v>100.3</v>
      </c>
      <c r="D70" s="5">
        <v>100.4505531974754</v>
      </c>
      <c r="E70" s="5">
        <v>98.173407366370171</v>
      </c>
      <c r="F70" s="5">
        <v>100.98415377533081</v>
      </c>
      <c r="G70" s="3"/>
    </row>
    <row r="71" spans="2:7" x14ac:dyDescent="0.25">
      <c r="B71" s="3">
        <v>41699</v>
      </c>
      <c r="C71" s="4">
        <v>100.4</v>
      </c>
      <c r="D71" s="5">
        <v>98.123972271883986</v>
      </c>
      <c r="E71" s="5">
        <v>100.4505531974754</v>
      </c>
      <c r="F71" s="5">
        <v>98.173407366370171</v>
      </c>
      <c r="G71" s="3"/>
    </row>
    <row r="72" spans="2:7" x14ac:dyDescent="0.25">
      <c r="B72" s="3">
        <v>41730</v>
      </c>
      <c r="C72" s="4">
        <v>99</v>
      </c>
      <c r="D72" s="5">
        <v>99.935458550440316</v>
      </c>
      <c r="E72" s="5">
        <v>98.123972271883986</v>
      </c>
      <c r="F72" s="5">
        <v>100.4505531974754</v>
      </c>
      <c r="G72" s="3"/>
    </row>
    <row r="73" spans="2:7" x14ac:dyDescent="0.25">
      <c r="B73" s="3">
        <v>41760</v>
      </c>
      <c r="C73" s="4">
        <v>100.2</v>
      </c>
      <c r="D73" s="5">
        <v>102.06739782686334</v>
      </c>
      <c r="E73" s="5">
        <v>99.935458550440316</v>
      </c>
      <c r="F73" s="5">
        <v>98.123972271883986</v>
      </c>
      <c r="G73" s="3"/>
    </row>
    <row r="74" spans="2:7" x14ac:dyDescent="0.25">
      <c r="B74" s="3">
        <v>41791</v>
      </c>
      <c r="C74" s="4">
        <v>99.8</v>
      </c>
      <c r="D74" s="5">
        <v>102.11134114467531</v>
      </c>
      <c r="E74" s="5">
        <v>102.06739782686334</v>
      </c>
      <c r="F74" s="5">
        <v>99.935458550440316</v>
      </c>
      <c r="G74" s="3"/>
    </row>
    <row r="75" spans="2:7" x14ac:dyDescent="0.25">
      <c r="B75" s="3">
        <v>41821</v>
      </c>
      <c r="C75" s="4">
        <v>101.5</v>
      </c>
      <c r="D75" s="5">
        <v>96.010357101092453</v>
      </c>
      <c r="E75" s="5">
        <v>102.11134114467531</v>
      </c>
      <c r="F75" s="5">
        <v>102.06739782686334</v>
      </c>
      <c r="G75" s="3"/>
    </row>
    <row r="76" spans="2:7" x14ac:dyDescent="0.25">
      <c r="B76" s="3">
        <v>41852</v>
      </c>
      <c r="C76" s="4">
        <v>99.5</v>
      </c>
      <c r="D76" s="5">
        <v>97.876500472459952</v>
      </c>
      <c r="E76" s="5">
        <v>96.010357101092453</v>
      </c>
      <c r="F76" s="5">
        <v>102.11134114467531</v>
      </c>
      <c r="G76" s="3"/>
    </row>
    <row r="77" spans="2:7" x14ac:dyDescent="0.25">
      <c r="B77" s="3">
        <v>41883</v>
      </c>
      <c r="C77" s="4">
        <v>98.9</v>
      </c>
      <c r="D77" s="5">
        <v>98.555102078784174</v>
      </c>
      <c r="E77" s="5">
        <v>97.876500472459952</v>
      </c>
      <c r="F77" s="5">
        <v>96.010357101092453</v>
      </c>
      <c r="G77" s="3"/>
    </row>
    <row r="78" spans="2:7" x14ac:dyDescent="0.25">
      <c r="B78" s="3">
        <v>41913</v>
      </c>
      <c r="C78" s="4">
        <v>99</v>
      </c>
      <c r="D78" s="5">
        <v>92.021255184617019</v>
      </c>
      <c r="E78" s="5">
        <v>98.555102078784174</v>
      </c>
      <c r="F78" s="5">
        <v>97.876500472459952</v>
      </c>
      <c r="G78" s="3"/>
    </row>
    <row r="79" spans="2:7" x14ac:dyDescent="0.25">
      <c r="B79" s="3">
        <v>41944</v>
      </c>
      <c r="C79" s="4">
        <v>96.8</v>
      </c>
      <c r="D79" s="5">
        <v>92.522072345926318</v>
      </c>
      <c r="E79" s="5">
        <v>92.021255184617019</v>
      </c>
      <c r="F79" s="5">
        <v>98.555102078784174</v>
      </c>
      <c r="G79" s="3"/>
    </row>
    <row r="80" spans="2:7" x14ac:dyDescent="0.25">
      <c r="B80" s="3">
        <v>41974</v>
      </c>
      <c r="C80" s="4">
        <v>95.2</v>
      </c>
      <c r="D80" s="5">
        <v>79.621613634732626</v>
      </c>
      <c r="E80" s="5">
        <v>92.522072345926318</v>
      </c>
      <c r="F80" s="5">
        <v>92.021255184617019</v>
      </c>
      <c r="G80" s="3"/>
    </row>
    <row r="81" spans="2:7" x14ac:dyDescent="0.25">
      <c r="B81" s="3">
        <v>42005</v>
      </c>
      <c r="C81" s="4">
        <v>93</v>
      </c>
      <c r="D81" s="5">
        <v>82.112914361337388</v>
      </c>
      <c r="E81" s="5">
        <v>79.621613634732626</v>
      </c>
      <c r="F81" s="5">
        <v>92.522072345926318</v>
      </c>
      <c r="G81" s="3"/>
    </row>
    <row r="82" spans="2:7" x14ac:dyDescent="0.25">
      <c r="B82" s="3">
        <v>42036</v>
      </c>
      <c r="C82" s="4">
        <v>97.8</v>
      </c>
      <c r="D82" s="5">
        <v>121.80876476716942</v>
      </c>
      <c r="E82" s="5">
        <v>82.112914361337388</v>
      </c>
      <c r="F82" s="5">
        <v>79.621613634732626</v>
      </c>
      <c r="G82" s="3"/>
    </row>
    <row r="83" spans="2:7" x14ac:dyDescent="0.25">
      <c r="B83" s="3">
        <v>42064</v>
      </c>
      <c r="C83" s="4">
        <v>103.7</v>
      </c>
      <c r="D83" s="5">
        <v>99.704544873105462</v>
      </c>
      <c r="E83" s="5">
        <v>121.80876476716942</v>
      </c>
      <c r="F83" s="5">
        <v>82.112914361337388</v>
      </c>
      <c r="G83" s="3"/>
    </row>
    <row r="84" spans="2:7" x14ac:dyDescent="0.25">
      <c r="B84" s="3">
        <v>42095</v>
      </c>
      <c r="C84" s="4">
        <v>101.1</v>
      </c>
      <c r="D84" s="5">
        <v>104.32053479741879</v>
      </c>
      <c r="E84" s="5">
        <v>99.704544873105462</v>
      </c>
      <c r="F84" s="5">
        <v>121.80876476716942</v>
      </c>
      <c r="G84" s="3"/>
    </row>
    <row r="85" spans="2:7" x14ac:dyDescent="0.25">
      <c r="B85" s="3">
        <v>42125</v>
      </c>
      <c r="C85" s="4">
        <v>101.3</v>
      </c>
      <c r="D85" s="5">
        <v>105.41264070776654</v>
      </c>
      <c r="E85" s="5">
        <v>104.32053479741879</v>
      </c>
      <c r="F85" s="5">
        <v>99.704544873105462</v>
      </c>
      <c r="G85" s="3"/>
    </row>
    <row r="86" spans="2:7" x14ac:dyDescent="0.25">
      <c r="B86" s="3">
        <v>42156</v>
      </c>
      <c r="C86" s="4">
        <v>101.8</v>
      </c>
      <c r="D86" s="5">
        <v>97.418852859397163</v>
      </c>
      <c r="E86" s="5">
        <v>105.41264070776654</v>
      </c>
      <c r="F86" s="5">
        <v>104.32053479741879</v>
      </c>
      <c r="G86" s="3"/>
    </row>
    <row r="87" spans="2:7" x14ac:dyDescent="0.25">
      <c r="B87" s="3">
        <v>42186</v>
      </c>
      <c r="C87" s="4">
        <v>101.2</v>
      </c>
      <c r="D87" s="5">
        <v>93.555349631379798</v>
      </c>
      <c r="E87" s="5">
        <v>97.418852859397163</v>
      </c>
      <c r="F87" s="5">
        <v>105.41264070776654</v>
      </c>
      <c r="G87" s="3"/>
    </row>
    <row r="88" spans="2:7" x14ac:dyDescent="0.25">
      <c r="B88" s="3">
        <v>42217</v>
      </c>
      <c r="C88" s="4">
        <v>97.7</v>
      </c>
      <c r="D88" s="5">
        <v>82.059088564515093</v>
      </c>
      <c r="E88" s="5">
        <v>93.555349631379798</v>
      </c>
      <c r="F88" s="5">
        <v>97.418852859397163</v>
      </c>
      <c r="G88" s="3"/>
    </row>
    <row r="89" spans="2:7" x14ac:dyDescent="0.25">
      <c r="B89" s="3">
        <v>42248</v>
      </c>
      <c r="C89" s="4">
        <v>95.2</v>
      </c>
      <c r="D89" s="5">
        <v>102.03474934805534</v>
      </c>
      <c r="E89" s="5">
        <v>82.059088564515093</v>
      </c>
      <c r="F89" s="5">
        <v>93.555349631379798</v>
      </c>
      <c r="G89" s="3"/>
    </row>
    <row r="90" spans="2:7" x14ac:dyDescent="0.25">
      <c r="B90" s="3">
        <v>42278</v>
      </c>
      <c r="C90" s="4">
        <v>97.8</v>
      </c>
      <c r="D90" s="5">
        <v>102.43225607693043</v>
      </c>
      <c r="E90" s="5">
        <v>102.03474934805534</v>
      </c>
      <c r="F90" s="5">
        <v>82.059088564515093</v>
      </c>
      <c r="G90" s="3"/>
    </row>
    <row r="91" spans="2:7" x14ac:dyDescent="0.25">
      <c r="B91" s="3">
        <v>42309</v>
      </c>
      <c r="C91" s="4">
        <v>101</v>
      </c>
      <c r="D91" s="5">
        <v>95.703439097560505</v>
      </c>
      <c r="E91" s="5">
        <v>102.43225607693043</v>
      </c>
      <c r="F91" s="5">
        <v>102.03474934805534</v>
      </c>
      <c r="G91" s="3"/>
    </row>
    <row r="92" spans="2:7" x14ac:dyDescent="0.25">
      <c r="B92" s="3">
        <v>42339</v>
      </c>
      <c r="C92" s="4">
        <v>97.4</v>
      </c>
      <c r="D92" s="5">
        <v>85.495930589278743</v>
      </c>
      <c r="E92" s="5">
        <v>95.703439097560505</v>
      </c>
      <c r="F92" s="5">
        <v>102.43225607693043</v>
      </c>
      <c r="G92" s="3"/>
    </row>
    <row r="93" spans="2:7" x14ac:dyDescent="0.25">
      <c r="B93" s="3">
        <v>42370</v>
      </c>
      <c r="C93" s="4">
        <v>94.1</v>
      </c>
      <c r="D93" s="5">
        <v>82.934434209895201</v>
      </c>
      <c r="E93" s="5">
        <v>85.495930589278743</v>
      </c>
      <c r="F93" s="5">
        <v>95.703439097560505</v>
      </c>
      <c r="G93" s="3"/>
    </row>
    <row r="94" spans="2:7" x14ac:dyDescent="0.25">
      <c r="B94" s="3">
        <v>42401</v>
      </c>
      <c r="C94" s="4">
        <v>96.3</v>
      </c>
      <c r="D94" s="5">
        <v>102.63243364200049</v>
      </c>
      <c r="E94" s="5">
        <v>82.934434209895201</v>
      </c>
      <c r="F94" s="5">
        <v>85.495930589278743</v>
      </c>
      <c r="G94" s="3"/>
    </row>
    <row r="95" spans="2:7" x14ac:dyDescent="0.25">
      <c r="B95" s="3">
        <v>42430</v>
      </c>
      <c r="C95" s="4">
        <v>101.3</v>
      </c>
      <c r="D95" s="5">
        <v>115.79792887902272</v>
      </c>
      <c r="E95" s="5">
        <v>102.63243364200049</v>
      </c>
      <c r="F95" s="5">
        <v>82.934434209895201</v>
      </c>
      <c r="G95" s="3"/>
    </row>
    <row r="96" spans="2:7" x14ac:dyDescent="0.25">
      <c r="B96" s="3">
        <v>42461</v>
      </c>
      <c r="C96" s="4">
        <v>102.3</v>
      </c>
      <c r="D96" s="5">
        <v>106.98162816379882</v>
      </c>
      <c r="E96" s="5">
        <v>115.79792887902272</v>
      </c>
      <c r="F96" s="5">
        <v>102.63243364200049</v>
      </c>
      <c r="G96" s="3"/>
    </row>
    <row r="97" spans="2:7" x14ac:dyDescent="0.25">
      <c r="B97" s="3">
        <v>42491</v>
      </c>
      <c r="C97" s="4">
        <v>104.2</v>
      </c>
      <c r="D97" s="5">
        <v>115.31100441431164</v>
      </c>
      <c r="E97" s="5">
        <v>106.98162816379882</v>
      </c>
      <c r="F97" s="5">
        <v>115.79792887902272</v>
      </c>
      <c r="G97" s="3"/>
    </row>
    <row r="98" spans="2:7" x14ac:dyDescent="0.25">
      <c r="B98" s="3">
        <v>42522</v>
      </c>
      <c r="C98" s="4">
        <v>102.8</v>
      </c>
      <c r="D98" s="5">
        <v>103.68118440948832</v>
      </c>
      <c r="E98" s="5">
        <v>115.31100441431164</v>
      </c>
      <c r="F98" s="5">
        <v>106.98162816379882</v>
      </c>
      <c r="G98" s="3"/>
    </row>
    <row r="99" spans="2:7" x14ac:dyDescent="0.25">
      <c r="B99" s="3">
        <v>42552</v>
      </c>
      <c r="C99" s="4">
        <v>98.8</v>
      </c>
      <c r="D99" s="5">
        <v>94.612963602936944</v>
      </c>
      <c r="E99" s="5">
        <v>103.68118440948832</v>
      </c>
      <c r="F99" s="5">
        <v>115.31100441431164</v>
      </c>
      <c r="G99" s="3"/>
    </row>
    <row r="100" spans="2:7" x14ac:dyDescent="0.25">
      <c r="B100" s="3">
        <v>42583</v>
      </c>
      <c r="C100" s="4">
        <v>98.6</v>
      </c>
      <c r="D100" s="5">
        <v>98.477423841754671</v>
      </c>
      <c r="E100" s="5">
        <v>94.612963602936944</v>
      </c>
      <c r="F100" s="5">
        <v>103.68118440948832</v>
      </c>
      <c r="G100" s="3"/>
    </row>
    <row r="101" spans="2:7" x14ac:dyDescent="0.25">
      <c r="B101" s="3">
        <v>42614</v>
      </c>
      <c r="C101" s="4">
        <v>103.4</v>
      </c>
      <c r="D101" s="5">
        <v>102.02046958828419</v>
      </c>
      <c r="E101" s="5">
        <v>98.477423841754671</v>
      </c>
      <c r="F101" s="5">
        <v>94.612963602936944</v>
      </c>
      <c r="G101" s="3"/>
    </row>
    <row r="102" spans="2:7" x14ac:dyDescent="0.25">
      <c r="B102" s="3">
        <v>42644</v>
      </c>
      <c r="C102" s="4">
        <v>102.3</v>
      </c>
      <c r="D102" s="5">
        <v>107.73335632469414</v>
      </c>
      <c r="E102" s="5">
        <v>102.02046958828419</v>
      </c>
      <c r="F102" s="5">
        <v>98.477423841754671</v>
      </c>
      <c r="G102" s="3"/>
    </row>
    <row r="103" spans="2:7" x14ac:dyDescent="0.25">
      <c r="B103" s="3">
        <v>42675</v>
      </c>
      <c r="C103" s="4">
        <v>99.9</v>
      </c>
      <c r="D103" s="5">
        <v>93.909891663456037</v>
      </c>
      <c r="E103" s="5">
        <v>107.73335632469414</v>
      </c>
      <c r="F103" s="5">
        <v>102.02046958828419</v>
      </c>
      <c r="G103" s="3"/>
    </row>
    <row r="104" spans="2:7" x14ac:dyDescent="0.25">
      <c r="B104" s="3">
        <v>42705</v>
      </c>
      <c r="C104" s="4">
        <v>105.3</v>
      </c>
      <c r="D104" s="5">
        <v>123.37251297498074</v>
      </c>
      <c r="E104" s="5">
        <v>93.909891663456037</v>
      </c>
      <c r="F104" s="5">
        <v>107.73335632469414</v>
      </c>
      <c r="G104" s="3"/>
    </row>
    <row r="105" spans="2:7" x14ac:dyDescent="0.25">
      <c r="B105" s="3">
        <v>42736</v>
      </c>
      <c r="C105" s="4">
        <v>100.6</v>
      </c>
      <c r="D105" s="5">
        <v>100.24853504100304</v>
      </c>
      <c r="E105" s="5">
        <v>123.37251297498074</v>
      </c>
      <c r="F105" s="5">
        <v>93.909891663456037</v>
      </c>
      <c r="G105" s="3"/>
    </row>
    <row r="106" spans="2:7" x14ac:dyDescent="0.25">
      <c r="B106" s="3">
        <v>42767</v>
      </c>
      <c r="C106" s="4">
        <v>100.2</v>
      </c>
      <c r="D106" s="5">
        <v>98.908053954761783</v>
      </c>
      <c r="E106" s="5">
        <v>100.24853504100304</v>
      </c>
      <c r="F106" s="5">
        <v>123.37251297498074</v>
      </c>
      <c r="G106" s="3"/>
    </row>
    <row r="107" spans="2:7" x14ac:dyDescent="0.25">
      <c r="B107" s="3">
        <v>42795</v>
      </c>
      <c r="C107" s="4">
        <v>98.7</v>
      </c>
      <c r="D107" s="5">
        <v>93.212459314530392</v>
      </c>
      <c r="E107" s="5">
        <v>98.908053954761783</v>
      </c>
      <c r="F107" s="5">
        <v>100.24853504100304</v>
      </c>
      <c r="G107" s="3"/>
    </row>
    <row r="108" spans="2:7" x14ac:dyDescent="0.25">
      <c r="B108" s="3">
        <v>42826</v>
      </c>
      <c r="C108" s="4">
        <v>99.1</v>
      </c>
      <c r="D108" s="5">
        <v>99.945331775486522</v>
      </c>
      <c r="E108" s="5">
        <v>93.212459314530392</v>
      </c>
      <c r="F108" s="5">
        <v>98.908053954761783</v>
      </c>
      <c r="G108" s="3"/>
    </row>
    <row r="109" spans="2:7" x14ac:dyDescent="0.25">
      <c r="B109" s="3">
        <v>42856</v>
      </c>
      <c r="C109" s="4">
        <v>98</v>
      </c>
      <c r="D109" s="5">
        <v>92.542270970292051</v>
      </c>
      <c r="E109" s="5">
        <v>99.945331775486522</v>
      </c>
      <c r="F109" s="5">
        <v>93.212459314530392</v>
      </c>
      <c r="G109" s="3"/>
    </row>
    <row r="110" spans="2:7" x14ac:dyDescent="0.25">
      <c r="B110" s="3">
        <v>42887</v>
      </c>
      <c r="C110" s="4">
        <v>95.9</v>
      </c>
      <c r="D110" s="5">
        <v>90.694794454788536</v>
      </c>
      <c r="E110" s="5">
        <v>92.542270970292051</v>
      </c>
      <c r="F110" s="5">
        <v>99.945331775486522</v>
      </c>
      <c r="G110" s="3"/>
    </row>
    <row r="111" spans="2:7" x14ac:dyDescent="0.25">
      <c r="B111" s="3">
        <v>42917</v>
      </c>
      <c r="C111" s="4">
        <v>98.3</v>
      </c>
      <c r="D111" s="5">
        <v>102.73593547149993</v>
      </c>
      <c r="E111" s="5">
        <v>90.694794454788536</v>
      </c>
      <c r="F111" s="5">
        <v>92.542270970292051</v>
      </c>
      <c r="G111" s="3"/>
    </row>
    <row r="112" spans="2:7" x14ac:dyDescent="0.25">
      <c r="B112" s="3">
        <v>42948</v>
      </c>
      <c r="C112" s="4">
        <v>102.2</v>
      </c>
      <c r="D112" s="5">
        <v>104.58681390158276</v>
      </c>
      <c r="E112" s="5">
        <v>102.73593547149993</v>
      </c>
      <c r="F112" s="5">
        <v>90.694794454788536</v>
      </c>
      <c r="G112" s="3"/>
    </row>
    <row r="113" spans="2:7" x14ac:dyDescent="0.25">
      <c r="B113" s="3">
        <v>42979</v>
      </c>
      <c r="C113" s="4">
        <v>103.5</v>
      </c>
      <c r="D113" s="5">
        <v>107.78488408636177</v>
      </c>
      <c r="E113" s="5">
        <v>104.58681390158276</v>
      </c>
      <c r="F113" s="5">
        <v>102.73593547149993</v>
      </c>
      <c r="G113" s="3"/>
    </row>
    <row r="114" spans="2:7" x14ac:dyDescent="0.25">
      <c r="B114" s="3">
        <v>43009</v>
      </c>
      <c r="C114" s="4">
        <v>100.3</v>
      </c>
      <c r="D114" s="5">
        <v>103.68674722060022</v>
      </c>
      <c r="E114" s="5">
        <v>107.78488408636177</v>
      </c>
      <c r="F114" s="5">
        <v>104.58681390158276</v>
      </c>
      <c r="G114" s="3"/>
    </row>
    <row r="115" spans="2:7" x14ac:dyDescent="0.25">
      <c r="B115" s="3">
        <v>43040</v>
      </c>
      <c r="C115" s="4">
        <v>102.9</v>
      </c>
      <c r="D115" s="5">
        <v>108.29779866793328</v>
      </c>
      <c r="E115" s="5">
        <v>103.68674722060022</v>
      </c>
      <c r="F115" s="5">
        <v>107.78488408636177</v>
      </c>
      <c r="G115" s="3"/>
    </row>
    <row r="116" spans="2:7" x14ac:dyDescent="0.25">
      <c r="B116" s="3">
        <v>43070</v>
      </c>
      <c r="C116" s="4">
        <v>99.3</v>
      </c>
      <c r="D116" s="5">
        <v>101.15571399782317</v>
      </c>
      <c r="E116" s="5">
        <v>108.29779866793328</v>
      </c>
      <c r="F116" s="5">
        <v>103.68674722060022</v>
      </c>
      <c r="G116" s="3"/>
    </row>
    <row r="117" spans="2:7" x14ac:dyDescent="0.25">
      <c r="B117" s="3">
        <v>43101</v>
      </c>
      <c r="C117" s="4">
        <v>100.8</v>
      </c>
      <c r="D117" s="5">
        <v>103.28603923126636</v>
      </c>
      <c r="E117" s="5">
        <v>101.15571399782317</v>
      </c>
      <c r="F117" s="5">
        <v>108.29779866793328</v>
      </c>
      <c r="G117" s="3"/>
    </row>
    <row r="118" spans="2:7" x14ac:dyDescent="0.25">
      <c r="B118" s="3">
        <v>43132</v>
      </c>
      <c r="C118" s="4">
        <v>98.4</v>
      </c>
      <c r="D118" s="5">
        <v>93.275698141519442</v>
      </c>
      <c r="E118" s="5">
        <v>103.28603923126636</v>
      </c>
      <c r="F118" s="5">
        <v>101.15571399782317</v>
      </c>
      <c r="G118" s="3"/>
    </row>
    <row r="119" spans="2:7" x14ac:dyDescent="0.25">
      <c r="B119" s="3">
        <v>43160</v>
      </c>
      <c r="C119" s="4">
        <v>99.1</v>
      </c>
      <c r="D119" s="5">
        <v>102.34010628079875</v>
      </c>
      <c r="E119" s="5">
        <v>93.275698141519442</v>
      </c>
      <c r="F119" s="5">
        <v>103.28603923126636</v>
      </c>
      <c r="G119" s="3"/>
    </row>
    <row r="120" spans="2:7" x14ac:dyDescent="0.25">
      <c r="B120" s="3">
        <v>43191</v>
      </c>
      <c r="C120" s="4">
        <v>102.8</v>
      </c>
      <c r="D120" s="5">
        <v>109.29969077706816</v>
      </c>
      <c r="E120" s="5">
        <v>102.34010628079875</v>
      </c>
      <c r="F120" s="5">
        <v>93.275698141519442</v>
      </c>
      <c r="G120" s="3"/>
    </row>
    <row r="121" spans="2:7" x14ac:dyDescent="0.25">
      <c r="B121" s="3">
        <v>43221</v>
      </c>
      <c r="C121" s="4">
        <v>105.6</v>
      </c>
      <c r="D121" s="5">
        <v>113.12764675114948</v>
      </c>
      <c r="E121" s="5">
        <v>109.29969077706816</v>
      </c>
      <c r="F121" s="5">
        <v>102.34010628079875</v>
      </c>
      <c r="G121" s="3"/>
    </row>
    <row r="122" spans="2:7" x14ac:dyDescent="0.25">
      <c r="B122" s="3">
        <v>43252</v>
      </c>
      <c r="C122" s="4">
        <v>101.1</v>
      </c>
      <c r="D122" s="5">
        <v>98.441572928689823</v>
      </c>
      <c r="E122" s="5">
        <v>113.12764675114948</v>
      </c>
      <c r="F122" s="5">
        <v>109.29969077706816</v>
      </c>
      <c r="G122" s="3"/>
    </row>
    <row r="123" spans="2:7" x14ac:dyDescent="0.25">
      <c r="B123" s="3">
        <v>43282</v>
      </c>
      <c r="C123" s="4">
        <v>100.7</v>
      </c>
      <c r="D123" s="5">
        <v>100.32093777438666</v>
      </c>
      <c r="E123" s="5">
        <v>98.441572928689823</v>
      </c>
      <c r="F123" s="5">
        <v>113.12764675114948</v>
      </c>
      <c r="G123" s="3"/>
    </row>
    <row r="124" spans="2:7" x14ac:dyDescent="0.25">
      <c r="B124" s="3">
        <v>43313</v>
      </c>
      <c r="C124" s="4">
        <v>99.9</v>
      </c>
      <c r="D124" s="5">
        <v>97.860587716414301</v>
      </c>
      <c r="E124" s="5">
        <v>100.32093777438666</v>
      </c>
      <c r="F124" s="5">
        <v>98.441572928689823</v>
      </c>
      <c r="G124" s="3"/>
    </row>
    <row r="125" spans="2:7" x14ac:dyDescent="0.25">
      <c r="B125" s="3">
        <v>43344</v>
      </c>
      <c r="C125" s="4">
        <v>100.5</v>
      </c>
      <c r="D125" s="5">
        <v>108.03205846390749</v>
      </c>
      <c r="E125" s="5">
        <v>97.860587716414301</v>
      </c>
      <c r="F125" s="5">
        <v>100.32093777438666</v>
      </c>
      <c r="G125" s="3"/>
    </row>
    <row r="126" spans="2:7" x14ac:dyDescent="0.25">
      <c r="B126" s="3">
        <v>43374</v>
      </c>
      <c r="C126" s="4">
        <v>101.1</v>
      </c>
      <c r="D126" s="5">
        <v>104.39243863993532</v>
      </c>
      <c r="E126" s="5">
        <v>108.03205846390749</v>
      </c>
      <c r="F126" s="5">
        <v>97.860587716414301</v>
      </c>
      <c r="G126" s="3"/>
    </row>
    <row r="127" spans="2:7" x14ac:dyDescent="0.25">
      <c r="B127" s="3">
        <v>43405</v>
      </c>
      <c r="C127" s="4">
        <v>100.8</v>
      </c>
      <c r="D127" s="5">
        <v>80.756745230491973</v>
      </c>
      <c r="E127" s="5">
        <v>104.39243863993532</v>
      </c>
      <c r="F127" s="5">
        <v>108.03205846390749</v>
      </c>
      <c r="G127" s="3"/>
    </row>
    <row r="128" spans="2:7" x14ac:dyDescent="0.25">
      <c r="B128" s="3">
        <v>43435</v>
      </c>
      <c r="C128" s="4">
        <v>96.7</v>
      </c>
      <c r="D128" s="5">
        <v>88.11788895111458</v>
      </c>
      <c r="E128" s="5">
        <v>80.756745230491973</v>
      </c>
      <c r="F128" s="5">
        <v>104.39243863993532</v>
      </c>
      <c r="G128" s="3"/>
    </row>
    <row r="129" spans="2:7" x14ac:dyDescent="0.25">
      <c r="B129" s="3">
        <v>43466</v>
      </c>
      <c r="C129" s="4">
        <v>98</v>
      </c>
      <c r="D129" s="5">
        <v>103.37281374778908</v>
      </c>
      <c r="E129" s="5">
        <v>88.11788895111458</v>
      </c>
      <c r="F129" s="5">
        <v>80.756745230491973</v>
      </c>
      <c r="G129" s="3"/>
    </row>
    <row r="130" spans="2:7" x14ac:dyDescent="0.25">
      <c r="B130" s="3">
        <v>43497</v>
      </c>
      <c r="C130" s="4">
        <v>99.5</v>
      </c>
      <c r="D130" s="5">
        <v>108.92185214218442</v>
      </c>
      <c r="E130" s="5">
        <v>103.37281374778908</v>
      </c>
      <c r="F130" s="5">
        <v>88.11788895111458</v>
      </c>
      <c r="G130" s="3"/>
    </row>
    <row r="131" spans="2:7" x14ac:dyDescent="0.25">
      <c r="B131" s="3">
        <v>43525</v>
      </c>
      <c r="C131" s="4">
        <v>100.6</v>
      </c>
      <c r="D131" s="5">
        <v>103.31731965353148</v>
      </c>
      <c r="E131" s="5">
        <v>108.92185214218442</v>
      </c>
      <c r="F131" s="5">
        <v>103.37281374778908</v>
      </c>
      <c r="G131" s="3"/>
    </row>
    <row r="132" spans="2:7" x14ac:dyDescent="0.25">
      <c r="B132" s="3">
        <v>43556</v>
      </c>
      <c r="C132" s="4">
        <v>104.1</v>
      </c>
      <c r="D132" s="5">
        <v>108.04691797857248</v>
      </c>
      <c r="E132" s="5">
        <v>103.31731965353148</v>
      </c>
      <c r="F132" s="5">
        <v>108.92185214218442</v>
      </c>
      <c r="G132" s="3"/>
    </row>
    <row r="133" spans="2:7" x14ac:dyDescent="0.25">
      <c r="B133" s="3">
        <v>43586</v>
      </c>
      <c r="C133" s="4">
        <v>101.3</v>
      </c>
      <c r="D133" s="5">
        <v>100.83403501868369</v>
      </c>
      <c r="E133" s="5">
        <v>108.04691797857248</v>
      </c>
      <c r="F133" s="5">
        <v>103.31731965353148</v>
      </c>
      <c r="G133" s="3"/>
    </row>
    <row r="134" spans="2:7" x14ac:dyDescent="0.25">
      <c r="B134" s="3">
        <v>43617</v>
      </c>
      <c r="C134" s="4">
        <v>100.1</v>
      </c>
      <c r="D134" s="5">
        <v>88.607731875731147</v>
      </c>
      <c r="E134" s="5">
        <v>100.83403501868369</v>
      </c>
      <c r="F134" s="5">
        <v>108.04691797857248</v>
      </c>
      <c r="G134" s="3"/>
    </row>
    <row r="135" spans="2:7" x14ac:dyDescent="0.25">
      <c r="B135" s="3">
        <v>43647</v>
      </c>
      <c r="C135" s="4">
        <v>98.4</v>
      </c>
      <c r="D135" s="5">
        <v>99.988234333813068</v>
      </c>
      <c r="E135" s="5">
        <v>88.607731875731147</v>
      </c>
      <c r="F135" s="5">
        <v>100.83403501868369</v>
      </c>
      <c r="G135" s="3"/>
    </row>
    <row r="136" spans="2:7" x14ac:dyDescent="0.25">
      <c r="B136" s="3">
        <v>43678</v>
      </c>
      <c r="C136" s="4">
        <v>98.8</v>
      </c>
      <c r="D136" s="5">
        <v>95.009388693992619</v>
      </c>
      <c r="E136" s="5">
        <v>99.988234333813068</v>
      </c>
      <c r="F136" s="5">
        <v>88.607731875731147</v>
      </c>
      <c r="G136" s="3"/>
    </row>
    <row r="137" spans="2:7" x14ac:dyDescent="0.25">
      <c r="B137" s="3">
        <v>43709</v>
      </c>
      <c r="C137" s="4">
        <v>98.1</v>
      </c>
      <c r="D137" s="5">
        <v>107.75946594904617</v>
      </c>
      <c r="E137" s="5">
        <v>95.009388693992619</v>
      </c>
      <c r="F137" s="5">
        <v>99.988234333813068</v>
      </c>
      <c r="G137" s="3"/>
    </row>
    <row r="138" spans="2:7" x14ac:dyDescent="0.25">
      <c r="B138" s="3">
        <v>43739</v>
      </c>
      <c r="C138" s="4">
        <v>99</v>
      </c>
      <c r="D138" s="5">
        <v>93.605702665671785</v>
      </c>
      <c r="E138" s="5">
        <v>107.75946594904617</v>
      </c>
      <c r="F138" s="5">
        <v>95.009388693992619</v>
      </c>
      <c r="G138" s="3"/>
    </row>
    <row r="139" spans="2:7" x14ac:dyDescent="0.25">
      <c r="B139" s="3">
        <v>43770</v>
      </c>
      <c r="C139" s="4">
        <v>100.2</v>
      </c>
      <c r="D139" s="5">
        <v>105.35936601865039</v>
      </c>
      <c r="E139" s="5">
        <v>93.605702665671785</v>
      </c>
      <c r="F139" s="5">
        <v>107.75946594904617</v>
      </c>
      <c r="G139" s="3"/>
    </row>
    <row r="140" spans="2:7" x14ac:dyDescent="0.25">
      <c r="B140" s="3">
        <v>43800</v>
      </c>
      <c r="C140" s="4">
        <v>102.2</v>
      </c>
      <c r="D140" s="5">
        <v>105.46098682889831</v>
      </c>
      <c r="E140" s="5">
        <v>105.35936601865039</v>
      </c>
      <c r="F140" s="5">
        <v>93.605702665671785</v>
      </c>
      <c r="G140" s="3"/>
    </row>
    <row r="141" spans="2:7" x14ac:dyDescent="0.25">
      <c r="B141" s="3">
        <v>43831</v>
      </c>
      <c r="C141" s="4">
        <v>101.4</v>
      </c>
      <c r="D141" s="5">
        <v>94.324051579019368</v>
      </c>
      <c r="E141" s="5">
        <v>105.46098682889831</v>
      </c>
      <c r="F141" s="5">
        <v>105.35936601865039</v>
      </c>
      <c r="G141" s="3"/>
    </row>
    <row r="142" spans="2:7" x14ac:dyDescent="0.25">
      <c r="B142" s="3">
        <v>43862</v>
      </c>
      <c r="C142" s="4">
        <v>98.5</v>
      </c>
      <c r="D142" s="5">
        <v>89.53165917396457</v>
      </c>
      <c r="E142" s="5">
        <v>94.324051579019368</v>
      </c>
      <c r="F142" s="5">
        <v>105.46098682889831</v>
      </c>
      <c r="G142" s="3"/>
    </row>
    <row r="143" spans="2:7" x14ac:dyDescent="0.25">
      <c r="B143" s="3">
        <v>43891</v>
      </c>
      <c r="C143" s="4">
        <v>95.4</v>
      </c>
      <c r="D143" s="5">
        <v>58.871462853271041</v>
      </c>
      <c r="E143" s="5">
        <v>89.53165917396457</v>
      </c>
      <c r="F143" s="5">
        <v>94.324051579019368</v>
      </c>
      <c r="G143" s="3"/>
    </row>
    <row r="144" spans="2:7" x14ac:dyDescent="0.25">
      <c r="B144" s="3">
        <v>43922</v>
      </c>
      <c r="C144" s="4">
        <v>87.1</v>
      </c>
      <c r="D144" s="5">
        <v>59.79989767382984</v>
      </c>
      <c r="E144" s="5">
        <v>58.871462853271041</v>
      </c>
      <c r="F144" s="5">
        <v>89.53165917396457</v>
      </c>
      <c r="G144" s="3"/>
    </row>
    <row r="145" spans="2:7" x14ac:dyDescent="0.25">
      <c r="B145" s="3">
        <v>43952</v>
      </c>
      <c r="C145" s="4">
        <v>95.5</v>
      </c>
      <c r="D145" s="5">
        <v>159.09152544194427</v>
      </c>
      <c r="E145" s="5">
        <v>59.79989767382984</v>
      </c>
      <c r="F145" s="5">
        <v>58.871462853271041</v>
      </c>
      <c r="G145" s="3"/>
    </row>
    <row r="146" spans="2:7" x14ac:dyDescent="0.25">
      <c r="B146" s="3">
        <v>43983</v>
      </c>
      <c r="C146" s="4">
        <v>105.4</v>
      </c>
      <c r="D146" s="5">
        <v>129.92792433033071</v>
      </c>
      <c r="E146" s="5">
        <v>159.09152544194427</v>
      </c>
      <c r="F146" s="5">
        <v>59.79989767382984</v>
      </c>
      <c r="G146" s="3"/>
    </row>
    <row r="147" spans="2:7" x14ac:dyDescent="0.25">
      <c r="B147" s="3">
        <v>44013</v>
      </c>
      <c r="C147" s="4">
        <v>102.3</v>
      </c>
      <c r="D147" s="5">
        <v>105.81395342749059</v>
      </c>
      <c r="E147" s="5">
        <v>129.92792433033071</v>
      </c>
      <c r="F147" s="5">
        <v>159.09152544194427</v>
      </c>
      <c r="G147" s="3"/>
    </row>
    <row r="148" spans="2:7" x14ac:dyDescent="0.25">
      <c r="B148" s="3">
        <v>44044</v>
      </c>
      <c r="C148" s="4">
        <v>103.3</v>
      </c>
      <c r="D148" s="5">
        <v>99.030400385044572</v>
      </c>
      <c r="E148" s="5">
        <v>105.81395342749059</v>
      </c>
      <c r="F148" s="5">
        <v>129.92792433033071</v>
      </c>
      <c r="G148" s="3"/>
    </row>
    <row r="149" spans="2:7" x14ac:dyDescent="0.25">
      <c r="B149" s="3">
        <v>44075</v>
      </c>
      <c r="C149" s="4">
        <v>101.6</v>
      </c>
      <c r="D149" s="5">
        <v>93.237624915411317</v>
      </c>
      <c r="E149" s="5">
        <v>99.030400385044572</v>
      </c>
      <c r="F149" s="5">
        <v>105.81395342749059</v>
      </c>
      <c r="G149" s="3"/>
    </row>
    <row r="150" spans="2:7" x14ac:dyDescent="0.25">
      <c r="B150" s="3">
        <v>44105</v>
      </c>
      <c r="C150" s="4">
        <v>99</v>
      </c>
      <c r="D150" s="5">
        <v>99.997301501817972</v>
      </c>
      <c r="E150" s="5">
        <v>93.237624915411317</v>
      </c>
      <c r="F150" s="5">
        <v>99.030400385044572</v>
      </c>
      <c r="G150" s="3"/>
    </row>
    <row r="151" spans="2:7" x14ac:dyDescent="0.25">
      <c r="B151" s="3">
        <v>44136</v>
      </c>
      <c r="C151" s="4">
        <v>100.2</v>
      </c>
      <c r="D151" s="5">
        <v>104.62150587707025</v>
      </c>
      <c r="E151" s="5">
        <v>99.997301501817972</v>
      </c>
      <c r="F151" s="5">
        <v>93.237624915411317</v>
      </c>
      <c r="G151" s="3"/>
    </row>
    <row r="152" spans="2:7" x14ac:dyDescent="0.25">
      <c r="B152" s="3">
        <v>44166</v>
      </c>
      <c r="C152" s="4">
        <v>103</v>
      </c>
      <c r="D152" s="5">
        <v>113.37769489367263</v>
      </c>
      <c r="E152" s="5">
        <v>104.62150587707025</v>
      </c>
      <c r="F152" s="5">
        <v>99.997301501817972</v>
      </c>
      <c r="G152" s="3"/>
    </row>
    <row r="153" spans="2:7" x14ac:dyDescent="0.25">
      <c r="B153" s="3">
        <v>44197</v>
      </c>
      <c r="C153" s="4">
        <v>102.6</v>
      </c>
      <c r="D153" s="5">
        <v>110.9712278465486</v>
      </c>
      <c r="E153" s="5">
        <v>113.37769489367263</v>
      </c>
      <c r="F153" s="5">
        <v>104.62150587707025</v>
      </c>
      <c r="G153" s="3"/>
    </row>
    <row r="154" spans="2:7" x14ac:dyDescent="0.25">
      <c r="B154" s="3">
        <v>44228</v>
      </c>
      <c r="C154" s="4">
        <v>102.4</v>
      </c>
      <c r="D154" s="5">
        <v>113.30227113270736</v>
      </c>
      <c r="E154" s="5">
        <v>110.9712278465486</v>
      </c>
      <c r="F154" s="5">
        <v>113.37769489367263</v>
      </c>
      <c r="G154" s="3"/>
    </row>
    <row r="155" spans="2:7" x14ac:dyDescent="0.25">
      <c r="B155" s="3">
        <v>44256</v>
      </c>
      <c r="C155" s="4">
        <v>106.6</v>
      </c>
      <c r="D155" s="5">
        <v>109.2184842447041</v>
      </c>
      <c r="E155" s="5">
        <v>113.30227113270736</v>
      </c>
      <c r="F155" s="5">
        <v>110.9712278465486</v>
      </c>
      <c r="G155" s="3"/>
    </row>
    <row r="156" spans="2:7" x14ac:dyDescent="0.25">
      <c r="B156" s="3">
        <v>44287</v>
      </c>
      <c r="C156" s="4">
        <v>103.6</v>
      </c>
      <c r="D156" s="5">
        <v>97.93868623178173</v>
      </c>
      <c r="E156" s="5">
        <v>109.2184842447041</v>
      </c>
      <c r="F156" s="5">
        <v>113.30227113270736</v>
      </c>
      <c r="G156" s="3"/>
    </row>
    <row r="157" spans="2:7" x14ac:dyDescent="0.25">
      <c r="B157" s="3">
        <v>44317</v>
      </c>
      <c r="C157" s="4">
        <v>99.1</v>
      </c>
      <c r="D157" s="5">
        <v>103.23296687442698</v>
      </c>
      <c r="E157" s="5">
        <v>97.93868623178173</v>
      </c>
      <c r="F157" s="5">
        <v>109.2184842447041</v>
      </c>
      <c r="G157" s="3"/>
    </row>
    <row r="158" spans="2:7" x14ac:dyDescent="0.25">
      <c r="B158" s="3">
        <v>44348</v>
      </c>
      <c r="C158" s="4">
        <v>100.9</v>
      </c>
      <c r="D158" s="5">
        <v>106.97663030848162</v>
      </c>
      <c r="E158" s="5">
        <v>103.23296687442698</v>
      </c>
      <c r="F158" s="5">
        <v>97.93868623178173</v>
      </c>
      <c r="G158" s="3"/>
    </row>
    <row r="159" spans="2:7" x14ac:dyDescent="0.25">
      <c r="B159" s="3">
        <v>44378</v>
      </c>
      <c r="C159" s="4">
        <v>104.4</v>
      </c>
      <c r="D159" s="5">
        <v>106.1445663157067</v>
      </c>
      <c r="E159" s="5">
        <v>106.97663030848162</v>
      </c>
      <c r="F159" s="5">
        <v>103.23296687442698</v>
      </c>
      <c r="G159" s="3"/>
    </row>
    <row r="160" spans="2:7" x14ac:dyDescent="0.25">
      <c r="B160" s="3">
        <v>44409</v>
      </c>
      <c r="C160" s="4">
        <v>101.8</v>
      </c>
      <c r="D160" s="5">
        <v>94.649636701657585</v>
      </c>
      <c r="E160" s="5">
        <v>106.1445663157067</v>
      </c>
      <c r="F160" s="5">
        <v>106.97663030848162</v>
      </c>
      <c r="G160" s="3"/>
    </row>
    <row r="161" spans="2:7" x14ac:dyDescent="0.25">
      <c r="B161" s="3">
        <v>44440</v>
      </c>
      <c r="C161" s="4">
        <v>102</v>
      </c>
      <c r="D161" s="5">
        <v>105.2302292243304</v>
      </c>
      <c r="E161" s="5">
        <v>94.649636701657585</v>
      </c>
      <c r="F161" s="5">
        <v>106.1445663157067</v>
      </c>
      <c r="G161" s="3"/>
    </row>
    <row r="162" spans="2:7" x14ac:dyDescent="0.25">
      <c r="B162" s="3">
        <v>44470</v>
      </c>
      <c r="C162" s="4">
        <v>103.1</v>
      </c>
      <c r="D162" s="5">
        <v>112.14877774145509</v>
      </c>
      <c r="E162" s="5">
        <v>105.2302292243304</v>
      </c>
      <c r="F162" s="5">
        <v>94.649636701657585</v>
      </c>
      <c r="G162" s="3"/>
    </row>
    <row r="163" spans="2:7" x14ac:dyDescent="0.25">
      <c r="D163" s="5"/>
    </row>
    <row r="164" spans="2:7" x14ac:dyDescent="0.25">
      <c r="D164" s="5"/>
    </row>
    <row r="165" spans="2:7" x14ac:dyDescent="0.25">
      <c r="D165" s="5"/>
    </row>
    <row r="166" spans="2:7" x14ac:dyDescent="0.25">
      <c r="D166" s="5"/>
    </row>
    <row r="167" spans="2:7" x14ac:dyDescent="0.25">
      <c r="D167" s="5"/>
    </row>
    <row r="168" spans="2:7" x14ac:dyDescent="0.25">
      <c r="D168" s="5"/>
    </row>
    <row r="169" spans="2:7" x14ac:dyDescent="0.25">
      <c r="D169" s="5"/>
    </row>
    <row r="170" spans="2:7" x14ac:dyDescent="0.25">
      <c r="D170" s="5"/>
    </row>
    <row r="171" spans="2:7" x14ac:dyDescent="0.25">
      <c r="D171" s="5"/>
    </row>
    <row r="172" spans="2:7" x14ac:dyDescent="0.25">
      <c r="D172" s="5"/>
    </row>
    <row r="173" spans="2:7" x14ac:dyDescent="0.25">
      <c r="D173" s="5"/>
    </row>
    <row r="174" spans="2:7" x14ac:dyDescent="0.25">
      <c r="D174" s="5"/>
    </row>
    <row r="175" spans="2:7" x14ac:dyDescent="0.25">
      <c r="D175" s="5"/>
    </row>
    <row r="176" spans="2:7" x14ac:dyDescent="0.25">
      <c r="D176" s="5"/>
    </row>
    <row r="177" spans="4:4" x14ac:dyDescent="0.25">
      <c r="D177" s="5"/>
    </row>
    <row r="178" spans="4:4" x14ac:dyDescent="0.25">
      <c r="D178" s="5"/>
    </row>
    <row r="179" spans="4:4" x14ac:dyDescent="0.25">
      <c r="D179" s="5"/>
    </row>
    <row r="180" spans="4:4" x14ac:dyDescent="0.25">
      <c r="D180" s="5"/>
    </row>
    <row r="181" spans="4:4" x14ac:dyDescent="0.25">
      <c r="D181" s="5"/>
    </row>
    <row r="182" spans="4:4" x14ac:dyDescent="0.25">
      <c r="D182" s="5"/>
    </row>
    <row r="183" spans="4:4" x14ac:dyDescent="0.25">
      <c r="D183" s="5"/>
    </row>
    <row r="184" spans="4:4" x14ac:dyDescent="0.25">
      <c r="D184" s="5"/>
    </row>
    <row r="185" spans="4:4" x14ac:dyDescent="0.25">
      <c r="D185" s="5"/>
    </row>
    <row r="186" spans="4:4" x14ac:dyDescent="0.25">
      <c r="D186" s="5"/>
    </row>
    <row r="187" spans="4:4" x14ac:dyDescent="0.25">
      <c r="D187" s="5"/>
    </row>
    <row r="188" spans="4:4" x14ac:dyDescent="0.25">
      <c r="D188" s="5"/>
    </row>
    <row r="189" spans="4:4" x14ac:dyDescent="0.25">
      <c r="D189" s="5"/>
    </row>
  </sheetData>
  <mergeCells count="9">
    <mergeCell ref="H26:P26"/>
    <mergeCell ref="R20:Z20"/>
    <mergeCell ref="R21:Z22"/>
    <mergeCell ref="R26:Z26"/>
    <mergeCell ref="B19:F19"/>
    <mergeCell ref="H20:P21"/>
    <mergeCell ref="H22:P23"/>
    <mergeCell ref="H19:P19"/>
    <mergeCell ref="R19:Z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Regresja</vt:lpstr>
      <vt:lpstr>Linest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Rybacki</dc:creator>
  <cp:lastModifiedBy>Jakub Rybacki</cp:lastModifiedBy>
  <dcterms:created xsi:type="dcterms:W3CDTF">2021-12-04T15:01:51Z</dcterms:created>
  <dcterms:modified xsi:type="dcterms:W3CDTF">2021-12-16T15:08:10Z</dcterms:modified>
</cp:coreProperties>
</file>