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Karowa\Warsztaty statystyczne\Zajęcia 2\"/>
    </mc:Choice>
  </mc:AlternateContent>
  <xr:revisionPtr revIDLastSave="0" documentId="13_ncr:1_{01345AAF-64E5-4CC0-930E-EA0F0A9DEB5C}" xr6:coauthVersionLast="36" xr6:coauthVersionMax="36" xr10:uidLastSave="{00000000-0000-0000-0000-000000000000}"/>
  <bookViews>
    <workbookView xWindow="0" yWindow="0" windowWidth="27870" windowHeight="12210" xr2:uid="{BB15BC8F-F3EE-42D0-9CCD-9A45EE5156FE}"/>
  </bookViews>
  <sheets>
    <sheet name="JEZELI_DAT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4" i="1"/>
  <c r="R35" i="1" l="1"/>
  <c r="P19" i="1"/>
  <c r="R19" i="1" s="1"/>
  <c r="S19" i="1" l="1"/>
  <c r="Q19" i="1"/>
</calcChain>
</file>

<file path=xl/sharedStrings.xml><?xml version="1.0" encoding="utf-8"?>
<sst xmlns="http://schemas.openxmlformats.org/spreadsheetml/2006/main" count="117" uniqueCount="99">
  <si>
    <t>Funkcja Jeżeli</t>
  </si>
  <si>
    <t xml:space="preserve"> = JEŻELI(WARUNEK; AKCJA JEŻELI WARUNEK JEST SPEŁNIONY; AKCJA JEŻELI WARUNEK JEST NIESPEŁNIONY)</t>
  </si>
  <si>
    <t>Celem Funkcji Jeżeli jest zwrócenie różnych wyników w momencie gdy spełniony jest określony warunek. Będziemy chceli przekształcić funkcję zliczajacą wyniki narastające do wyników w kwartale</t>
  </si>
  <si>
    <t>Eksport towarów (od początku roku do końca okresu)</t>
  </si>
  <si>
    <t>I</t>
  </si>
  <si>
    <t>II</t>
  </si>
  <si>
    <t>III</t>
  </si>
  <si>
    <t>IV</t>
  </si>
  <si>
    <t>Kwartał</t>
  </si>
  <si>
    <t>Rok</t>
  </si>
  <si>
    <t>Eksport towarów (w kwartale)</t>
  </si>
  <si>
    <t>Zadania:</t>
  </si>
  <si>
    <t>1. Wykorzystaj malarz formatów, aby przefarbować dane w kolumnie F. Usuń Miejsca po przecinku z kolumny E</t>
  </si>
  <si>
    <t>2. Wykorzystaj funkcję JEŻELI do policzenia wartości w kwartale tj. w I kwartałach roku bieżemy wartość jaja jest w kolumnie E, w kolejnych liczymy różnicę</t>
  </si>
  <si>
    <t>Pierwszy miesiąc</t>
  </si>
  <si>
    <t>Ostatni miesiąć</t>
  </si>
  <si>
    <t>1. Zacznijmy od malarza formatów.</t>
  </si>
  <si>
    <t>2. Potem obliczenia</t>
  </si>
  <si>
    <t>Zróbmy następujący test - wykorzystajmy instrukcje JEŻELI aby zwrócic pierwszy i ostatni miesiąc kwartału</t>
  </si>
  <si>
    <r>
      <rPr>
        <b/>
        <sz val="11"/>
        <color theme="1"/>
        <rFont val="Calibri"/>
        <family val="2"/>
        <scheme val="minor"/>
      </rPr>
      <t>Ciekawostka:</t>
    </r>
    <r>
      <rPr>
        <sz val="11"/>
        <color theme="1"/>
        <rFont val="Calibri"/>
        <family val="2"/>
        <scheme val="minor"/>
      </rPr>
      <t xml:space="preserve"> Funkcje waurnkowe często można zagnieżdzać, aby otrzymywać wyniki których oczekujemy. </t>
    </r>
  </si>
  <si>
    <t>Funkcje dat</t>
  </si>
  <si>
    <t>Bieżącą datę możemy wprowadzić do arkusza jako wartość przez CTRL + :</t>
  </si>
  <si>
    <t>Miejsce na datę</t>
  </si>
  <si>
    <t>Miejsce na datę - formuła</t>
  </si>
  <si>
    <t>Istnieje też funkcja, która pobierze ją automatycznie (DZIŚ) - w takim przypadku wynik przeliczy się przy każdym kolejnym dniu</t>
  </si>
  <si>
    <t>Datę można rozebrać na czynniki pierwsze (ROK, MIESIĄC, DZIEŃ)</t>
  </si>
  <si>
    <t xml:space="preserve">Rok </t>
  </si>
  <si>
    <t xml:space="preserve">Miesiąc </t>
  </si>
  <si>
    <t>Dzień</t>
  </si>
  <si>
    <t>Format daty</t>
  </si>
  <si>
    <t>Liczba</t>
  </si>
  <si>
    <t>Zadanie 1: Spróbujmy przeprowadzić taką operacje na liczbie co się stanie</t>
  </si>
  <si>
    <t>Poprawną datę można zbudować na podstawie tych samych informacji. Wykorzystajmy funkcję DATA</t>
  </si>
  <si>
    <r>
      <rPr>
        <b/>
        <sz val="11"/>
        <color theme="1"/>
        <rFont val="Calibri"/>
        <family val="2"/>
        <scheme val="minor"/>
      </rPr>
      <t>Ciekawostka:</t>
    </r>
    <r>
      <rPr>
        <sz val="11"/>
        <color theme="1"/>
        <rFont val="Calibri"/>
        <family val="2"/>
        <scheme val="minor"/>
      </rPr>
      <t xml:space="preserve"> Wykorzystaj funkcję NR.SER.DATY z argumentem 0 miesięcy</t>
    </r>
  </si>
  <si>
    <t>Miesiąc</t>
  </si>
  <si>
    <t>W formacie daty</t>
  </si>
  <si>
    <t xml:space="preserve">Zadanie 2: Stwórzmy następujący monitorek - wyświetlamy datę dzisiaj następnie w tabelce poniżej: </t>
  </si>
  <si>
    <t>* datę z pierwszego dnia obecnego miesiąca,</t>
  </si>
  <si>
    <t>* datę pierwszego dnia kolejnego mieisąca</t>
  </si>
  <si>
    <t>* datę pierwszego grudnia tego roku</t>
  </si>
  <si>
    <t>Data dzisiaj</t>
  </si>
  <si>
    <t>Następny miesiąc</t>
  </si>
  <si>
    <t>Grudzień</t>
  </si>
  <si>
    <t>Okres</t>
  </si>
  <si>
    <t>Ten miesiąc</t>
  </si>
  <si>
    <t>Funkcja Wyszukaj.Pionowo (VLOOKUP)</t>
  </si>
  <si>
    <t>Depozyty i inne zobowiązania do 2 lat włącznie</t>
  </si>
  <si>
    <t>Pieniądz gotówkowy w obiegu (poza kasami MIF)</t>
  </si>
  <si>
    <t>Depozyty i inne zobowiązania bieżące</t>
  </si>
  <si>
    <t xml:space="preserve">Źródło: </t>
  </si>
  <si>
    <t>NBP</t>
  </si>
  <si>
    <t>Będziemy wykorzystywać dane:</t>
  </si>
  <si>
    <t>Obok Indeks i Przesunięcie to jedna z najpotężniejszych funkcji wyszukiwania danych. Składnia jest następująca</t>
  </si>
  <si>
    <t>= VLOOKUP(Obiekt którego szukamy; Tablica którą przeszukujemy; Numer kolumny z tablicy, przybliżone dopasowanie - prawda / fałsz)</t>
  </si>
  <si>
    <t>Wykorzystajmy nasz monitorek do wynalezienia wartości z drugiej kolumny:</t>
  </si>
  <si>
    <t>Gotówka w obiegu (kolumna 2)</t>
  </si>
  <si>
    <t>Oczywiście najpierw sformatujmy tekst:</t>
  </si>
  <si>
    <t>Funkcja przeszukuje pierwszą kolumnę tabeli w poszukiwaniu wartości z argumentu pierwszego. Następnie zwraca odwiadającą mu wartość w kolumnie której argument określamy w 3 parametrze</t>
  </si>
  <si>
    <r>
      <rPr>
        <b/>
        <sz val="11"/>
        <color theme="1"/>
        <rFont val="Calibri"/>
        <family val="2"/>
        <scheme val="minor"/>
      </rPr>
      <t>Ważne połąćzenie:</t>
    </r>
    <r>
      <rPr>
        <sz val="11"/>
        <color theme="1"/>
        <rFont val="Calibri"/>
        <family val="2"/>
        <scheme val="minor"/>
      </rPr>
      <t xml:space="preserve"> Funkcja JEŻELI i CZY.LICZBA</t>
    </r>
  </si>
  <si>
    <t>Przykład na tabeli</t>
  </si>
  <si>
    <t>Obsługa kilku waunków jednocześnie - Funkcje ORAZ i LUB</t>
  </si>
  <si>
    <t>Mniej od zera</t>
  </si>
  <si>
    <t>Więcej od dwóch</t>
  </si>
  <si>
    <t>Suma logiczna</t>
  </si>
  <si>
    <t>Alternatywa</t>
  </si>
  <si>
    <t>Sortowanie tabeli</t>
  </si>
  <si>
    <t>Lithuania</t>
  </si>
  <si>
    <t>EU</t>
  </si>
  <si>
    <t>Belgium</t>
  </si>
  <si>
    <t>Germany</t>
  </si>
  <si>
    <t>Ireland</t>
  </si>
  <si>
    <t>Greece</t>
  </si>
  <si>
    <t>Finland</t>
  </si>
  <si>
    <t>France</t>
  </si>
  <si>
    <t>Italy</t>
  </si>
  <si>
    <t>Cyprus</t>
  </si>
  <si>
    <t>Latvia</t>
  </si>
  <si>
    <t>Luxembourg</t>
  </si>
  <si>
    <t>Malta</t>
  </si>
  <si>
    <t>Spain</t>
  </si>
  <si>
    <t>Romania</t>
  </si>
  <si>
    <t>Sweden</t>
  </si>
  <si>
    <t>Euro area</t>
  </si>
  <si>
    <t>Bulgaria</t>
  </si>
  <si>
    <t>Czechia</t>
  </si>
  <si>
    <t>Denmark</t>
  </si>
  <si>
    <t>Croatia</t>
  </si>
  <si>
    <t>Hungary</t>
  </si>
  <si>
    <t>Netherlands</t>
  </si>
  <si>
    <t>Austria</t>
  </si>
  <si>
    <t>Portugal</t>
  </si>
  <si>
    <t>Slovenia</t>
  </si>
  <si>
    <t>Slovakia</t>
  </si>
  <si>
    <t>Poland</t>
  </si>
  <si>
    <t>Estonia</t>
  </si>
  <si>
    <t>Za pomocą wstążki można posortować dane od najmniejszych do najwiekszych wielkośći</t>
  </si>
  <si>
    <t xml:space="preserve">Źródło danych: </t>
  </si>
  <si>
    <t>https://ec.europa.eu/info/business-economy-euro/economic-performance-and-forecasts/economic-forecasts/summer-2021-economic-forecast_pl</t>
  </si>
  <si>
    <t>Funkcja Filtr pozwala wybierać okreśone 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</si>
</sst>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&quot;-&quot;??\ _z_ł_-;_-@_-"/>
    <numFmt numFmtId="165" formatCode="[$-415]mmm\ yy;@"/>
    <numFmt numFmtId="166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E"/>
      <charset val="238"/>
    </font>
    <font>
      <sz val="8"/>
      <color theme="0"/>
      <name val="Arial"/>
      <family val="2"/>
      <charset val="238"/>
    </font>
    <font>
      <sz val="8"/>
      <name val="Arial CE"/>
      <family val="2"/>
      <charset val="238"/>
    </font>
    <font>
      <sz val="8"/>
      <name val="Arial"/>
      <family val="2"/>
      <charset val="238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1F3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F578C"/>
        <bgColor indexed="64"/>
      </patternFill>
    </fill>
    <fill>
      <patternFill patternType="solid">
        <fgColor rgb="FFE6E7E8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4B9BE"/>
      </left>
      <right style="thin">
        <color rgb="FFB4B9BE"/>
      </right>
      <top/>
      <bottom/>
      <diagonal/>
    </border>
  </borders>
  <cellStyleXfs count="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4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2" fillId="2" borderId="1" xfId="1" applyNumberFormat="1" applyFont="1" applyFill="1" applyBorder="1" applyAlignment="1">
      <alignment vertical="center" wrapText="1"/>
    </xf>
    <xf numFmtId="14" fontId="0" fillId="0" borderId="0" xfId="0" applyNumberFormat="1"/>
    <xf numFmtId="0" fontId="0" fillId="4" borderId="0" xfId="0" applyFill="1"/>
    <xf numFmtId="14" fontId="0" fillId="0" borderId="2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/>
    <xf numFmtId="0" fontId="0" fillId="0" borderId="2" xfId="0" applyNumberFormat="1" applyBorder="1" applyAlignment="1">
      <alignment horizontal="center"/>
    </xf>
    <xf numFmtId="49" fontId="3" fillId="7" borderId="4" xfId="0" applyNumberFormat="1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3" fontId="3" fillId="7" borderId="9" xfId="7" applyNumberFormat="1" applyFont="1" applyFill="1" applyBorder="1" applyAlignment="1">
      <alignment horizontal="center" vertical="center"/>
    </xf>
    <xf numFmtId="165" fontId="5" fillId="8" borderId="10" xfId="0" applyNumberFormat="1" applyFont="1" applyFill="1" applyBorder="1" applyAlignment="1">
      <alignment horizontal="center" vertical="center"/>
    </xf>
    <xf numFmtId="166" fontId="5" fillId="8" borderId="10" xfId="0" applyNumberFormat="1" applyFont="1" applyFill="1" applyBorder="1" applyAlignment="1">
      <alignment vertical="center"/>
    </xf>
    <xf numFmtId="165" fontId="5" fillId="9" borderId="10" xfId="0" applyNumberFormat="1" applyFont="1" applyFill="1" applyBorder="1" applyAlignment="1">
      <alignment horizontal="center" vertical="center"/>
    </xf>
    <xf numFmtId="166" fontId="5" fillId="9" borderId="10" xfId="0" applyNumberFormat="1" applyFont="1" applyFill="1" applyBorder="1" applyAlignment="1">
      <alignment vertical="center"/>
    </xf>
    <xf numFmtId="0" fontId="6" fillId="0" borderId="0" xfId="8"/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49" fontId="3" fillId="7" borderId="3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9">
    <cellStyle name="Comma 2" xfId="2" xr:uid="{00000000-0005-0000-0000-00002F000000}"/>
    <cellStyle name="Dziesiętny 2" xfId="3" xr:uid="{00000000-0005-0000-0000-000001000000}"/>
    <cellStyle name="Hyperlink" xfId="8" builtinId="8"/>
    <cellStyle name="Normal" xfId="0" builtinId="0"/>
    <cellStyle name="Normal 2" xfId="1" xr:uid="{00000000-0005-0000-0000-000032000000}"/>
    <cellStyle name="Normalny 2" xfId="4" xr:uid="{00000000-0005-0000-0000-000004000000}"/>
    <cellStyle name="Normalny 2 2" xfId="6" xr:uid="{00000000-0005-0000-0000-000005000000}"/>
    <cellStyle name="Normalny_bieżące" xfId="5" xr:uid="{00000000-0005-0000-0000-000006000000}"/>
    <cellStyle name="Normalny_Tab1" xfId="7" xr:uid="{737FFE4B-736A-4E8B-A30D-C65C7937ED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c.europa.eu/info/business-economy-euro/economic-performance-and-forecasts/economic-forecasts/summer-2021-economic-forecast_pl" TargetMode="External"/><Relationship Id="rId1" Type="http://schemas.openxmlformats.org/officeDocument/2006/relationships/hyperlink" Target="https://www.nbp.pl/home.aspx?f=/statystyka/pieniezna_i_bankowa/m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A639-36AA-401B-B321-2E45A2090E84}">
  <dimension ref="B6:BA55"/>
  <sheetViews>
    <sheetView showGridLines="0" tabSelected="1" topLeftCell="A21" workbookViewId="0">
      <selection activeCell="C50" sqref="C50"/>
    </sheetView>
  </sheetViews>
  <sheetFormatPr defaultRowHeight="15" x14ac:dyDescent="0.25"/>
  <cols>
    <col min="3" max="3" width="20.7109375" customWidth="1"/>
    <col min="4" max="4" width="20.5703125" customWidth="1"/>
    <col min="5" max="5" width="30.5703125" customWidth="1"/>
    <col min="6" max="6" width="30.7109375" customWidth="1"/>
    <col min="16" max="16" width="19.140625" customWidth="1"/>
    <col min="18" max="19" width="15.5703125" bestFit="1" customWidth="1"/>
    <col min="29" max="29" width="14.85546875" customWidth="1"/>
    <col min="30" max="30" width="14.28515625" customWidth="1"/>
    <col min="31" max="31" width="14.140625" customWidth="1"/>
  </cols>
  <sheetData>
    <row r="6" spans="2:53" ht="13.5" customHeight="1" x14ac:dyDescent="0.25">
      <c r="B6" s="21" t="s">
        <v>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O6" s="21" t="s">
        <v>20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B6" s="21" t="s">
        <v>45</v>
      </c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P6" s="21" t="s">
        <v>65</v>
      </c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2:53" x14ac:dyDescent="0.25">
      <c r="AP7" t="s">
        <v>95</v>
      </c>
    </row>
    <row r="8" spans="2:53" x14ac:dyDescent="0.25">
      <c r="B8" t="s">
        <v>2</v>
      </c>
      <c r="O8" t="s">
        <v>21</v>
      </c>
      <c r="AB8" t="s">
        <v>52</v>
      </c>
    </row>
    <row r="9" spans="2:53" x14ac:dyDescent="0.25">
      <c r="AP9" t="s">
        <v>98</v>
      </c>
    </row>
    <row r="10" spans="2:53" x14ac:dyDescent="0.25">
      <c r="C10" s="1" t="s">
        <v>1</v>
      </c>
      <c r="P10" s="6" t="s">
        <v>22</v>
      </c>
      <c r="Q10" s="7"/>
      <c r="AB10" s="1" t="s">
        <v>53</v>
      </c>
    </row>
    <row r="11" spans="2:53" x14ac:dyDescent="0.25">
      <c r="AP11" t="s">
        <v>96</v>
      </c>
    </row>
    <row r="12" spans="2:53" x14ac:dyDescent="0.25">
      <c r="C12" t="s">
        <v>11</v>
      </c>
      <c r="O12" t="s">
        <v>24</v>
      </c>
      <c r="AB12" s="29" t="s">
        <v>57</v>
      </c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Q12" s="19" t="s">
        <v>97</v>
      </c>
    </row>
    <row r="13" spans="2:53" x14ac:dyDescent="0.25">
      <c r="C13" t="s">
        <v>12</v>
      </c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2:53" x14ac:dyDescent="0.25">
      <c r="C14" t="s">
        <v>13</v>
      </c>
      <c r="P14" s="6" t="s">
        <v>23</v>
      </c>
      <c r="R14" s="7"/>
      <c r="AR14">
        <v>2021</v>
      </c>
      <c r="AS14">
        <v>2022</v>
      </c>
    </row>
    <row r="15" spans="2:53" x14ac:dyDescent="0.25">
      <c r="AB15" t="s">
        <v>51</v>
      </c>
      <c r="AQ15" t="s">
        <v>66</v>
      </c>
      <c r="AR15">
        <v>2.1</v>
      </c>
      <c r="AS15">
        <v>1.7</v>
      </c>
    </row>
    <row r="16" spans="2:53" x14ac:dyDescent="0.25">
      <c r="O16" t="s">
        <v>25</v>
      </c>
      <c r="AQ16" t="s">
        <v>67</v>
      </c>
      <c r="AR16">
        <v>2.8</v>
      </c>
      <c r="AS16">
        <v>1.6</v>
      </c>
    </row>
    <row r="17" spans="2:45" ht="25.5" x14ac:dyDescent="0.25">
      <c r="C17" s="5" t="s">
        <v>9</v>
      </c>
      <c r="D17" s="5" t="s">
        <v>8</v>
      </c>
      <c r="E17" s="5" t="s">
        <v>3</v>
      </c>
      <c r="F17" s="5" t="s">
        <v>10</v>
      </c>
      <c r="AB17" s="22" t="s">
        <v>43</v>
      </c>
      <c r="AC17" s="12"/>
      <c r="AD17" s="13"/>
      <c r="AE17" s="13"/>
      <c r="AQ17" t="s">
        <v>68</v>
      </c>
      <c r="AR17">
        <v>2.2000000000000002</v>
      </c>
      <c r="AS17">
        <v>2.4</v>
      </c>
    </row>
    <row r="18" spans="2:45" x14ac:dyDescent="0.25">
      <c r="C18" s="20">
        <v>2020</v>
      </c>
      <c r="D18" s="3" t="s">
        <v>4</v>
      </c>
      <c r="E18" s="2">
        <v>61564.800000000003</v>
      </c>
      <c r="P18" s="9" t="s">
        <v>29</v>
      </c>
      <c r="Q18" s="9" t="s">
        <v>26</v>
      </c>
      <c r="R18" s="9" t="s">
        <v>27</v>
      </c>
      <c r="S18" s="9" t="s">
        <v>28</v>
      </c>
      <c r="AB18" s="22"/>
      <c r="AC18" s="12"/>
      <c r="AD18" s="13"/>
      <c r="AE18" s="13"/>
      <c r="AQ18" t="s">
        <v>69</v>
      </c>
      <c r="AR18">
        <v>1.5</v>
      </c>
      <c r="AS18">
        <v>1.2</v>
      </c>
    </row>
    <row r="19" spans="2:45" x14ac:dyDescent="0.25">
      <c r="C19" s="20"/>
      <c r="D19" s="3" t="s">
        <v>5</v>
      </c>
      <c r="E19" s="2">
        <v>111344.4</v>
      </c>
      <c r="P19" s="8">
        <f ca="1">TODAY()</f>
        <v>44489</v>
      </c>
      <c r="Q19" s="3">
        <f ca="1">YEAR(P19)</f>
        <v>2021</v>
      </c>
      <c r="R19" s="3">
        <f ca="1">MONTH(P19)</f>
        <v>10</v>
      </c>
      <c r="S19" s="3">
        <f ca="1">DAY(P19)</f>
        <v>20</v>
      </c>
      <c r="AB19" s="22"/>
      <c r="AC19" s="24"/>
      <c r="AD19" s="24"/>
      <c r="AE19" s="25" t="s">
        <v>46</v>
      </c>
      <c r="AQ19" t="s">
        <v>70</v>
      </c>
      <c r="AR19">
        <v>-0.4</v>
      </c>
      <c r="AS19">
        <v>0.5</v>
      </c>
    </row>
    <row r="20" spans="2:45" x14ac:dyDescent="0.25">
      <c r="C20" s="20"/>
      <c r="D20" s="3" t="s">
        <v>6</v>
      </c>
      <c r="E20" s="2">
        <v>172445.6</v>
      </c>
      <c r="AB20" s="22"/>
      <c r="AC20" s="28" t="s">
        <v>47</v>
      </c>
      <c r="AD20" s="28" t="s">
        <v>48</v>
      </c>
      <c r="AE20" s="26"/>
      <c r="AQ20" t="s">
        <v>71</v>
      </c>
      <c r="AR20">
        <v>2.1</v>
      </c>
      <c r="AS20">
        <v>1.4</v>
      </c>
    </row>
    <row r="21" spans="2:45" x14ac:dyDescent="0.25">
      <c r="C21" s="20"/>
      <c r="D21" s="3" t="s">
        <v>7</v>
      </c>
      <c r="E21" s="2">
        <v>239880.3</v>
      </c>
      <c r="O21" s="10" t="s">
        <v>31</v>
      </c>
      <c r="AB21" s="22"/>
      <c r="AC21" s="22"/>
      <c r="AD21" s="22"/>
      <c r="AE21" s="27"/>
      <c r="AQ21" t="s">
        <v>72</v>
      </c>
      <c r="AR21">
        <v>1.6</v>
      </c>
      <c r="AS21">
        <v>1.2</v>
      </c>
    </row>
    <row r="22" spans="2:45" x14ac:dyDescent="0.25">
      <c r="C22" s="20">
        <v>2021</v>
      </c>
      <c r="D22" s="3" t="s">
        <v>4</v>
      </c>
      <c r="E22" s="2">
        <v>67444.3</v>
      </c>
      <c r="AB22" s="23"/>
      <c r="AC22" s="14">
        <v>1</v>
      </c>
      <c r="AD22" s="14">
        <v>2</v>
      </c>
      <c r="AE22" s="14">
        <v>3</v>
      </c>
      <c r="AQ22" t="s">
        <v>73</v>
      </c>
      <c r="AR22">
        <v>1.4</v>
      </c>
      <c r="AS22">
        <v>1.2</v>
      </c>
    </row>
    <row r="23" spans="2:45" x14ac:dyDescent="0.25">
      <c r="C23" s="20"/>
      <c r="D23" s="3" t="s">
        <v>5</v>
      </c>
      <c r="E23" s="2">
        <v>136810.20000000001</v>
      </c>
      <c r="P23" s="9" t="s">
        <v>30</v>
      </c>
      <c r="Q23" s="9" t="s">
        <v>26</v>
      </c>
      <c r="R23" s="9" t="s">
        <v>27</v>
      </c>
      <c r="S23" s="9" t="s">
        <v>28</v>
      </c>
      <c r="AB23" s="15">
        <v>43861</v>
      </c>
      <c r="AC23" s="16">
        <v>222713.52299999999</v>
      </c>
      <c r="AD23" s="16">
        <v>904987.43900000001</v>
      </c>
      <c r="AE23" s="16">
        <v>419293.56599999999</v>
      </c>
      <c r="AQ23" t="s">
        <v>74</v>
      </c>
      <c r="AR23">
        <v>1.4</v>
      </c>
      <c r="AS23">
        <v>1.3</v>
      </c>
    </row>
    <row r="24" spans="2:45" x14ac:dyDescent="0.25">
      <c r="C24" s="20"/>
      <c r="D24" s="3" t="s">
        <v>6</v>
      </c>
      <c r="E24" s="4"/>
      <c r="P24" s="3">
        <v>44486</v>
      </c>
      <c r="Q24" s="3"/>
      <c r="R24" s="3"/>
      <c r="S24" s="3"/>
      <c r="AB24" s="17">
        <v>43890</v>
      </c>
      <c r="AC24" s="18">
        <v>226255.905</v>
      </c>
      <c r="AD24" s="18">
        <v>926379.52099999995</v>
      </c>
      <c r="AE24" s="18">
        <v>416693.70400000003</v>
      </c>
      <c r="AQ24" t="s">
        <v>75</v>
      </c>
      <c r="AR24">
        <v>2</v>
      </c>
      <c r="AS24">
        <v>2.1</v>
      </c>
    </row>
    <row r="25" spans="2:45" x14ac:dyDescent="0.25">
      <c r="C25" s="20"/>
      <c r="D25" s="3" t="s">
        <v>7</v>
      </c>
      <c r="E25" s="4"/>
      <c r="AB25" s="15">
        <v>43921</v>
      </c>
      <c r="AC25" s="16">
        <v>252560.579</v>
      </c>
      <c r="AD25" s="16">
        <v>972219.22</v>
      </c>
      <c r="AE25" s="16">
        <v>392606.467</v>
      </c>
      <c r="AQ25" t="s">
        <v>76</v>
      </c>
      <c r="AR25">
        <v>2.2999999999999998</v>
      </c>
      <c r="AS25">
        <v>2</v>
      </c>
    </row>
    <row r="26" spans="2:45" x14ac:dyDescent="0.25">
      <c r="P26" t="s">
        <v>33</v>
      </c>
      <c r="AB26" s="17">
        <v>43951</v>
      </c>
      <c r="AC26" s="18">
        <v>272761.40999999997</v>
      </c>
      <c r="AD26" s="18">
        <v>1002830.537</v>
      </c>
      <c r="AE26" s="18">
        <v>391220.34299999999</v>
      </c>
      <c r="AQ26" t="s">
        <v>77</v>
      </c>
      <c r="AR26">
        <v>2.5</v>
      </c>
      <c r="AS26">
        <v>1.7</v>
      </c>
    </row>
    <row r="27" spans="2:45" x14ac:dyDescent="0.25">
      <c r="AB27" s="15">
        <v>43982</v>
      </c>
      <c r="AC27" s="16">
        <v>279091.24300000002</v>
      </c>
      <c r="AD27" s="16">
        <v>1059169.9240000001</v>
      </c>
      <c r="AE27" s="16">
        <v>374251.228</v>
      </c>
      <c r="AQ27" t="s">
        <v>78</v>
      </c>
      <c r="AR27">
        <v>1.1000000000000001</v>
      </c>
      <c r="AS27">
        <v>1.6</v>
      </c>
    </row>
    <row r="28" spans="2:45" x14ac:dyDescent="0.25">
      <c r="B28" t="s">
        <v>19</v>
      </c>
      <c r="AB28" s="17">
        <v>44012</v>
      </c>
      <c r="AC28" s="18">
        <v>283195.91499999998</v>
      </c>
      <c r="AD28" s="18">
        <v>1112652.449</v>
      </c>
      <c r="AE28" s="18">
        <v>343481.74800000002</v>
      </c>
      <c r="AQ28" t="s">
        <v>79</v>
      </c>
      <c r="AR28">
        <v>1.8</v>
      </c>
      <c r="AS28">
        <v>1.5</v>
      </c>
    </row>
    <row r="29" spans="2:45" x14ac:dyDescent="0.25">
      <c r="AB29" s="15">
        <v>44043</v>
      </c>
      <c r="AC29" s="16">
        <v>285357.815</v>
      </c>
      <c r="AD29" s="16">
        <v>1124679.6000000001</v>
      </c>
      <c r="AE29" s="16">
        <v>323183.73200000002</v>
      </c>
      <c r="AQ29" t="s">
        <v>80</v>
      </c>
      <c r="AR29">
        <v>2.1</v>
      </c>
      <c r="AS29">
        <v>1.9</v>
      </c>
    </row>
    <row r="30" spans="2:45" x14ac:dyDescent="0.25">
      <c r="B30" t="s">
        <v>18</v>
      </c>
      <c r="AB30" s="17">
        <v>44074</v>
      </c>
      <c r="AC30" s="18">
        <v>287459.30599999998</v>
      </c>
      <c r="AD30" s="18">
        <v>1141649.767</v>
      </c>
      <c r="AE30" s="18">
        <v>307315.11200000002</v>
      </c>
      <c r="AQ30" t="s">
        <v>81</v>
      </c>
      <c r="AR30">
        <v>0.8</v>
      </c>
      <c r="AS30">
        <v>1.1000000000000001</v>
      </c>
    </row>
    <row r="31" spans="2:45" x14ac:dyDescent="0.25">
      <c r="C31" t="s">
        <v>16</v>
      </c>
      <c r="AB31" s="15">
        <v>44104</v>
      </c>
      <c r="AC31" s="16">
        <v>290783.67700000003</v>
      </c>
      <c r="AD31" s="16">
        <v>1163330.9750000001</v>
      </c>
      <c r="AE31" s="16">
        <v>300726.34000000003</v>
      </c>
      <c r="AQ31" t="s">
        <v>82</v>
      </c>
      <c r="AR31">
        <v>1.4</v>
      </c>
      <c r="AS31">
        <v>1.7</v>
      </c>
    </row>
    <row r="32" spans="2:45" x14ac:dyDescent="0.25">
      <c r="C32" t="s">
        <v>17</v>
      </c>
      <c r="O32" t="s">
        <v>32</v>
      </c>
      <c r="AB32" s="17">
        <v>44135</v>
      </c>
      <c r="AC32" s="18">
        <v>298656.723</v>
      </c>
      <c r="AD32" s="18">
        <v>1182395.446</v>
      </c>
      <c r="AE32" s="18">
        <v>293986.57299999997</v>
      </c>
      <c r="AQ32" t="s">
        <v>83</v>
      </c>
      <c r="AR32">
        <v>2.1</v>
      </c>
      <c r="AS32">
        <v>2.2000000000000002</v>
      </c>
    </row>
    <row r="33" spans="2:45" x14ac:dyDescent="0.25">
      <c r="AB33" s="15">
        <v>44165</v>
      </c>
      <c r="AC33" s="16">
        <v>304120.29499999998</v>
      </c>
      <c r="AD33" s="16">
        <v>1198420.044</v>
      </c>
      <c r="AE33" s="16">
        <v>281274.212</v>
      </c>
      <c r="AQ33" t="s">
        <v>84</v>
      </c>
      <c r="AR33">
        <v>1.5</v>
      </c>
      <c r="AS33">
        <v>1.6</v>
      </c>
    </row>
    <row r="34" spans="2:45" x14ac:dyDescent="0.25">
      <c r="C34" s="5" t="s">
        <v>8</v>
      </c>
      <c r="D34" s="5" t="s">
        <v>14</v>
      </c>
      <c r="E34" s="5" t="s">
        <v>15</v>
      </c>
      <c r="P34" s="9" t="s">
        <v>26</v>
      </c>
      <c r="Q34" s="9" t="s">
        <v>34</v>
      </c>
      <c r="R34" s="9" t="s">
        <v>35</v>
      </c>
      <c r="AB34" s="17">
        <v>44196</v>
      </c>
      <c r="AC34" s="18">
        <v>306809.36099999998</v>
      </c>
      <c r="AD34" s="18">
        <v>1224904.301</v>
      </c>
      <c r="AE34" s="18">
        <v>283035.21100000001</v>
      </c>
      <c r="AQ34" t="s">
        <v>85</v>
      </c>
      <c r="AR34">
        <v>1.9</v>
      </c>
      <c r="AS34">
        <v>1.4</v>
      </c>
    </row>
    <row r="35" spans="2:45" x14ac:dyDescent="0.25">
      <c r="C35" s="3" t="s">
        <v>4</v>
      </c>
      <c r="P35" s="11">
        <v>2021</v>
      </c>
      <c r="Q35" s="3">
        <v>10</v>
      </c>
      <c r="R35" s="8">
        <f>DATE(P35,Q35,1)</f>
        <v>44470</v>
      </c>
      <c r="AB35" s="15">
        <v>44227</v>
      </c>
      <c r="AC35" s="16">
        <v>309433.011</v>
      </c>
      <c r="AD35" s="16">
        <v>1230165.818</v>
      </c>
      <c r="AE35" s="16">
        <v>272821.80699999997</v>
      </c>
      <c r="AQ35" t="s">
        <v>86</v>
      </c>
      <c r="AR35">
        <v>1.9</v>
      </c>
      <c r="AS35">
        <v>2.5</v>
      </c>
    </row>
    <row r="36" spans="2:45" x14ac:dyDescent="0.25">
      <c r="C36" s="3" t="s">
        <v>5</v>
      </c>
      <c r="AB36" s="17">
        <v>44255</v>
      </c>
      <c r="AC36" s="18">
        <v>311636.36499999999</v>
      </c>
      <c r="AD36" s="18">
        <v>1258904.4410000001</v>
      </c>
      <c r="AE36" s="18">
        <v>258893.79699999999</v>
      </c>
      <c r="AQ36" t="s">
        <v>87</v>
      </c>
      <c r="AR36">
        <v>2.7</v>
      </c>
      <c r="AS36">
        <v>2.2999999999999998</v>
      </c>
    </row>
    <row r="37" spans="2:45" x14ac:dyDescent="0.25">
      <c r="C37" s="3" t="s">
        <v>6</v>
      </c>
      <c r="AB37" s="15">
        <v>44286</v>
      </c>
      <c r="AC37" s="16">
        <v>318972.49900000001</v>
      </c>
      <c r="AD37" s="16">
        <v>1284135.855</v>
      </c>
      <c r="AE37" s="16">
        <v>253036.375</v>
      </c>
      <c r="AQ37" t="s">
        <v>88</v>
      </c>
      <c r="AR37">
        <v>1.5</v>
      </c>
      <c r="AS37">
        <v>1.3</v>
      </c>
    </row>
    <row r="38" spans="2:45" x14ac:dyDescent="0.25">
      <c r="C38" s="3" t="s">
        <v>7</v>
      </c>
      <c r="O38" s="10" t="s">
        <v>36</v>
      </c>
      <c r="AB38" s="17">
        <v>44316</v>
      </c>
      <c r="AC38" s="18">
        <v>326319.174</v>
      </c>
      <c r="AD38" s="18">
        <v>1280664.148</v>
      </c>
      <c r="AE38" s="18">
        <v>247380.785</v>
      </c>
      <c r="AQ38" t="s">
        <v>89</v>
      </c>
      <c r="AR38">
        <v>1.5</v>
      </c>
      <c r="AS38">
        <v>1.3</v>
      </c>
    </row>
    <row r="39" spans="2:45" x14ac:dyDescent="0.25">
      <c r="AB39" s="15">
        <v>44347</v>
      </c>
      <c r="AC39" s="16">
        <v>327709.98300000001</v>
      </c>
      <c r="AD39" s="16">
        <v>1295162.7679999999</v>
      </c>
      <c r="AE39" s="16">
        <v>243557.44500000001</v>
      </c>
      <c r="AQ39" t="s">
        <v>90</v>
      </c>
      <c r="AR39">
        <v>4.4000000000000004</v>
      </c>
      <c r="AS39">
        <v>3.3</v>
      </c>
    </row>
    <row r="40" spans="2:45" x14ac:dyDescent="0.25">
      <c r="P40" s="1" t="s">
        <v>37</v>
      </c>
      <c r="AB40" s="17">
        <v>44377</v>
      </c>
      <c r="AC40" s="18">
        <v>328658.66100000002</v>
      </c>
      <c r="AD40" s="18">
        <v>1306060.8230000001</v>
      </c>
      <c r="AE40" s="18">
        <v>234924.98499999999</v>
      </c>
      <c r="AQ40" t="s">
        <v>91</v>
      </c>
      <c r="AR40">
        <v>4.2</v>
      </c>
      <c r="AS40">
        <v>3.1</v>
      </c>
    </row>
    <row r="41" spans="2:45" x14ac:dyDescent="0.25">
      <c r="B41" t="s">
        <v>58</v>
      </c>
      <c r="P41" s="1" t="s">
        <v>38</v>
      </c>
      <c r="AB41" s="15">
        <v>44408</v>
      </c>
      <c r="AC41" s="16">
        <v>331703.03100000002</v>
      </c>
      <c r="AD41" s="16">
        <v>1319738.8600000001</v>
      </c>
      <c r="AE41" s="16">
        <v>236044.356</v>
      </c>
      <c r="AQ41" t="s">
        <v>92</v>
      </c>
      <c r="AR41">
        <v>3.2</v>
      </c>
      <c r="AS41">
        <v>2.9</v>
      </c>
    </row>
    <row r="42" spans="2:45" x14ac:dyDescent="0.25">
      <c r="P42" s="1" t="s">
        <v>39</v>
      </c>
      <c r="AB42" s="17">
        <v>44439</v>
      </c>
      <c r="AC42" s="18">
        <v>332607.19</v>
      </c>
      <c r="AD42" s="18">
        <v>1330960.622</v>
      </c>
      <c r="AE42" s="18">
        <v>231509.606</v>
      </c>
      <c r="AQ42" t="s">
        <v>93</v>
      </c>
      <c r="AR42">
        <v>2.1</v>
      </c>
      <c r="AS42">
        <v>1.2</v>
      </c>
    </row>
    <row r="43" spans="2:45" x14ac:dyDescent="0.25">
      <c r="C43" t="s">
        <v>59</v>
      </c>
      <c r="AB43" t="s">
        <v>49</v>
      </c>
      <c r="AC43" s="19" t="s">
        <v>50</v>
      </c>
      <c r="AQ43" t="s">
        <v>94</v>
      </c>
      <c r="AR43">
        <v>2.2000000000000002</v>
      </c>
      <c r="AS43">
        <v>1.6</v>
      </c>
    </row>
    <row r="44" spans="2:45" x14ac:dyDescent="0.25">
      <c r="P44" t="s">
        <v>40</v>
      </c>
      <c r="Q44" s="7"/>
    </row>
    <row r="46" spans="2:45" x14ac:dyDescent="0.25">
      <c r="P46" s="9" t="s">
        <v>43</v>
      </c>
      <c r="Q46" s="9" t="s">
        <v>26</v>
      </c>
      <c r="R46" s="9" t="s">
        <v>34</v>
      </c>
      <c r="S46" s="9" t="s">
        <v>35</v>
      </c>
      <c r="AB46" t="s">
        <v>54</v>
      </c>
    </row>
    <row r="47" spans="2:45" x14ac:dyDescent="0.25">
      <c r="B47" t="s">
        <v>60</v>
      </c>
      <c r="P47" s="4" t="s">
        <v>44</v>
      </c>
      <c r="Q47" s="11"/>
      <c r="R47" s="3"/>
      <c r="S47" s="8"/>
    </row>
    <row r="48" spans="2:45" x14ac:dyDescent="0.25">
      <c r="P48" s="4" t="s">
        <v>41</v>
      </c>
      <c r="Q48" s="11"/>
      <c r="R48" s="3"/>
      <c r="S48" s="8"/>
      <c r="AC48" t="s">
        <v>56</v>
      </c>
    </row>
    <row r="49" spans="3:30" x14ac:dyDescent="0.25">
      <c r="C49" s="3" t="s">
        <v>61</v>
      </c>
      <c r="D49" s="3" t="s">
        <v>62</v>
      </c>
      <c r="P49" s="4" t="s">
        <v>42</v>
      </c>
      <c r="Q49" s="11"/>
      <c r="R49" s="3"/>
      <c r="S49" s="8"/>
      <c r="AC49" s="9" t="s">
        <v>35</v>
      </c>
      <c r="AD49" s="9" t="s">
        <v>55</v>
      </c>
    </row>
    <row r="50" spans="3:30" x14ac:dyDescent="0.25">
      <c r="C50" s="3">
        <v>-1</v>
      </c>
      <c r="D50" s="3">
        <v>3</v>
      </c>
      <c r="AC50" s="8"/>
    </row>
    <row r="51" spans="3:30" x14ac:dyDescent="0.25">
      <c r="AC51" s="8"/>
    </row>
    <row r="52" spans="3:30" x14ac:dyDescent="0.25">
      <c r="AC52" s="8"/>
    </row>
    <row r="54" spans="3:30" x14ac:dyDescent="0.25">
      <c r="C54" s="4" t="s">
        <v>63</v>
      </c>
      <c r="D54" s="4" t="str">
        <f>IF(AND(C50&lt;0, D50&gt;2),"DOBRZE","ZLE")</f>
        <v>DOBRZE</v>
      </c>
    </row>
    <row r="55" spans="3:30" x14ac:dyDescent="0.25">
      <c r="C55" s="4" t="s">
        <v>64</v>
      </c>
      <c r="D55" s="4" t="str">
        <f>IF(OR(C50&lt;0, D50&gt;2),"DOBRZE","ZLE")</f>
        <v>DOBRZE</v>
      </c>
    </row>
  </sheetData>
  <mergeCells count="12">
    <mergeCell ref="AP6:BA6"/>
    <mergeCell ref="C18:C21"/>
    <mergeCell ref="C22:C25"/>
    <mergeCell ref="B6:M6"/>
    <mergeCell ref="O6:Z6"/>
    <mergeCell ref="AB6:AM6"/>
    <mergeCell ref="AB17:AB22"/>
    <mergeCell ref="AC19:AD19"/>
    <mergeCell ref="AE19:AE21"/>
    <mergeCell ref="AC20:AC21"/>
    <mergeCell ref="AD20:AD21"/>
    <mergeCell ref="AB12:AM13"/>
  </mergeCells>
  <hyperlinks>
    <hyperlink ref="AC43" r:id="rId1" xr:uid="{8C7E3613-9433-45F0-8D7E-E8DE6409ED72}"/>
    <hyperlink ref="AQ12" r:id="rId2" xr:uid="{BE0F639E-5C85-495A-8C26-F5DD33E56D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JEZELI_DATY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2021-10-17T15:38:58Z</dcterms:created>
  <dcterms:modified xsi:type="dcterms:W3CDTF">2021-10-20T18:56:30Z</dcterms:modified>
</cp:coreProperties>
</file>