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Tropical\ATV\"/>
    </mc:Choice>
  </mc:AlternateContent>
  <bookViews>
    <workbookView xWindow="0" yWindow="0" windowWidth="17835" windowHeight="8550" activeTab="2"/>
  </bookViews>
  <sheets>
    <sheet name="Chart1" sheetId="2" r:id="rId1"/>
    <sheet name="Chart2" sheetId="3" r:id="rId2"/>
    <sheet name="Sheet1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7" i="1" l="1"/>
  <c r="BF7" i="1" s="1"/>
  <c r="BA6" i="1"/>
  <c r="BF6" i="1" s="1"/>
  <c r="BB6" i="1" l="1"/>
  <c r="BD6" i="1" s="1"/>
  <c r="BH6" i="1" s="1"/>
  <c r="BF20" i="1"/>
  <c r="BE6" i="1"/>
  <c r="BB7" i="1"/>
  <c r="BD7" i="1" s="1"/>
  <c r="BD20" i="1" s="1"/>
  <c r="BG6" i="1" l="1"/>
  <c r="BH7" i="1"/>
  <c r="BH20" i="1" s="1"/>
  <c r="BE7" i="1"/>
  <c r="BG7" i="1" s="1"/>
  <c r="BG20" i="1" l="1"/>
  <c r="BE20" i="1"/>
</calcChain>
</file>

<file path=xl/comments1.xml><?xml version="1.0" encoding="utf-8"?>
<comments xmlns="http://schemas.openxmlformats.org/spreadsheetml/2006/main">
  <authors>
    <author>admin</author>
  </authors>
  <commentList>
    <comment ref="AD2" authorId="0" shapeId="0">
      <text>
        <r>
          <rPr>
            <b/>
            <sz val="9"/>
            <color indexed="81"/>
            <rFont val="Tahoma"/>
            <charset val="1"/>
          </rPr>
          <t>tipo comprobante:
01: FE
02:ND
03:NC
04:TE
05:Conf. Acep. comprobante E.
06:Conf. Acep. Parcial
07:Conf. Rech.</t>
        </r>
      </text>
    </comment>
  </commentList>
</comments>
</file>

<file path=xl/sharedStrings.xml><?xml version="1.0" encoding="utf-8"?>
<sst xmlns="http://schemas.openxmlformats.org/spreadsheetml/2006/main" count="23" uniqueCount="23">
  <si>
    <t>pais</t>
  </si>
  <si>
    <t>dia</t>
  </si>
  <si>
    <t>mes</t>
  </si>
  <si>
    <t>año</t>
  </si>
  <si>
    <t>Num identificacion</t>
  </si>
  <si>
    <t>local</t>
  </si>
  <si>
    <t>terminal</t>
  </si>
  <si>
    <t>tipo comprobante</t>
  </si>
  <si>
    <t>factura consecutiva</t>
  </si>
  <si>
    <t>situacion comprobante</t>
  </si>
  <si>
    <t>codigo seguridad</t>
  </si>
  <si>
    <t xml:space="preserve">se agregan 3 ceros al inicio para </t>
  </si>
  <si>
    <t>dar los doce digitos</t>
  </si>
  <si>
    <t>MONTO TOTAL</t>
  </si>
  <si>
    <t>CANT</t>
  </si>
  <si>
    <t>PRECIO</t>
  </si>
  <si>
    <t>UNITARIO</t>
  </si>
  <si>
    <t>IV (MULTIPLICADO)</t>
  </si>
  <si>
    <t>VI (RESTADO)</t>
  </si>
  <si>
    <t>DESC</t>
  </si>
  <si>
    <t>SUBTOTAL</t>
  </si>
  <si>
    <t>TOTAL LINEA (M)</t>
  </si>
  <si>
    <t>TOTAL LINEA (R)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</si>
</sst>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9"/>
      <color indexed="81"/>
      <name val="Tahoma"/>
      <charset val="1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1" applyNumberFormat="0" applyFont="0" applyAlignment="0" applyProtection="0"/>
    <xf numFmtId="0" fontId="6" fillId="6" borderId="3" applyNumberFormat="0" applyAlignment="0" applyProtection="0"/>
  </cellStyleXfs>
  <cellXfs count="18">
    <xf numFmtId="0" fontId="0" fillId="0" borderId="0" xfId="0"/>
    <xf numFmtId="0" fontId="0" fillId="5" borderId="1" xfId="4" applyFont="1"/>
    <xf numFmtId="0" fontId="3" fillId="3" borderId="0" xfId="2"/>
    <xf numFmtId="0" fontId="2" fillId="2" borderId="0" xfId="1"/>
    <xf numFmtId="0" fontId="4" fillId="4" borderId="0" xfId="3"/>
    <xf numFmtId="0" fontId="4" fillId="4" borderId="0" xfId="3" applyBorder="1"/>
    <xf numFmtId="0" fontId="4" fillId="5" borderId="1" xfId="4" applyFont="1"/>
    <xf numFmtId="0" fontId="3" fillId="3" borderId="0" xfId="2" applyBorder="1"/>
    <xf numFmtId="4" fontId="0" fillId="0" borderId="0" xfId="0" applyNumberFormat="1"/>
    <xf numFmtId="164" fontId="0" fillId="0" borderId="0" xfId="0" applyNumberFormat="1"/>
    <xf numFmtId="0" fontId="6" fillId="6" borderId="3" xfId="5"/>
    <xf numFmtId="164" fontId="6" fillId="6" borderId="3" xfId="5" applyNumberFormat="1"/>
    <xf numFmtId="0" fontId="2" fillId="2" borderId="0" xfId="1" applyAlignment="1">
      <alignment horizontal="center"/>
    </xf>
    <xf numFmtId="0" fontId="4" fillId="4" borderId="0" xfId="3" applyAlignment="1">
      <alignment horizontal="center"/>
    </xf>
    <xf numFmtId="0" fontId="0" fillId="5" borderId="1" xfId="4" applyFont="1" applyAlignment="1">
      <alignment horizontal="center"/>
    </xf>
    <xf numFmtId="0" fontId="4" fillId="4" borderId="2" xfId="3" applyBorder="1" applyAlignment="1">
      <alignment horizontal="center"/>
    </xf>
    <xf numFmtId="0" fontId="3" fillId="3" borderId="2" xfId="2" applyBorder="1" applyAlignment="1">
      <alignment horizontal="center"/>
    </xf>
    <xf numFmtId="0" fontId="3" fillId="3" borderId="0" xfId="2" applyAlignment="1">
      <alignment horizontal="center"/>
    </xf>
  </cellXfs>
  <cellStyles count="6">
    <cellStyle name="Bad" xfId="2" builtinId="27"/>
    <cellStyle name="Good" xfId="1" builtinId="26"/>
    <cellStyle name="Input" xfId="5" builtinId="20"/>
    <cellStyle name="Neutral" xfId="3" builtinId="28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Sheet1!$AZ$4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Sheet1!$BA$3:$BD$3</c:f>
              <c:numCache>
                <c:formatCode>General</c:formatCode>
                <c:ptCount val="4"/>
              </c:numCache>
            </c:numRef>
          </c:cat>
          <c:val>
            <c:numRef>
              <c:f>Sheet1!$BA$4:$BD$4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3A4F-48DE-9BC7-F524D207745C}"/>
            </c:ext>
          </c:extLst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Sheet1!$BA$3:$BD$3</c:f>
              <c:numCache>
                <c:formatCode>General</c:formatCode>
                <c:ptCount val="4"/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4F-48DE-9BC7-F524D207745C}"/>
            </c:ext>
          </c:extLst>
        </c:ser>
        <c:ser>
          <c:idx val="2"/>
          <c:order val="2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Sheet1!$BA$3:$BD$3</c:f>
              <c:numCache>
                <c:formatCode>General</c:formatCode>
                <c:ptCount val="4"/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4F-48DE-9BC7-F524D2077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226799"/>
        <c:axId val="188855871"/>
      </c:barChart>
      <c:catAx>
        <c:axId val="17022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88855871"/>
        <c:crosses val="autoZero"/>
        <c:auto val="1"/>
        <c:lblAlgn val="ctr"/>
        <c:lblOffset val="100"/>
        <c:noMultiLvlLbl val="0"/>
      </c:catAx>
      <c:valAx>
        <c:axId val="18885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7022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Sheet1!$AZ$4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Sheet1!$BA$3:$BD$3</c:f>
              <c:numCache>
                <c:formatCode>General</c:formatCode>
                <c:ptCount val="4"/>
              </c:numCache>
            </c:numRef>
          </c:cat>
          <c:val>
            <c:numRef>
              <c:f>Sheet1!$BA$4:$BD$4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B732-4FE5-BC0F-FE69311C38C4}"/>
            </c:ext>
          </c:extLst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Sheet1!$BA$3:$BD$3</c:f>
              <c:numCache>
                <c:formatCode>General</c:formatCode>
                <c:ptCount val="4"/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32-4FE5-BC0F-FE69311C38C4}"/>
            </c:ext>
          </c:extLst>
        </c:ser>
        <c:ser>
          <c:idx val="2"/>
          <c:order val="2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Sheet1!$BA$3:$BD$3</c:f>
              <c:numCache>
                <c:formatCode>General</c:formatCode>
                <c:ptCount val="4"/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32-4FE5-BC0F-FE69311C3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6007503"/>
        <c:axId val="306004591"/>
      </c:barChart>
      <c:catAx>
        <c:axId val="30600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306004591"/>
        <c:crosses val="autoZero"/>
        <c:auto val="1"/>
        <c:lblAlgn val="ctr"/>
        <c:lblOffset val="100"/>
        <c:noMultiLvlLbl val="0"/>
      </c:catAx>
      <c:valAx>
        <c:axId val="30600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30600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421" cy="630252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0421" cy="630252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P22"/>
  <sheetViews>
    <sheetView tabSelected="1" workbookViewId="0">
      <selection activeCell="A6" sqref="A6"/>
    </sheetView>
  </sheetViews>
  <sheetFormatPr defaultRowHeight="15" x14ac:dyDescent="0.25"/>
  <cols>
    <col min="1" max="1" width="3.42578125" customWidth="1"/>
    <col min="2" max="3" width="2" bestFit="1" customWidth="1"/>
    <col min="4" max="4" width="3" bestFit="1" customWidth="1"/>
    <col min="5" max="9" width="2" bestFit="1" customWidth="1"/>
    <col min="10" max="41" width="3" bestFit="1" customWidth="1"/>
    <col min="42" max="42" width="3.42578125" customWidth="1"/>
    <col min="43" max="50" width="3" bestFit="1" customWidth="1"/>
    <col min="51" max="51" width="13.28515625" customWidth="1"/>
    <col min="52" max="52" width="22.7109375" customWidth="1"/>
    <col min="53" max="53" width="21.140625" customWidth="1"/>
    <col min="54" max="54" width="16.140625" customWidth="1"/>
    <col min="55" max="55" width="6.42578125" customWidth="1"/>
    <col min="56" max="56" width="19" customWidth="1"/>
    <col min="57" max="57" width="18.140625" bestFit="1" customWidth="1"/>
    <col min="58" max="58" width="12.85546875" bestFit="1" customWidth="1"/>
    <col min="59" max="59" width="15.5703125" customWidth="1"/>
    <col min="60" max="60" width="15.28515625" bestFit="1" customWidth="1"/>
  </cols>
  <sheetData>
    <row r="1" spans="1:60" x14ac:dyDescent="0.25">
      <c r="A1" s="2">
        <v>5</v>
      </c>
      <c r="B1" s="2">
        <v>0</v>
      </c>
      <c r="C1" s="2">
        <v>6</v>
      </c>
      <c r="D1" s="3">
        <v>2</v>
      </c>
      <c r="E1" s="3">
        <v>6</v>
      </c>
      <c r="F1" s="4">
        <v>0</v>
      </c>
      <c r="G1" s="4">
        <v>6</v>
      </c>
      <c r="H1" s="1">
        <v>1</v>
      </c>
      <c r="I1" s="1">
        <v>8</v>
      </c>
      <c r="J1" s="2">
        <v>0</v>
      </c>
      <c r="K1" s="2">
        <v>0</v>
      </c>
      <c r="L1" s="2">
        <v>0</v>
      </c>
      <c r="M1" s="2">
        <v>1</v>
      </c>
      <c r="N1" s="2">
        <v>1</v>
      </c>
      <c r="O1" s="2">
        <v>1</v>
      </c>
      <c r="P1" s="2">
        <v>8</v>
      </c>
      <c r="Q1" s="2">
        <v>7</v>
      </c>
      <c r="R1" s="2">
        <v>0</v>
      </c>
      <c r="S1" s="2">
        <v>7</v>
      </c>
      <c r="T1" s="2">
        <v>6</v>
      </c>
      <c r="U1" s="2">
        <v>3</v>
      </c>
      <c r="V1" s="3">
        <v>0</v>
      </c>
      <c r="W1" s="3">
        <v>0</v>
      </c>
      <c r="X1" s="3">
        <v>1</v>
      </c>
      <c r="Y1" s="4">
        <v>0</v>
      </c>
      <c r="Z1" s="4">
        <v>0</v>
      </c>
      <c r="AA1" s="4">
        <v>0</v>
      </c>
      <c r="AB1" s="4">
        <v>0</v>
      </c>
      <c r="AC1" s="4">
        <v>1</v>
      </c>
      <c r="AD1" s="1">
        <v>0</v>
      </c>
      <c r="AE1" s="1">
        <v>1</v>
      </c>
      <c r="AF1" s="5">
        <v>0</v>
      </c>
      <c r="AG1" s="5">
        <v>0</v>
      </c>
      <c r="AH1" s="5">
        <v>0</v>
      </c>
      <c r="AI1" s="5">
        <v>0</v>
      </c>
      <c r="AJ1" s="5">
        <v>0</v>
      </c>
      <c r="AK1" s="5">
        <v>0</v>
      </c>
      <c r="AL1" s="5">
        <v>0</v>
      </c>
      <c r="AM1" s="5">
        <v>0</v>
      </c>
      <c r="AN1" s="5">
        <v>0</v>
      </c>
      <c r="AO1" s="5">
        <v>1</v>
      </c>
      <c r="AP1" s="6">
        <v>1</v>
      </c>
      <c r="AQ1" s="7">
        <v>9</v>
      </c>
      <c r="AR1" s="7">
        <v>9</v>
      </c>
      <c r="AS1" s="7">
        <v>9</v>
      </c>
      <c r="AT1" s="7">
        <v>9</v>
      </c>
      <c r="AU1" s="7">
        <v>9</v>
      </c>
      <c r="AV1" s="7">
        <v>7</v>
      </c>
      <c r="AW1" s="7">
        <v>9</v>
      </c>
      <c r="AX1" s="7">
        <v>9</v>
      </c>
    </row>
    <row r="2" spans="1:60" x14ac:dyDescent="0.25">
      <c r="A2" s="17" t="s">
        <v>0</v>
      </c>
      <c r="B2" s="17"/>
      <c r="C2" s="17"/>
      <c r="D2" s="12" t="s">
        <v>1</v>
      </c>
      <c r="E2" s="12"/>
      <c r="F2" s="13" t="s">
        <v>2</v>
      </c>
      <c r="G2" s="13"/>
      <c r="H2" s="14" t="s">
        <v>3</v>
      </c>
      <c r="I2" s="14"/>
      <c r="J2" s="17" t="s">
        <v>4</v>
      </c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2" t="s">
        <v>5</v>
      </c>
      <c r="W2" s="12"/>
      <c r="X2" s="12"/>
      <c r="Y2" s="13" t="s">
        <v>6</v>
      </c>
      <c r="Z2" s="13"/>
      <c r="AA2" s="13"/>
      <c r="AB2" s="13"/>
      <c r="AC2" s="13"/>
      <c r="AD2" s="14" t="s">
        <v>7</v>
      </c>
      <c r="AE2" s="14"/>
      <c r="AF2" s="15" t="s">
        <v>8</v>
      </c>
      <c r="AG2" s="13"/>
      <c r="AH2" s="13"/>
      <c r="AI2" s="13"/>
      <c r="AJ2" s="13"/>
      <c r="AK2" s="13"/>
      <c r="AL2" s="13"/>
      <c r="AM2" s="13"/>
      <c r="AN2" s="13"/>
      <c r="AO2" s="13"/>
      <c r="AP2" s="1" t="s">
        <v>9</v>
      </c>
      <c r="AQ2" s="16" t="s">
        <v>10</v>
      </c>
      <c r="AR2" s="17"/>
      <c r="AS2" s="17"/>
      <c r="AT2" s="17"/>
      <c r="AU2" s="17"/>
      <c r="AV2" s="17"/>
      <c r="AW2" s="17"/>
      <c r="AX2" s="17"/>
    </row>
    <row r="3" spans="1:60" x14ac:dyDescent="0.25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  <c r="L3">
        <v>12</v>
      </c>
      <c r="M3">
        <v>13</v>
      </c>
      <c r="N3">
        <v>14</v>
      </c>
      <c r="O3">
        <v>15</v>
      </c>
      <c r="P3">
        <v>16</v>
      </c>
      <c r="Q3">
        <v>17</v>
      </c>
      <c r="R3">
        <v>18</v>
      </c>
      <c r="S3">
        <v>19</v>
      </c>
      <c r="T3">
        <v>20</v>
      </c>
      <c r="U3">
        <v>21</v>
      </c>
      <c r="V3">
        <v>22</v>
      </c>
      <c r="W3">
        <v>23</v>
      </c>
      <c r="X3">
        <v>24</v>
      </c>
      <c r="Y3">
        <v>25</v>
      </c>
      <c r="Z3">
        <v>26</v>
      </c>
      <c r="AA3">
        <v>27</v>
      </c>
      <c r="AB3">
        <v>28</v>
      </c>
      <c r="AC3">
        <v>29</v>
      </c>
      <c r="AD3">
        <v>30</v>
      </c>
      <c r="AE3">
        <v>31</v>
      </c>
      <c r="AF3">
        <v>32</v>
      </c>
      <c r="AG3">
        <v>33</v>
      </c>
      <c r="AH3">
        <v>34</v>
      </c>
      <c r="AI3">
        <v>35</v>
      </c>
      <c r="AJ3">
        <v>36</v>
      </c>
      <c r="AK3">
        <v>37</v>
      </c>
      <c r="AL3">
        <v>38</v>
      </c>
      <c r="AM3">
        <v>39</v>
      </c>
      <c r="AN3">
        <v>40</v>
      </c>
      <c r="AO3">
        <v>41</v>
      </c>
      <c r="AP3">
        <v>42</v>
      </c>
      <c r="AQ3">
        <v>43</v>
      </c>
      <c r="AR3">
        <v>44</v>
      </c>
      <c r="AS3">
        <v>45</v>
      </c>
      <c r="AT3">
        <v>46</v>
      </c>
      <c r="AU3">
        <v>47</v>
      </c>
      <c r="AV3">
        <v>48</v>
      </c>
      <c r="AW3">
        <v>49</v>
      </c>
      <c r="AX3">
        <v>50</v>
      </c>
    </row>
    <row r="4" spans="1:60" x14ac:dyDescent="0.25">
      <c r="L4" t="s">
        <v>11</v>
      </c>
      <c r="BD4" s="8"/>
    </row>
    <row r="5" spans="1:60" x14ac:dyDescent="0.25">
      <c r="L5" t="s">
        <v>12</v>
      </c>
      <c r="AY5" t="s">
        <v>14</v>
      </c>
      <c r="AZ5" s="9" t="s">
        <v>15</v>
      </c>
      <c r="BA5" s="9" t="s">
        <v>16</v>
      </c>
      <c r="BB5" s="9" t="s">
        <v>13</v>
      </c>
      <c r="BC5" s="9" t="s">
        <v>19</v>
      </c>
      <c r="BD5" s="9" t="s">
        <v>20</v>
      </c>
      <c r="BE5" t="s">
        <v>17</v>
      </c>
      <c r="BF5" t="s">
        <v>18</v>
      </c>
      <c r="BG5" s="9" t="s">
        <v>21</v>
      </c>
      <c r="BH5" s="9" t="s">
        <v>22</v>
      </c>
    </row>
    <row r="6" spans="1:60" x14ac:dyDescent="0.25">
      <c r="AY6">
        <v>1</v>
      </c>
      <c r="AZ6" s="9">
        <v>10000</v>
      </c>
      <c r="BA6" s="9">
        <f>AZ6/1.13</f>
        <v>8849.5575221238942</v>
      </c>
      <c r="BB6" s="9">
        <f>AY6*BA6</f>
        <v>8849.5575221238942</v>
      </c>
      <c r="BC6">
        <v>0</v>
      </c>
      <c r="BD6" s="9">
        <f>BB6-BC6</f>
        <v>8849.5575221238942</v>
      </c>
      <c r="BE6" s="9">
        <f>BD6*0.13</f>
        <v>1150.4424778761063</v>
      </c>
      <c r="BF6" s="9">
        <f>(AZ6*AY6)-(BA6*AY6)</f>
        <v>1150.4424778761058</v>
      </c>
      <c r="BG6" s="9">
        <f>BE6+BD6</f>
        <v>10000</v>
      </c>
      <c r="BH6" s="9">
        <f>BD6+BF6</f>
        <v>10000</v>
      </c>
    </row>
    <row r="7" spans="1:60" x14ac:dyDescent="0.25">
      <c r="AY7">
        <v>1</v>
      </c>
      <c r="AZ7" s="9">
        <v>15000</v>
      </c>
      <c r="BA7" s="9">
        <f>AZ7/1.13</f>
        <v>13274.336283185841</v>
      </c>
      <c r="BB7" s="9">
        <f>AY7*BA7</f>
        <v>13274.336283185841</v>
      </c>
      <c r="BC7">
        <v>0</v>
      </c>
      <c r="BD7" s="9">
        <f>BB7-BC7</f>
        <v>13274.336283185841</v>
      </c>
      <c r="BE7" s="9">
        <f>BD7*0.13</f>
        <v>1725.6637168141594</v>
      </c>
      <c r="BF7" s="9">
        <f>(AZ7*AY7)-(BA7*AY7)</f>
        <v>1725.6637168141588</v>
      </c>
      <c r="BG7" s="9">
        <f>BE7+BD7</f>
        <v>15000</v>
      </c>
      <c r="BH7" s="9">
        <f>BD7+BF7</f>
        <v>15000</v>
      </c>
    </row>
    <row r="8" spans="1:60" x14ac:dyDescent="0.25">
      <c r="AZ8" s="9"/>
      <c r="BA8" s="9"/>
      <c r="BB8" s="9"/>
      <c r="BD8" s="9"/>
      <c r="BE8" s="9"/>
      <c r="BF8" s="9"/>
      <c r="BG8" s="9"/>
      <c r="BH8" s="9"/>
    </row>
    <row r="9" spans="1:60" x14ac:dyDescent="0.25">
      <c r="AZ9" s="9"/>
      <c r="BA9" s="9"/>
      <c r="BB9" s="9"/>
      <c r="BD9" s="9"/>
      <c r="BE9" s="9"/>
      <c r="BF9" s="9"/>
      <c r="BG9" s="9"/>
      <c r="BH9" s="9"/>
    </row>
    <row r="10" spans="1:60" x14ac:dyDescent="0.25">
      <c r="AZ10" s="9"/>
      <c r="BA10" s="9"/>
      <c r="BB10" s="9"/>
      <c r="BD10" s="9"/>
      <c r="BE10" s="9"/>
      <c r="BF10" s="9"/>
      <c r="BG10" s="9"/>
      <c r="BH10" s="9"/>
    </row>
    <row r="11" spans="1:60" x14ac:dyDescent="0.25">
      <c r="AZ11" s="9"/>
      <c r="BA11" s="9"/>
      <c r="BB11" s="9"/>
      <c r="BD11" s="9"/>
      <c r="BE11" s="9"/>
      <c r="BF11" s="9"/>
      <c r="BG11" s="9"/>
      <c r="BH11" s="9"/>
    </row>
    <row r="12" spans="1:60" x14ac:dyDescent="0.25">
      <c r="AZ12" s="9"/>
      <c r="BA12" s="9"/>
      <c r="BB12" s="9"/>
      <c r="BD12" s="9"/>
      <c r="BE12" s="9"/>
      <c r="BF12" s="9"/>
      <c r="BG12" s="9"/>
      <c r="BH12" s="9"/>
    </row>
    <row r="13" spans="1:60" x14ac:dyDescent="0.25">
      <c r="AZ13" s="9"/>
      <c r="BA13" s="9"/>
      <c r="BB13" s="9"/>
      <c r="BD13" s="9"/>
      <c r="BE13" s="9"/>
      <c r="BF13" s="9"/>
      <c r="BG13" s="9"/>
      <c r="BH13" s="9"/>
    </row>
    <row r="14" spans="1:60" x14ac:dyDescent="0.25">
      <c r="AZ14" s="9"/>
      <c r="BA14" s="9"/>
      <c r="BB14" s="9"/>
      <c r="BD14" s="9"/>
      <c r="BE14" s="9"/>
      <c r="BF14" s="9"/>
      <c r="BG14" s="9"/>
      <c r="BH14" s="9"/>
    </row>
    <row r="15" spans="1:60" x14ac:dyDescent="0.25">
      <c r="AZ15" s="9"/>
      <c r="BA15" s="9"/>
      <c r="BB15" s="9"/>
      <c r="BD15" s="9"/>
      <c r="BE15" s="9"/>
      <c r="BF15" s="9"/>
      <c r="BG15" s="9"/>
      <c r="BH15" s="9"/>
    </row>
    <row r="16" spans="1:60" x14ac:dyDescent="0.25">
      <c r="AZ16" s="9"/>
      <c r="BA16" s="9"/>
      <c r="BB16" s="9"/>
      <c r="BD16" s="9"/>
      <c r="BE16" s="9"/>
      <c r="BF16" s="9"/>
      <c r="BG16" s="9"/>
      <c r="BH16" s="9"/>
    </row>
    <row r="17" spans="51:68" x14ac:dyDescent="0.25">
      <c r="AZ17" s="9"/>
      <c r="BA17" s="9"/>
      <c r="BD17" s="9"/>
    </row>
    <row r="18" spans="51:68" x14ac:dyDescent="0.25">
      <c r="AZ18" s="9"/>
      <c r="BA18" s="9"/>
      <c r="BD18" s="9"/>
    </row>
    <row r="19" spans="51:68" x14ac:dyDescent="0.25">
      <c r="AZ19" s="9"/>
      <c r="BA19" s="9"/>
      <c r="BD19" s="9"/>
    </row>
    <row r="20" spans="51:68" x14ac:dyDescent="0.25">
      <c r="AY20" s="10"/>
      <c r="AZ20" s="11"/>
      <c r="BA20" s="11"/>
      <c r="BB20" s="10"/>
      <c r="BC20" s="10"/>
      <c r="BD20" s="11">
        <f>SUM(BD6:BD19)</f>
        <v>22123.893805309737</v>
      </c>
      <c r="BE20" s="11">
        <f t="shared" ref="BE20:BH20" si="0">SUM(BE6:BE19)</f>
        <v>2876.1061946902655</v>
      </c>
      <c r="BF20" s="11">
        <f t="shared" si="0"/>
        <v>2876.1061946902646</v>
      </c>
      <c r="BG20" s="11">
        <f t="shared" si="0"/>
        <v>25000</v>
      </c>
      <c r="BH20" s="11">
        <f t="shared" si="0"/>
        <v>25000</v>
      </c>
    </row>
    <row r="22" spans="51:68" x14ac:dyDescent="0.25">
      <c r="BI22" s="9"/>
      <c r="BJ22" s="9"/>
      <c r="BK22" s="9"/>
      <c r="BL22" s="9"/>
      <c r="BM22" s="9"/>
      <c r="BN22" s="9"/>
      <c r="BO22" s="9"/>
      <c r="BP22" s="9"/>
    </row>
  </sheetData>
  <mergeCells count="10">
    <mergeCell ref="A2:C2"/>
    <mergeCell ref="D2:E2"/>
    <mergeCell ref="F2:G2"/>
    <mergeCell ref="H2:I2"/>
    <mergeCell ref="J2:U2"/>
    <mergeCell ref="V2:X2"/>
    <mergeCell ref="Y2:AC2"/>
    <mergeCell ref="AD2:AE2"/>
    <mergeCell ref="AF2:AO2"/>
    <mergeCell ref="AQ2:AX2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Chart1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2018-06-26T18:13:42Z</dcterms:created>
  <dcterms:modified xsi:type="dcterms:W3CDTF">2018-10-21T22:30:40Z</dcterms:modified>
</cp:coreProperties>
</file>