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正式课程\第十一章 拼多多案例\"/>
    </mc:Choice>
  </mc:AlternateContent>
  <xr:revisionPtr revIDLastSave="0" documentId="13_ncr:1_{33ACA9E2-AA34-4050-B36B-7633B207A928}" xr6:coauthVersionLast="47" xr6:coauthVersionMax="47" xr10:uidLastSave="{00000000-0000-0000-0000-000000000000}"/>
  <bookViews>
    <workbookView xWindow="-110" yWindow="-110" windowWidth="19420" windowHeight="11020" activeTab="5" xr2:uid="{0370C7DD-5218-8F47-AC4A-6F4BB29C3C6F}"/>
  </bookViews>
  <sheets>
    <sheet name="拼多多近三年财务报表" sheetId="5" r:id="rId1"/>
    <sheet name="流量分析-页面分析" sheetId="1" r:id="rId2"/>
    <sheet name="流量分析参考" sheetId="6" r:id="rId3"/>
    <sheet name="用户增长" sheetId="7" r:id="rId4"/>
    <sheet name="品类分析" sheetId="8" r:id="rId5"/>
    <sheet name="事件分析" sheetId="9" r:id="rId6"/>
  </sheets>
  <definedNames>
    <definedName name="_xlnm._FilterDatabase" localSheetId="1" hidden="1">'流量分析-页面分析'!$H$6:$I$21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4" i="8"/>
  <c r="A24" i="8"/>
  <c r="A25" i="8"/>
  <c r="A26" i="8"/>
  <c r="A27" i="8"/>
  <c r="A28" i="8"/>
  <c r="A29" i="8"/>
  <c r="A30" i="8"/>
  <c r="A31" i="8"/>
  <c r="A32" i="8"/>
  <c r="A33" i="8"/>
  <c r="A34" i="8"/>
  <c r="A35" i="8"/>
  <c r="A23" i="8"/>
  <c r="A5" i="8"/>
  <c r="A6" i="8"/>
  <c r="A7" i="8"/>
  <c r="A8" i="8"/>
  <c r="A9" i="8"/>
  <c r="A10" i="8"/>
  <c r="A11" i="8"/>
  <c r="A12" i="8"/>
  <c r="A13" i="8"/>
  <c r="A14" i="8"/>
  <c r="A15" i="8"/>
  <c r="A16" i="8"/>
  <c r="A4" i="8"/>
  <c r="L25" i="5"/>
  <c r="O25" i="5" s="1"/>
  <c r="M25" i="5"/>
  <c r="N25" i="5"/>
  <c r="L26" i="5"/>
  <c r="M26" i="5"/>
  <c r="N26" i="5"/>
  <c r="M24" i="5"/>
  <c r="N24" i="5"/>
  <c r="O24" i="5" s="1"/>
  <c r="L24" i="5"/>
  <c r="O12" i="5"/>
  <c r="O13" i="5"/>
  <c r="O18" i="5"/>
  <c r="O19" i="5"/>
  <c r="O20" i="5"/>
  <c r="O11" i="5"/>
  <c r="F38" i="5"/>
  <c r="D38" i="5"/>
  <c r="B38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G20" i="5"/>
  <c r="E20" i="5"/>
  <c r="C20" i="5"/>
  <c r="G19" i="5"/>
  <c r="E19" i="5"/>
  <c r="C19" i="5"/>
  <c r="G18" i="5"/>
  <c r="E18" i="5"/>
  <c r="C18" i="5"/>
  <c r="G17" i="5"/>
  <c r="E17" i="5"/>
  <c r="C17" i="5"/>
  <c r="G14" i="5"/>
  <c r="E14" i="5"/>
  <c r="C14" i="5"/>
  <c r="G13" i="5"/>
  <c r="E13" i="5"/>
  <c r="C13" i="5"/>
  <c r="G12" i="5"/>
  <c r="E12" i="5"/>
  <c r="C12" i="5"/>
  <c r="G11" i="5"/>
  <c r="E11" i="5"/>
  <c r="C11" i="5"/>
  <c r="G10" i="5"/>
  <c r="E10" i="5"/>
  <c r="C10" i="5"/>
  <c r="O26" i="5" l="1"/>
</calcChain>
</file>

<file path=xl/sharedStrings.xml><?xml version="1.0" encoding="utf-8"?>
<sst xmlns="http://schemas.openxmlformats.org/spreadsheetml/2006/main" count="405" uniqueCount="290">
  <si>
    <t>日期</t>
    <phoneticPr fontId="2" type="noConversion"/>
  </si>
  <si>
    <t>其他</t>
    <phoneticPr fontId="2" type="noConversion"/>
  </si>
  <si>
    <t>搜索</t>
  </si>
  <si>
    <t>搜索</t>
    <phoneticPr fontId="2" type="noConversion"/>
  </si>
  <si>
    <t>多多买菜</t>
  </si>
  <si>
    <t>多多买菜</t>
    <phoneticPr fontId="2" type="noConversion"/>
  </si>
  <si>
    <t>多多果园</t>
    <phoneticPr fontId="2" type="noConversion"/>
  </si>
  <si>
    <t>现金签到</t>
    <phoneticPr fontId="2" type="noConversion"/>
  </si>
  <si>
    <t>拼小圈</t>
  </si>
  <si>
    <t>拼小圈</t>
    <phoneticPr fontId="2" type="noConversion"/>
  </si>
  <si>
    <t>百亿补贴</t>
  </si>
  <si>
    <t>百亿补贴</t>
    <phoneticPr fontId="2" type="noConversion"/>
  </si>
  <si>
    <t>多多赚大钱</t>
    <phoneticPr fontId="2" type="noConversion"/>
  </si>
  <si>
    <t>天天领现金</t>
    <phoneticPr fontId="2" type="noConversion"/>
  </si>
  <si>
    <t>限时秒杀</t>
  </si>
  <si>
    <t>限时秒杀</t>
    <phoneticPr fontId="2" type="noConversion"/>
  </si>
  <si>
    <t>推荐</t>
  </si>
  <si>
    <t>推荐</t>
    <phoneticPr fontId="2" type="noConversion"/>
  </si>
  <si>
    <t>九块九特卖</t>
  </si>
  <si>
    <t>九块九特卖</t>
    <phoneticPr fontId="2" type="noConversion"/>
  </si>
  <si>
    <t>食品</t>
  </si>
  <si>
    <t>食品</t>
    <phoneticPr fontId="2" type="noConversion"/>
  </si>
  <si>
    <t>充值中心</t>
  </si>
  <si>
    <t>充值中心</t>
    <phoneticPr fontId="2" type="noConversion"/>
  </si>
  <si>
    <t>女装</t>
  </si>
  <si>
    <t>女装</t>
    <phoneticPr fontId="2" type="noConversion"/>
  </si>
  <si>
    <t>直播</t>
  </si>
  <si>
    <t>直播</t>
    <phoneticPr fontId="2" type="noConversion"/>
  </si>
  <si>
    <t>商品收藏</t>
  </si>
  <si>
    <t>商品收藏</t>
    <phoneticPr fontId="2" type="noConversion"/>
  </si>
  <si>
    <t>历史浏览</t>
  </si>
  <si>
    <t>历史浏览</t>
    <phoneticPr fontId="2" type="noConversion"/>
  </si>
  <si>
    <t>优惠券</t>
  </si>
  <si>
    <t>优惠券</t>
    <phoneticPr fontId="2" type="noConversion"/>
  </si>
  <si>
    <t>我的步数</t>
    <phoneticPr fontId="2" type="noConversion"/>
  </si>
  <si>
    <t>店铺关注</t>
  </si>
  <si>
    <t>店铺关注</t>
    <phoneticPr fontId="2" type="noConversion"/>
  </si>
  <si>
    <t>多多牧场</t>
    <phoneticPr fontId="2" type="noConversion"/>
  </si>
  <si>
    <t>官方客服</t>
    <phoneticPr fontId="2" type="noConversion"/>
  </si>
  <si>
    <t>拼单返现</t>
    <phoneticPr fontId="2" type="noConversion"/>
  </si>
  <si>
    <t>首页点击次数</t>
    <phoneticPr fontId="2" type="noConversion"/>
  </si>
  <si>
    <t>人均点击次数</t>
    <phoneticPr fontId="2" type="noConversion"/>
  </si>
  <si>
    <t>环比上月（%）</t>
    <phoneticPr fontId="2" type="noConversion"/>
  </si>
  <si>
    <t xml:space="preserve"> -2.3 pt</t>
    <phoneticPr fontId="2" type="noConversion"/>
  </si>
  <si>
    <t>-0.1pt</t>
    <phoneticPr fontId="2" type="noConversion"/>
  </si>
  <si>
    <t>-0.5pt</t>
    <phoneticPr fontId="2" type="noConversion"/>
  </si>
  <si>
    <t>-0.4pt</t>
    <phoneticPr fontId="2" type="noConversion"/>
  </si>
  <si>
    <t>0.2pt</t>
    <phoneticPr fontId="2" type="noConversion"/>
  </si>
  <si>
    <t>0.4pt</t>
    <phoneticPr fontId="2" type="noConversion"/>
  </si>
  <si>
    <t>-0.8pt</t>
    <phoneticPr fontId="2" type="noConversion"/>
  </si>
  <si>
    <t>1.2pt</t>
    <phoneticPr fontId="2" type="noConversion"/>
  </si>
  <si>
    <t>-0.9pt</t>
    <phoneticPr fontId="2" type="noConversion"/>
  </si>
  <si>
    <t>1.1pt</t>
    <phoneticPr fontId="2" type="noConversion"/>
  </si>
  <si>
    <t>1.3 pt</t>
    <phoneticPr fontId="2" type="noConversion"/>
  </si>
  <si>
    <t>4.2pt</t>
    <phoneticPr fontId="2" type="noConversion"/>
  </si>
  <si>
    <t>-5.3pt</t>
    <phoneticPr fontId="2" type="noConversion"/>
  </si>
  <si>
    <t>3.8pt</t>
    <phoneticPr fontId="2" type="noConversion"/>
  </si>
  <si>
    <t>-2.0pt</t>
    <phoneticPr fontId="2" type="noConversion"/>
  </si>
  <si>
    <t>个人中心页面</t>
    <phoneticPr fontId="2" type="noConversion"/>
  </si>
  <si>
    <t>访问渗透率</t>
    <phoneticPr fontId="2" type="noConversion"/>
  </si>
  <si>
    <t>访问渗透率=点击该位置的用户数/登录首页的全部UV</t>
    <phoneticPr fontId="2" type="noConversion"/>
  </si>
  <si>
    <t>首页、个人中心页曝光点击现状</t>
    <phoneticPr fontId="2" type="noConversion"/>
  </si>
  <si>
    <t>订单来源占比</t>
    <phoneticPr fontId="2" type="noConversion"/>
  </si>
  <si>
    <t>订单占比</t>
    <phoneticPr fontId="2" type="noConversion"/>
  </si>
  <si>
    <t>报告期-截止日期</t>
    <phoneticPr fontId="2" type="noConversion"/>
  </si>
  <si>
    <t>运营数据</t>
    <phoneticPr fontId="2" type="noConversion"/>
  </si>
  <si>
    <t>GMV（十亿）</t>
    <phoneticPr fontId="2" type="noConversion"/>
  </si>
  <si>
    <t>订单量（十亿）</t>
    <phoneticPr fontId="2" type="noConversion"/>
  </si>
  <si>
    <t>年度交易用户（百万）</t>
    <phoneticPr fontId="2" type="noConversion"/>
  </si>
  <si>
    <t>年度交易商户（百万）</t>
    <phoneticPr fontId="2" type="noConversion"/>
  </si>
  <si>
    <t>月活（百万/10-12月平均）</t>
    <phoneticPr fontId="2" type="noConversion"/>
  </si>
  <si>
    <t>员工人数</t>
    <phoneticPr fontId="2" type="noConversion"/>
  </si>
  <si>
    <t>市场与营销</t>
    <phoneticPr fontId="2" type="noConversion"/>
  </si>
  <si>
    <t>产品开发</t>
    <phoneticPr fontId="2" type="noConversion"/>
  </si>
  <si>
    <t>平台运营</t>
    <phoneticPr fontId="2" type="noConversion"/>
  </si>
  <si>
    <t>管理行政</t>
    <phoneticPr fontId="2" type="noConversion"/>
  </si>
  <si>
    <t>财务数据（千元）</t>
    <phoneticPr fontId="2" type="noConversion"/>
  </si>
  <si>
    <t>营业收入</t>
    <phoneticPr fontId="2" type="noConversion"/>
  </si>
  <si>
    <t>在线营销服务及其他</t>
    <phoneticPr fontId="2" type="noConversion"/>
  </si>
  <si>
    <t>交易服务</t>
    <phoneticPr fontId="2" type="noConversion"/>
  </si>
  <si>
    <t>商品销售</t>
    <phoneticPr fontId="2" type="noConversion"/>
  </si>
  <si>
    <t>营业成本</t>
    <phoneticPr fontId="2" type="noConversion"/>
  </si>
  <si>
    <t>交易过程费用</t>
    <phoneticPr fontId="2" type="noConversion"/>
  </si>
  <si>
    <t>与平台和其他平台运营相关费用</t>
    <phoneticPr fontId="2" type="noConversion"/>
  </si>
  <si>
    <t>毛利</t>
    <phoneticPr fontId="2" type="noConversion"/>
  </si>
  <si>
    <t>市场及营销费用</t>
    <phoneticPr fontId="2" type="noConversion"/>
  </si>
  <si>
    <t>一般及行政支出</t>
    <phoneticPr fontId="2" type="noConversion"/>
  </si>
  <si>
    <t>研发费用</t>
    <phoneticPr fontId="2" type="noConversion"/>
  </si>
  <si>
    <t>经营溢利</t>
    <phoneticPr fontId="2" type="noConversion"/>
  </si>
  <si>
    <t>利息和投资收益净额</t>
    <phoneticPr fontId="2" type="noConversion"/>
  </si>
  <si>
    <t>利息支出</t>
    <phoneticPr fontId="2" type="noConversion"/>
  </si>
  <si>
    <t>外汇收益/（损失）</t>
    <phoneticPr fontId="2" type="noConversion"/>
  </si>
  <si>
    <t>其他（损失）/收入净额</t>
    <phoneticPr fontId="2" type="noConversion"/>
  </si>
  <si>
    <t>税前亏损和股权投资结果分享</t>
    <phoneticPr fontId="2" type="noConversion"/>
  </si>
  <si>
    <t>所得税</t>
    <phoneticPr fontId="2" type="noConversion"/>
  </si>
  <si>
    <t>对股权投资结果分享</t>
    <phoneticPr fontId="2" type="noConversion"/>
  </si>
  <si>
    <t>净利</t>
    <phoneticPr fontId="2" type="noConversion"/>
  </si>
  <si>
    <t>市值</t>
    <phoneticPr fontId="2" type="noConversion"/>
  </si>
  <si>
    <t>美股市值（亿）</t>
    <phoneticPr fontId="2" type="noConversion"/>
  </si>
  <si>
    <t>6/30收盘价</t>
    <phoneticPr fontId="2" type="noConversion"/>
  </si>
  <si>
    <t>股本数（亿）</t>
    <phoneticPr fontId="2" type="noConversion"/>
  </si>
  <si>
    <t>阿里巴巴</t>
  </si>
  <si>
    <t>京东</t>
  </si>
  <si>
    <t>拼多多</t>
  </si>
  <si>
    <t>年交易用户数（百万）</t>
  </si>
  <si>
    <t>阿里巴巴（E)</t>
    <phoneticPr fontId="2" type="noConversion"/>
  </si>
  <si>
    <t>CARG</t>
    <phoneticPr fontId="2" type="noConversion"/>
  </si>
  <si>
    <t>用户均交易额</t>
    <phoneticPr fontId="2" type="noConversion"/>
  </si>
  <si>
    <t>1、流量整体趋势</t>
    <phoneticPr fontId="2" type="noConversion"/>
  </si>
  <si>
    <t>访问UV</t>
    <phoneticPr fontId="2" type="noConversion"/>
  </si>
  <si>
    <t>登录用户数</t>
    <phoneticPr fontId="2" type="noConversion"/>
  </si>
  <si>
    <t>拼单用户数</t>
    <phoneticPr fontId="2" type="noConversion"/>
  </si>
  <si>
    <t>订单数</t>
    <phoneticPr fontId="2" type="noConversion"/>
  </si>
  <si>
    <t>登陆下单率</t>
    <phoneticPr fontId="2" type="noConversion"/>
  </si>
  <si>
    <t>周一</t>
    <phoneticPr fontId="2" type="noConversion"/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</si>
  <si>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</si>
  <si>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</si>
  <si>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</si>
  <si>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</si>
  <si>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周六</t>
    <phoneticPr fontId="2" type="noConversion"/>
  </si>
  <si>
    <t>周日</t>
    <phoneticPr fontId="2" type="noConversion"/>
  </si>
  <si>
    <t>2、流量分布与来源</t>
    <phoneticPr fontId="2" type="noConversion"/>
  </si>
  <si>
    <t>按照区域、日期、行业、位置进行筛选</t>
    <phoneticPr fontId="2" type="noConversion"/>
  </si>
  <si>
    <t>2021H1</t>
    <phoneticPr fontId="2" type="noConversion"/>
  </si>
  <si>
    <t>2020H1</t>
    <phoneticPr fontId="2" type="noConversion"/>
  </si>
  <si>
    <t xml:space="preserve">2019H1 </t>
    <phoneticPr fontId="2" type="noConversion"/>
  </si>
  <si>
    <t>PDD主站</t>
    <phoneticPr fontId="2" type="noConversion"/>
  </si>
  <si>
    <t>微信小程序</t>
    <phoneticPr fontId="2" type="noConversion"/>
  </si>
  <si>
    <t>手机QQ小程序</t>
    <phoneticPr fontId="2" type="noConversion"/>
  </si>
  <si>
    <t>其他渠道</t>
    <phoneticPr fontId="2" type="noConversion"/>
  </si>
  <si>
    <t>3、流量分发情况（按位置、按行业、按模块）</t>
    <phoneticPr fontId="2" type="noConversion"/>
  </si>
  <si>
    <t>4、流量变现：分页面详细信息</t>
    <phoneticPr fontId="2" type="noConversion"/>
  </si>
  <si>
    <t>限时秒杀页</t>
    <phoneticPr fontId="2" type="noConversion"/>
  </si>
  <si>
    <t>点击UV</t>
    <phoneticPr fontId="2" type="noConversion"/>
  </si>
  <si>
    <t>点击率</t>
    <phoneticPr fontId="2" type="noConversion"/>
  </si>
  <si>
    <t>页面停留时间</t>
    <phoneticPr fontId="2" type="noConversion"/>
  </si>
  <si>
    <t>下单用户数</t>
    <phoneticPr fontId="2" type="noConversion"/>
  </si>
  <si>
    <t>订单量</t>
    <phoneticPr fontId="2" type="noConversion"/>
  </si>
  <si>
    <t>访购率</t>
    <phoneticPr fontId="2" type="noConversion"/>
  </si>
  <si>
    <t>2021.6.1</t>
    <phoneticPr fontId="2" type="noConversion"/>
  </si>
  <si>
    <t>2021.6.2</t>
    <phoneticPr fontId="2" type="noConversion"/>
  </si>
  <si>
    <t>2021.6.3</t>
  </si>
  <si>
    <t>2021.6.4</t>
  </si>
  <si>
    <t>2021.6.5</t>
  </si>
  <si>
    <t>2021.6.6</t>
  </si>
  <si>
    <t>2021.6.7</t>
  </si>
  <si>
    <t>2021.6.8</t>
  </si>
  <si>
    <t>2021.6.9</t>
  </si>
  <si>
    <t>2021.6.10</t>
  </si>
  <si>
    <t>2021.6.11</t>
  </si>
  <si>
    <t>2021.6.12</t>
  </si>
  <si>
    <t>2021.6.13</t>
  </si>
  <si>
    <t>2021.6.14</t>
  </si>
  <si>
    <t>2021.6.5</t>
    <phoneticPr fontId="2" type="noConversion"/>
  </si>
  <si>
    <t>助力享免单</t>
    <phoneticPr fontId="2" type="noConversion"/>
  </si>
  <si>
    <t>砍价免费拿</t>
    <phoneticPr fontId="2" type="noConversion"/>
  </si>
  <si>
    <t>帮帮免费团</t>
    <phoneticPr fontId="2" type="noConversion"/>
  </si>
  <si>
    <t>发起领取人数</t>
    <phoneticPr fontId="2" type="noConversion"/>
  </si>
  <si>
    <t>商品名称</t>
    <phoneticPr fontId="2" type="noConversion"/>
  </si>
  <si>
    <t>曝光UV</t>
    <phoneticPr fontId="2" type="noConversion"/>
  </si>
  <si>
    <t>抽奖助力人数</t>
    <phoneticPr fontId="2" type="noConversion"/>
  </si>
  <si>
    <t>分享好友</t>
    <phoneticPr fontId="2" type="noConversion"/>
  </si>
  <si>
    <t>确认领取</t>
    <phoneticPr fontId="2" type="noConversion"/>
  </si>
  <si>
    <t>助力人数</t>
    <phoneticPr fontId="2" type="noConversion"/>
  </si>
  <si>
    <t>注册新人数</t>
    <phoneticPr fontId="2" type="noConversion"/>
  </si>
  <si>
    <t>商品成本</t>
    <phoneticPr fontId="2" type="noConversion"/>
  </si>
  <si>
    <t>人均新客成本</t>
    <phoneticPr fontId="2" type="noConversion"/>
  </si>
  <si>
    <t>2018.9.1</t>
    <phoneticPr fontId="2" type="noConversion"/>
  </si>
  <si>
    <t>功能电煮锅</t>
    <phoneticPr fontId="2" type="noConversion"/>
  </si>
  <si>
    <t>蓝牙耳机</t>
    <phoneticPr fontId="2" type="noConversion"/>
  </si>
  <si>
    <t>2018.9.1</t>
  </si>
  <si>
    <t>大白兔奶糖</t>
    <phoneticPr fontId="2" type="noConversion"/>
  </si>
  <si>
    <t>充电线</t>
    <phoneticPr fontId="2" type="noConversion"/>
  </si>
  <si>
    <t>护眼台灯</t>
    <phoneticPr fontId="2" type="noConversion"/>
  </si>
  <si>
    <t>20寸登机箱</t>
    <phoneticPr fontId="2" type="noConversion"/>
  </si>
  <si>
    <t>选择商品</t>
    <phoneticPr fontId="2" type="noConversion"/>
  </si>
  <si>
    <t>分享到微信</t>
    <phoneticPr fontId="2" type="noConversion"/>
  </si>
  <si>
    <t>点击确认</t>
    <phoneticPr fontId="2" type="noConversion"/>
  </si>
  <si>
    <t>注册新人</t>
    <phoneticPr fontId="2" type="noConversion"/>
  </si>
  <si>
    <t>补贴/成本</t>
    <phoneticPr fontId="2" type="noConversion"/>
  </si>
  <si>
    <t>参与度</t>
    <phoneticPr fontId="2" type="noConversion"/>
  </si>
  <si>
    <t>‘=点击进来的用户/分享出去的链接</t>
    <phoneticPr fontId="2" type="noConversion"/>
  </si>
  <si>
    <t>商户类</t>
    <phoneticPr fontId="2" type="noConversion"/>
  </si>
  <si>
    <t>品牌商户数</t>
    <phoneticPr fontId="2" type="noConversion"/>
  </si>
  <si>
    <t>用户类</t>
    <phoneticPr fontId="2" type="noConversion"/>
  </si>
  <si>
    <t>能否带来更多的新用户</t>
    <phoneticPr fontId="2" type="noConversion"/>
  </si>
  <si>
    <t>交易额</t>
    <phoneticPr fontId="2" type="noConversion"/>
  </si>
  <si>
    <t>笔单价</t>
    <phoneticPr fontId="2" type="noConversion"/>
  </si>
  <si>
    <t>购买渗透率</t>
    <phoneticPr fontId="2" type="noConversion"/>
  </si>
  <si>
    <t>下单频次</t>
    <phoneticPr fontId="2" type="noConversion"/>
  </si>
  <si>
    <t>有效商户数</t>
    <phoneticPr fontId="2" type="noConversion"/>
  </si>
  <si>
    <t>动销商户数</t>
    <phoneticPr fontId="2" type="noConversion"/>
  </si>
  <si>
    <t>动销商户店均单产</t>
    <phoneticPr fontId="2" type="noConversion"/>
  </si>
  <si>
    <t>下单新客数</t>
    <phoneticPr fontId="2" type="noConversion"/>
  </si>
  <si>
    <t>下单老客数量</t>
    <phoneticPr fontId="2" type="noConversion"/>
  </si>
  <si>
    <t>下单省钱月卡用户数</t>
    <phoneticPr fontId="2" type="noConversion"/>
  </si>
  <si>
    <t>手机</t>
    <phoneticPr fontId="2" type="noConversion"/>
  </si>
  <si>
    <t>物流</t>
    <phoneticPr fontId="2" type="noConversion"/>
  </si>
  <si>
    <t>是否存在物流瓶颈</t>
    <phoneticPr fontId="2" type="noConversion"/>
  </si>
  <si>
    <t>服饰</t>
    <phoneticPr fontId="2" type="noConversion"/>
  </si>
  <si>
    <t>物流总时长</t>
    <phoneticPr fontId="2" type="noConversion"/>
  </si>
  <si>
    <t>发货时长</t>
    <phoneticPr fontId="2" type="noConversion"/>
  </si>
  <si>
    <t>快递时长</t>
    <phoneticPr fontId="2" type="noConversion"/>
  </si>
  <si>
    <t>最后一公里时长</t>
    <phoneticPr fontId="2" type="noConversion"/>
  </si>
  <si>
    <t>物理距离</t>
    <phoneticPr fontId="2" type="noConversion"/>
  </si>
  <si>
    <t>家居百货</t>
    <phoneticPr fontId="2" type="noConversion"/>
  </si>
  <si>
    <t>小家电</t>
    <phoneticPr fontId="2" type="noConversion"/>
  </si>
  <si>
    <t>品类的盈利能力</t>
    <phoneticPr fontId="2" type="noConversion"/>
  </si>
  <si>
    <t>UE模型</t>
    <phoneticPr fontId="2" type="noConversion"/>
  </si>
  <si>
    <t>家清</t>
    <phoneticPr fontId="2" type="noConversion"/>
  </si>
  <si>
    <t>品类单均收入</t>
    <phoneticPr fontId="2" type="noConversion"/>
  </si>
  <si>
    <t>单均营销成本</t>
    <phoneticPr fontId="2" type="noConversion"/>
  </si>
  <si>
    <t>单均毛利</t>
    <phoneticPr fontId="2" type="noConversion"/>
  </si>
  <si>
    <t>鞋箱包</t>
    <phoneticPr fontId="2" type="noConversion"/>
  </si>
  <si>
    <t>童装玩具</t>
    <phoneticPr fontId="2" type="noConversion"/>
  </si>
  <si>
    <t>个护</t>
    <phoneticPr fontId="2" type="noConversion"/>
  </si>
  <si>
    <t>美妆护肤</t>
    <phoneticPr fontId="2" type="noConversion"/>
  </si>
  <si>
    <t>大家电</t>
    <phoneticPr fontId="2" type="noConversion"/>
  </si>
  <si>
    <t>运动户外</t>
    <phoneticPr fontId="2" type="noConversion"/>
  </si>
  <si>
    <t>母婴</t>
    <phoneticPr fontId="2" type="noConversion"/>
  </si>
  <si>
    <t>一级品类</t>
    <phoneticPr fontId="2" type="noConversion"/>
  </si>
  <si>
    <t>二级品类</t>
    <phoneticPr fontId="2" type="noConversion"/>
  </si>
  <si>
    <t>棉服</t>
    <phoneticPr fontId="2" type="noConversion"/>
  </si>
  <si>
    <t>百货</t>
    <phoneticPr fontId="2" type="noConversion"/>
  </si>
  <si>
    <t>裙装</t>
    <phoneticPr fontId="2" type="noConversion"/>
  </si>
  <si>
    <t>裤装</t>
    <phoneticPr fontId="2" type="noConversion"/>
  </si>
  <si>
    <t>秋冬上新</t>
    <phoneticPr fontId="2" type="noConversion"/>
  </si>
  <si>
    <t>男装</t>
    <phoneticPr fontId="2" type="noConversion"/>
  </si>
  <si>
    <t>套装</t>
    <phoneticPr fontId="2" type="noConversion"/>
  </si>
  <si>
    <t>电器</t>
    <phoneticPr fontId="2" type="noConversion"/>
  </si>
  <si>
    <t>上衣外套</t>
    <phoneticPr fontId="2" type="noConversion"/>
  </si>
  <si>
    <t>家具</t>
    <phoneticPr fontId="2" type="noConversion"/>
  </si>
  <si>
    <t>羽绒服</t>
    <phoneticPr fontId="2" type="noConversion"/>
  </si>
  <si>
    <t>水果</t>
    <phoneticPr fontId="2" type="noConversion"/>
  </si>
  <si>
    <t>针织毛衫</t>
    <phoneticPr fontId="2" type="noConversion"/>
  </si>
  <si>
    <t>医药</t>
    <phoneticPr fontId="2" type="noConversion"/>
  </si>
  <si>
    <t>大码女装</t>
    <phoneticPr fontId="2" type="noConversion"/>
  </si>
  <si>
    <t>鞋包</t>
    <phoneticPr fontId="2" type="noConversion"/>
  </si>
  <si>
    <t>毛呢大衣</t>
    <phoneticPr fontId="2" type="noConversion"/>
  </si>
  <si>
    <t>电脑</t>
    <phoneticPr fontId="2" type="noConversion"/>
  </si>
  <si>
    <t>妈妈装</t>
    <phoneticPr fontId="2" type="noConversion"/>
  </si>
  <si>
    <t>美妆</t>
    <phoneticPr fontId="2" type="noConversion"/>
  </si>
  <si>
    <t>卫衣绒衫</t>
    <phoneticPr fontId="2" type="noConversion"/>
  </si>
  <si>
    <t>车品</t>
    <phoneticPr fontId="2" type="noConversion"/>
  </si>
  <si>
    <t>衬衫</t>
    <phoneticPr fontId="2" type="noConversion"/>
  </si>
  <si>
    <t>家装</t>
    <phoneticPr fontId="2" type="noConversion"/>
  </si>
  <si>
    <t>牛仔裤</t>
    <phoneticPr fontId="2" type="noConversion"/>
  </si>
  <si>
    <t>家纺</t>
    <phoneticPr fontId="2" type="noConversion"/>
  </si>
  <si>
    <t>T恤</t>
    <phoneticPr fontId="2" type="noConversion"/>
  </si>
  <si>
    <t>饰品</t>
    <phoneticPr fontId="2" type="noConversion"/>
  </si>
  <si>
    <t>运动</t>
    <phoneticPr fontId="2" type="noConversion"/>
  </si>
  <si>
    <t>海淘</t>
    <phoneticPr fontId="2" type="noConversion"/>
  </si>
  <si>
    <t>玩乐</t>
    <phoneticPr fontId="2" type="noConversion"/>
  </si>
  <si>
    <t>同比增速</t>
    <phoneticPr fontId="2" type="noConversion"/>
  </si>
  <si>
    <t>GMV =订单*比单价</t>
    <phoneticPr fontId="2" type="noConversion"/>
  </si>
  <si>
    <t>=下单用户数*下单频次*可单间</t>
    <phoneticPr fontId="2" type="noConversion"/>
  </si>
  <si>
    <t>KPI拆解</t>
    <phoneticPr fontId="2" type="noConversion"/>
  </si>
  <si>
    <t>品类名称</t>
    <phoneticPr fontId="2" type="noConversion"/>
  </si>
  <si>
    <t>活动日均成交额</t>
    <phoneticPr fontId="2" type="noConversion"/>
  </si>
  <si>
    <t>前年日均</t>
    <phoneticPr fontId="2" type="noConversion"/>
  </si>
  <si>
    <t>去年日均</t>
    <phoneticPr fontId="2" type="noConversion"/>
  </si>
  <si>
    <t>今年日均目标</t>
    <phoneticPr fontId="2" type="noConversion"/>
  </si>
  <si>
    <t>品类活动日均成交占比</t>
    <phoneticPr fontId="2" type="noConversion"/>
  </si>
  <si>
    <t>今年日均KPI</t>
    <phoneticPr fontId="2" type="noConversion"/>
  </si>
  <si>
    <t>实际</t>
    <phoneticPr fontId="2" type="noConversion"/>
  </si>
  <si>
    <t>活动日均成交同比</t>
    <phoneticPr fontId="2" type="noConversion"/>
  </si>
  <si>
    <t>日均销售额同比</t>
    <phoneticPr fontId="2" type="noConversion"/>
  </si>
  <si>
    <t>2021.6.18</t>
  </si>
  <si>
    <t>流量来源</t>
    <phoneticPr fontId="2" type="noConversion"/>
  </si>
  <si>
    <t>登陆用户数</t>
    <phoneticPr fontId="2" type="noConversion"/>
  </si>
  <si>
    <t>2021.6.11</t>
    <phoneticPr fontId="2" type="noConversion"/>
  </si>
  <si>
    <t>2021.6.12</t>
    <phoneticPr fontId="2" type="noConversion"/>
  </si>
  <si>
    <t>2021.6.15</t>
  </si>
  <si>
    <t>2021.6.16</t>
  </si>
  <si>
    <t>2021.6.17</t>
  </si>
  <si>
    <t>2021.6.19</t>
  </si>
  <si>
    <t>2021.6.20</t>
  </si>
  <si>
    <t>2021.6.21</t>
  </si>
  <si>
    <t>2021.6.22</t>
  </si>
  <si>
    <t>2021.6.23</t>
  </si>
  <si>
    <t>2021.6.24</t>
  </si>
  <si>
    <t>2021.6.25</t>
  </si>
  <si>
    <t>2021.6.26</t>
  </si>
  <si>
    <t>用户分类</t>
    <phoneticPr fontId="2" type="noConversion"/>
  </si>
  <si>
    <t>商户的分类</t>
    <phoneticPr fontId="2" type="noConversion"/>
  </si>
  <si>
    <t>……</t>
    <phoneticPr fontId="2" type="noConversion"/>
  </si>
  <si>
    <t>根据公式进行维度的拆解，下钻分析</t>
    <phoneticPr fontId="2" type="noConversion"/>
  </si>
  <si>
    <t>时间序列分析，跟自己比在发生什么变化</t>
    <phoneticPr fontId="2" type="noConversion"/>
  </si>
  <si>
    <t>找到目标，确定跟谁比</t>
    <phoneticPr fontId="2" type="noConversion"/>
  </si>
  <si>
    <t>对比思维，跟谁比，跟去年比，跟双11比，新客成本、单均盈利、某类商户的价值、某类用户的价值（RFM）？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</si>
</sst>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5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2"/>
      <color theme="0" tint="-0.499984740745262"/>
      <name val="等线"/>
      <family val="4"/>
      <charset val="134"/>
      <scheme val="minor"/>
    </font>
    <font>
      <sz val="12"/>
      <color theme="0" tint="-0.499984740745262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2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0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2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mediumDashed">
        <color theme="8" tint="-0.24994659260841701"/>
      </left>
      <right/>
      <top/>
      <bottom/>
      <diagonal/>
    </border>
    <border>
      <left/>
      <right style="mediumDashed">
        <color theme="8" tint="-0.24994659260841701"/>
      </right>
      <top/>
      <bottom/>
      <diagonal/>
    </border>
    <border>
      <left style="mediumDashed">
        <color rgb="FF0070C0"/>
      </left>
      <right/>
      <top/>
      <bottom/>
      <diagonal/>
    </border>
    <border>
      <left/>
      <right style="mediumDashed">
        <color rgb="FF0070C0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10" fontId="6" fillId="0" borderId="0" xfId="1" applyNumberFormat="1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left" vertical="center"/>
    </xf>
    <xf numFmtId="3" fontId="0" fillId="0" borderId="0" xfId="0" applyNumberFormat="1">
      <alignment vertical="center"/>
    </xf>
    <xf numFmtId="0" fontId="7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0" fontId="3" fillId="0" borderId="0" xfId="1" applyNumberFormat="1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 indent="1"/>
    </xf>
    <xf numFmtId="10" fontId="0" fillId="0" borderId="0" xfId="1" applyNumberFormat="1" applyFont="1" applyAlignment="1">
      <alignment horizontal="left" vertical="center" indent="1"/>
    </xf>
    <xf numFmtId="3" fontId="7" fillId="0" borderId="0" xfId="0" applyNumberFormat="1" applyFont="1" applyAlignment="1">
      <alignment horizontal="left" vertical="center" indent="1"/>
    </xf>
    <xf numFmtId="10" fontId="7" fillId="0" borderId="0" xfId="1" applyNumberFormat="1" applyFont="1" applyAlignment="1">
      <alignment horizontal="left" vertical="center" indent="1"/>
    </xf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8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0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>
      <alignment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0" xfId="0" applyFo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'流量分析-页面分析'!$I$6</c:f>
              <c:strCache>
                <c:ptCount val="1"/>
                <c:pt idx="0">
                  <c:v>订单占比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'流量分析-页面分析'!$H$7:$H$22</c:f>
              <c:strCache>
                <c:ptCount val="16"/>
                <c:pt idx="0">
                  <c:v>搜索</c:v>
                </c:pt>
                <c:pt idx="1">
                  <c:v>多多买菜</c:v>
                </c:pt>
                <c:pt idx="2">
                  <c:v>百亿补贴</c:v>
                </c:pt>
                <c:pt idx="3">
                  <c:v>拼小圈</c:v>
                </c:pt>
                <c:pt idx="4">
                  <c:v>商品收藏</c:v>
                </c:pt>
                <c:pt idx="5">
                  <c:v>限时秒杀</c:v>
                </c:pt>
                <c:pt idx="6">
                  <c:v>推荐</c:v>
                </c:pt>
                <c:pt idx="7">
                  <c:v>历史浏览</c:v>
                </c:pt>
                <c:pt idx="8">
                  <c:v>直播</c:v>
                </c:pt>
                <c:pt idx="9">
                  <c:v>九块九特卖</c:v>
                </c:pt>
                <c:pt idx="10">
                  <c:v>食品</c:v>
                </c:pt>
                <c:pt idx="11">
                  <c:v>充值中心</c:v>
                </c:pt>
                <c:pt idx="12">
                  <c:v>女装</c:v>
                </c:pt>
                <c:pt idx="13">
                  <c:v>优惠券</c:v>
                </c:pt>
                <c:pt idx="14">
                  <c:v>店铺关注</c:v>
                </c:pt>
                <c:pt idx="15">
                  <c:v>其他</c:v>
                </c:pt>
              </c:strCache>
            </c:strRef>
          </c:cat>
          <c:val>
            <c:numRef>
              <c:f>'流量分析-页面分析'!$I$7:$I$22</c:f>
              <c:numCache>
                <c:formatCode>0.0%</c:formatCode>
                <c:ptCount val="16"/>
                <c:pt idx="0">
                  <c:v>0.42099999999999999</c:v>
                </c:pt>
                <c:pt idx="1">
                  <c:v>0.192</c:v>
                </c:pt>
                <c:pt idx="2">
                  <c:v>0.10299999999999999</c:v>
                </c:pt>
                <c:pt idx="3">
                  <c:v>8.5999999999999993E-2</c:v>
                </c:pt>
                <c:pt idx="4">
                  <c:v>5.1999999999999998E-2</c:v>
                </c:pt>
                <c:pt idx="5">
                  <c:v>3.7999999999999999E-2</c:v>
                </c:pt>
                <c:pt idx="6">
                  <c:v>2.5000000000000001E-2</c:v>
                </c:pt>
                <c:pt idx="7">
                  <c:v>2.3E-2</c:v>
                </c:pt>
                <c:pt idx="8">
                  <c:v>1.0999999999999999E-2</c:v>
                </c:pt>
                <c:pt idx="9">
                  <c:v>8.9999999999999993E-3</c:v>
                </c:pt>
                <c:pt idx="10">
                  <c:v>8.0000000000000002E-3</c:v>
                </c:pt>
                <c:pt idx="11">
                  <c:v>6.0000000000000001E-3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0-2F4B-ABC4-9FC404E2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3006959"/>
        <c:axId val="1853678111"/>
      </c:barChart>
      <c:catAx>
        <c:axId val="1853006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678111"/>
        <c:crosses val="autoZero"/>
        <c:auto val="1"/>
        <c:lblAlgn val="ctr"/>
        <c:lblOffset val="100"/>
        <c:noMultiLvlLbl val="0"/>
      </c:catAx>
      <c:valAx>
        <c:axId val="18536781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0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流量分析参考!$B$4</c:f>
              <c:strCache>
                <c:ptCount val="1"/>
                <c:pt idx="0">
                  <c:v>访问UV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流量分析参考!$A$5:$A$11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流量分析参考!$B$5:$B$11</c:f>
              <c:numCache>
                <c:formatCode>General</c:formatCode>
                <c:ptCount val="7"/>
                <c:pt idx="0">
                  <c:v>3310</c:v>
                </c:pt>
                <c:pt idx="1">
                  <c:v>2595</c:v>
                </c:pt>
                <c:pt idx="2">
                  <c:v>3127</c:v>
                </c:pt>
                <c:pt idx="3">
                  <c:v>3463</c:v>
                </c:pt>
                <c:pt idx="4">
                  <c:v>3678</c:v>
                </c:pt>
                <c:pt idx="5">
                  <c:v>4521</c:v>
                </c:pt>
                <c:pt idx="6">
                  <c:v>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9-495F-9B27-C7303E8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139360"/>
        <c:axId val="781139776"/>
      </c:barChart>
      <c:catAx>
        <c:axId val="7811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139776"/>
        <c:crosses val="autoZero"/>
        <c:auto val="1"/>
        <c:lblAlgn val="ctr"/>
        <c:lblOffset val="100"/>
        <c:noMultiLvlLbl val="0"/>
      </c:catAx>
      <c:valAx>
        <c:axId val="78113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13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7</xdr:row>
      <xdr:rowOff>50800</xdr:rowOff>
    </xdr:from>
    <xdr:to>
      <xdr:col>14</xdr:col>
      <xdr:colOff>228600</xdr:colOff>
      <xdr:row>21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6003E-1406-FF4B-A966-9F0EE53B5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822325</xdr:colOff>
      <xdr:row>2</xdr:row>
      <xdr:rowOff>203200</xdr:rowOff>
    </xdr:from>
    <xdr:to>
      <xdr:col>10</xdr:col>
      <xdr:colOff>927100</xdr:colOff>
      <xdr:row>12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12559C-0E7D-47E6-9D39-711D56034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A811-B446-0A4A-A01A-5477DE653D63}">
  <dimension ref="A1:S49"/>
  <sheetViews>
    <sheetView zoomScale="130" zoomScaleNormal="130" workbookViewId="0">
      <selection activeCell="L19" sqref="L19:N19"/>
    </sheetView>
  </sheetViews>
  <sheetFormatPr defaultColWidth="11.07421875" defaultRowHeight="19" customHeight="1" x14ac:dyDescent="0.35"/>
  <cols>
    <col min="1" max="1" width="32.15234375" customWidth="1"/>
    <col min="2" max="2" width="17.4609375" style="23" bestFit="1" customWidth="1"/>
    <col min="3" max="3" width="14.4609375" style="23" hidden="1" customWidth="1"/>
    <col min="4" max="4" width="14.4609375" style="23" customWidth="1"/>
    <col min="5" max="5" width="14.4609375" style="23" hidden="1" customWidth="1"/>
    <col min="6" max="6" width="16.3046875" style="23" customWidth="1"/>
    <col min="7" max="7" width="12.69140625" style="23" hidden="1" customWidth="1"/>
    <col min="11" max="11" width="23.15234375" bestFit="1" customWidth="1"/>
  </cols>
  <sheetData>
    <row r="1" spans="1:19" s="12" customFormat="1" ht="19" customHeight="1" x14ac:dyDescent="0.35">
      <c r="B1" s="56">
        <v>2020</v>
      </c>
      <c r="C1" s="56"/>
      <c r="D1" s="56">
        <v>2019</v>
      </c>
      <c r="E1" s="56"/>
      <c r="F1" s="56">
        <v>2018</v>
      </c>
      <c r="G1" s="56"/>
    </row>
    <row r="2" spans="1:19" s="12" customFormat="1" ht="19" customHeight="1" x14ac:dyDescent="0.35">
      <c r="A2" s="44" t="s">
        <v>64</v>
      </c>
      <c r="B2" s="42">
        <v>44196</v>
      </c>
      <c r="C2" s="42"/>
      <c r="D2" s="42">
        <v>43830</v>
      </c>
      <c r="E2" s="42"/>
      <c r="F2" s="42">
        <v>43465</v>
      </c>
      <c r="G2" s="42"/>
    </row>
    <row r="3" spans="1:19" s="12" customFormat="1" ht="12" customHeight="1" x14ac:dyDescent="0.35">
      <c r="A3" s="44"/>
      <c r="B3" s="42"/>
      <c r="C3" s="42"/>
      <c r="D3" s="42"/>
      <c r="E3" s="42"/>
      <c r="F3" s="42"/>
      <c r="G3" s="42"/>
    </row>
    <row r="4" spans="1:19" ht="19" customHeight="1" x14ac:dyDescent="0.35">
      <c r="A4" s="43" t="s">
        <v>65</v>
      </c>
    </row>
    <row r="5" spans="1:19" ht="19" customHeight="1" x14ac:dyDescent="0.35">
      <c r="A5" s="21" t="s">
        <v>66</v>
      </c>
      <c r="B5" s="27">
        <v>1667.6</v>
      </c>
      <c r="D5" s="27">
        <v>1006.6</v>
      </c>
      <c r="F5" s="23">
        <v>471.6</v>
      </c>
      <c r="L5" s="25"/>
      <c r="M5" s="25"/>
      <c r="N5" s="25"/>
      <c r="O5" s="25"/>
      <c r="P5" s="25"/>
      <c r="Q5" s="25"/>
      <c r="R5" s="25"/>
      <c r="S5" s="25"/>
    </row>
    <row r="6" spans="1:19" ht="19" customHeight="1" x14ac:dyDescent="0.35">
      <c r="A6" s="21" t="s">
        <v>67</v>
      </c>
      <c r="B6" s="23">
        <v>11.1</v>
      </c>
      <c r="D6" s="23">
        <v>19.7</v>
      </c>
      <c r="F6" s="23">
        <v>38.299999999999997</v>
      </c>
      <c r="L6" s="19"/>
      <c r="M6" s="19"/>
      <c r="N6" s="19"/>
      <c r="O6" s="19"/>
      <c r="P6" s="19"/>
      <c r="Q6" s="19"/>
      <c r="R6" s="19"/>
      <c r="S6" s="19"/>
    </row>
    <row r="7" spans="1:19" ht="19" customHeight="1" x14ac:dyDescent="0.35">
      <c r="A7" s="21" t="s">
        <v>68</v>
      </c>
      <c r="B7" s="23">
        <v>788.4</v>
      </c>
      <c r="D7" s="23">
        <v>585.20000000000005</v>
      </c>
      <c r="F7" s="23">
        <v>418.5</v>
      </c>
      <c r="L7" s="19"/>
      <c r="M7" s="19"/>
      <c r="N7" s="19"/>
      <c r="O7" s="19"/>
      <c r="P7" s="19"/>
      <c r="Q7" s="19"/>
      <c r="R7" s="19"/>
      <c r="S7" s="19"/>
    </row>
    <row r="8" spans="1:19" ht="19" customHeight="1" x14ac:dyDescent="0.35">
      <c r="A8" s="21" t="s">
        <v>69</v>
      </c>
      <c r="B8" s="23">
        <v>8.6</v>
      </c>
      <c r="D8" s="23">
        <v>5.0999999999999996</v>
      </c>
      <c r="F8" s="23">
        <v>3.6</v>
      </c>
    </row>
    <row r="9" spans="1:19" ht="19" customHeight="1" x14ac:dyDescent="0.35">
      <c r="A9" s="21" t="s">
        <v>70</v>
      </c>
      <c r="B9" s="23">
        <v>719.9</v>
      </c>
      <c r="D9" s="23">
        <v>481.5</v>
      </c>
      <c r="F9" s="23">
        <v>272.60000000000002</v>
      </c>
      <c r="K9" s="4"/>
    </row>
    <row r="10" spans="1:19" s="4" customFormat="1" ht="19" customHeight="1" x14ac:dyDescent="0.35">
      <c r="A10" s="21" t="s">
        <v>71</v>
      </c>
      <c r="B10" s="29">
        <v>7986</v>
      </c>
      <c r="C10" s="30">
        <f>B10/B$10</f>
        <v>1</v>
      </c>
      <c r="D10" s="29">
        <v>5828</v>
      </c>
      <c r="E10" s="30">
        <f>D10/D$10</f>
        <v>1</v>
      </c>
      <c r="F10" s="29">
        <v>3683</v>
      </c>
      <c r="G10" s="30">
        <f>F10/F$10</f>
        <v>1</v>
      </c>
      <c r="K10" s="40" t="s">
        <v>66</v>
      </c>
      <c r="L10" s="40">
        <v>2018</v>
      </c>
      <c r="M10" s="40">
        <v>2019</v>
      </c>
      <c r="N10" s="40">
        <v>2020</v>
      </c>
      <c r="O10" s="41" t="s">
        <v>106</v>
      </c>
    </row>
    <row r="11" spans="1:19" ht="19" customHeight="1" x14ac:dyDescent="0.35">
      <c r="A11" s="20" t="s">
        <v>72</v>
      </c>
      <c r="B11" s="33">
        <v>1936</v>
      </c>
      <c r="C11" s="34">
        <f t="shared" ref="C11:C14" si="0">B11/B$10</f>
        <v>0.24242424242424243</v>
      </c>
      <c r="D11" s="24">
        <v>826</v>
      </c>
      <c r="E11" s="34">
        <f t="shared" ref="E11:E14" si="1">D11/D$10</f>
        <v>0.1417295813315031</v>
      </c>
      <c r="F11" s="24">
        <v>507</v>
      </c>
      <c r="G11" s="34">
        <f t="shared" ref="G11:G14" si="2">F11/F$10</f>
        <v>0.13765951669834375</v>
      </c>
      <c r="K11" s="4" t="s">
        <v>105</v>
      </c>
      <c r="L11" s="17">
        <v>5430</v>
      </c>
      <c r="M11" s="17">
        <v>6550</v>
      </c>
      <c r="N11" s="17">
        <v>7660</v>
      </c>
      <c r="O11" s="15">
        <f>(N11/L11)^(1/2)-1</f>
        <v>0.18772109505206469</v>
      </c>
    </row>
    <row r="12" spans="1:19" ht="19" customHeight="1" x14ac:dyDescent="0.35">
      <c r="A12" s="20" t="s">
        <v>73</v>
      </c>
      <c r="B12" s="33">
        <v>4864</v>
      </c>
      <c r="C12" s="34">
        <f t="shared" si="0"/>
        <v>0.60906586526421236</v>
      </c>
      <c r="D12" s="33">
        <v>3613</v>
      </c>
      <c r="E12" s="34">
        <f t="shared" si="1"/>
        <v>0.61993822923816055</v>
      </c>
      <c r="F12" s="33">
        <v>1866</v>
      </c>
      <c r="G12" s="34">
        <f t="shared" si="2"/>
        <v>0.5066521857181645</v>
      </c>
      <c r="K12" s="4" t="s">
        <v>102</v>
      </c>
      <c r="L12" s="38">
        <v>1676.9</v>
      </c>
      <c r="M12" s="38">
        <v>2085.4</v>
      </c>
      <c r="N12" s="38">
        <v>2612.5</v>
      </c>
      <c r="O12" s="15">
        <f t="shared" ref="O12:O20" si="3">(N12/L12)^(1/2)-1</f>
        <v>0.24817237731785835</v>
      </c>
    </row>
    <row r="13" spans="1:19" ht="19" customHeight="1" x14ac:dyDescent="0.35">
      <c r="A13" s="20" t="s">
        <v>74</v>
      </c>
      <c r="B13" s="24">
        <v>583</v>
      </c>
      <c r="C13" s="34">
        <f t="shared" si="0"/>
        <v>7.3002754820936641E-2</v>
      </c>
      <c r="D13" s="24">
        <v>879</v>
      </c>
      <c r="E13" s="34">
        <f t="shared" si="1"/>
        <v>0.15082361015785861</v>
      </c>
      <c r="F13" s="33">
        <v>1039</v>
      </c>
      <c r="G13" s="34">
        <f t="shared" si="2"/>
        <v>0.28210697800705947</v>
      </c>
      <c r="K13" s="4" t="s">
        <v>103</v>
      </c>
      <c r="L13" s="38">
        <v>471.6</v>
      </c>
      <c r="M13" s="38">
        <v>1006.6</v>
      </c>
      <c r="N13" s="38">
        <v>1667.6</v>
      </c>
      <c r="O13" s="15">
        <f t="shared" si="3"/>
        <v>0.8804381132809338</v>
      </c>
    </row>
    <row r="14" spans="1:19" ht="19" customHeight="1" x14ac:dyDescent="0.35">
      <c r="A14" s="20" t="s">
        <v>75</v>
      </c>
      <c r="B14" s="24">
        <v>603</v>
      </c>
      <c r="C14" s="34">
        <f t="shared" si="0"/>
        <v>7.550713749060857E-2</v>
      </c>
      <c r="D14" s="24">
        <v>510</v>
      </c>
      <c r="E14" s="34">
        <f t="shared" si="1"/>
        <v>8.7508579272477696E-2</v>
      </c>
      <c r="F14" s="24">
        <v>271</v>
      </c>
      <c r="G14" s="34">
        <f t="shared" si="2"/>
        <v>7.3581319576432255E-2</v>
      </c>
      <c r="K14" s="4"/>
      <c r="L14" s="17"/>
      <c r="M14" s="17"/>
      <c r="N14" s="17"/>
      <c r="O14" s="15"/>
    </row>
    <row r="15" spans="1:19" ht="9.5" customHeight="1" x14ac:dyDescent="0.35">
      <c r="A15" s="20"/>
      <c r="B15" s="24"/>
      <c r="C15" s="34"/>
      <c r="D15" s="24"/>
      <c r="E15" s="34"/>
      <c r="F15" s="24"/>
      <c r="G15" s="34"/>
      <c r="K15" s="4"/>
      <c r="L15" s="17"/>
      <c r="M15" s="17"/>
      <c r="N15" s="17"/>
      <c r="O15" s="15"/>
    </row>
    <row r="16" spans="1:19" ht="19" customHeight="1" x14ac:dyDescent="0.35">
      <c r="A16" s="43" t="s">
        <v>76</v>
      </c>
      <c r="K16" s="4"/>
      <c r="L16" s="17"/>
      <c r="M16" s="17"/>
      <c r="N16" s="17"/>
      <c r="O16" s="15"/>
    </row>
    <row r="17" spans="1:15" s="4" customFormat="1" ht="19" customHeight="1" x14ac:dyDescent="0.35">
      <c r="A17" s="21" t="s">
        <v>77</v>
      </c>
      <c r="B17" s="29">
        <v>59491865</v>
      </c>
      <c r="C17" s="30">
        <f>B17/B$17</f>
        <v>1</v>
      </c>
      <c r="D17" s="29">
        <v>30141886</v>
      </c>
      <c r="E17" s="30">
        <f>D17/D$17</f>
        <v>1</v>
      </c>
      <c r="F17" s="29">
        <v>13119990</v>
      </c>
      <c r="G17" s="30">
        <f>F17/F$17</f>
        <v>1</v>
      </c>
      <c r="K17" s="40" t="s">
        <v>104</v>
      </c>
      <c r="L17" s="40">
        <v>2018</v>
      </c>
      <c r="M17" s="40">
        <v>2019</v>
      </c>
      <c r="N17" s="40">
        <v>2020</v>
      </c>
      <c r="O17" s="41" t="s">
        <v>106</v>
      </c>
    </row>
    <row r="18" spans="1:15" s="22" customFormat="1" ht="19" customHeight="1" x14ac:dyDescent="0.35">
      <c r="A18" s="20" t="s">
        <v>78</v>
      </c>
      <c r="B18" s="35">
        <v>47953779</v>
      </c>
      <c r="C18" s="36">
        <f t="shared" ref="C18:C36" si="4">B18/B$17</f>
        <v>0.80605607169988702</v>
      </c>
      <c r="D18" s="35">
        <v>26813641</v>
      </c>
      <c r="E18" s="36">
        <f t="shared" ref="E18:E36" si="5">D18/D$17</f>
        <v>0.88958073161049045</v>
      </c>
      <c r="F18" s="35">
        <v>11515575</v>
      </c>
      <c r="G18" s="36">
        <f t="shared" ref="G18:G36" si="6">F18/F$17</f>
        <v>0.87771217813428215</v>
      </c>
      <c r="K18" s="4" t="s">
        <v>101</v>
      </c>
      <c r="L18" s="17">
        <v>636</v>
      </c>
      <c r="M18" s="17">
        <v>711</v>
      </c>
      <c r="N18" s="17">
        <v>779</v>
      </c>
      <c r="O18" s="15">
        <f t="shared" si="3"/>
        <v>0.10672614828402671</v>
      </c>
    </row>
    <row r="19" spans="1:15" s="22" customFormat="1" ht="19" customHeight="1" x14ac:dyDescent="0.35">
      <c r="A19" s="20" t="s">
        <v>79</v>
      </c>
      <c r="B19" s="35">
        <v>5787415</v>
      </c>
      <c r="C19" s="36">
        <f t="shared" si="4"/>
        <v>9.7280779481362697E-2</v>
      </c>
      <c r="D19" s="35">
        <v>3328245</v>
      </c>
      <c r="E19" s="36">
        <f t="shared" si="5"/>
        <v>0.11041926838950954</v>
      </c>
      <c r="F19" s="35">
        <v>1604415</v>
      </c>
      <c r="G19" s="36">
        <f t="shared" si="6"/>
        <v>0.12228782186571789</v>
      </c>
      <c r="K19" s="4" t="s">
        <v>102</v>
      </c>
      <c r="L19" s="37">
        <v>305.3</v>
      </c>
      <c r="M19" s="37">
        <v>362</v>
      </c>
      <c r="N19" s="37">
        <v>471.9</v>
      </c>
      <c r="O19" s="15">
        <f t="shared" si="3"/>
        <v>0.24325892766489865</v>
      </c>
    </row>
    <row r="20" spans="1:15" s="22" customFormat="1" ht="19" customHeight="1" x14ac:dyDescent="0.35">
      <c r="A20" s="20" t="s">
        <v>80</v>
      </c>
      <c r="B20" s="35">
        <v>5750671</v>
      </c>
      <c r="C20" s="36">
        <f t="shared" si="4"/>
        <v>9.6663148818750266E-2</v>
      </c>
      <c r="D20" s="20"/>
      <c r="E20" s="36">
        <f t="shared" si="5"/>
        <v>0</v>
      </c>
      <c r="F20" s="20"/>
      <c r="G20" s="36">
        <f t="shared" si="6"/>
        <v>0</v>
      </c>
      <c r="K20" s="4" t="s">
        <v>103</v>
      </c>
      <c r="L20" s="37">
        <v>418.5</v>
      </c>
      <c r="M20" s="37">
        <v>585.20000000000005</v>
      </c>
      <c r="N20" s="37">
        <v>788.4</v>
      </c>
      <c r="O20" s="15">
        <f t="shared" si="3"/>
        <v>0.3725417908908768</v>
      </c>
    </row>
    <row r="21" spans="1:15" s="22" customFormat="1" ht="19" customHeight="1" x14ac:dyDescent="0.35">
      <c r="A21" s="4" t="s">
        <v>81</v>
      </c>
      <c r="B21" s="31">
        <v>-19278641</v>
      </c>
      <c r="C21" s="32">
        <f t="shared" si="4"/>
        <v>-0.32405507879102463</v>
      </c>
      <c r="D21" s="31">
        <v>-6338778</v>
      </c>
      <c r="E21" s="32">
        <f t="shared" si="5"/>
        <v>-0.21029798865273394</v>
      </c>
      <c r="F21" s="31">
        <v>-2905249</v>
      </c>
      <c r="G21" s="32">
        <f t="shared" si="6"/>
        <v>-0.22143683036343778</v>
      </c>
    </row>
    <row r="22" spans="1:15" s="22" customFormat="1" ht="19" customHeight="1" x14ac:dyDescent="0.35">
      <c r="A22" s="20" t="s">
        <v>82</v>
      </c>
      <c r="B22" s="35">
        <v>-1545564</v>
      </c>
      <c r="C22" s="36">
        <f t="shared" si="4"/>
        <v>-2.5979417522042719E-2</v>
      </c>
      <c r="D22" s="35">
        <v>-341879</v>
      </c>
      <c r="E22" s="36">
        <f t="shared" si="5"/>
        <v>-1.1342322773034175E-2</v>
      </c>
      <c r="F22" s="35">
        <v>-639290</v>
      </c>
      <c r="G22" s="36">
        <f t="shared" si="6"/>
        <v>-4.8726409090250833E-2</v>
      </c>
      <c r="K22" s="4"/>
      <c r="L22"/>
      <c r="M22"/>
      <c r="N22"/>
      <c r="O22"/>
    </row>
    <row r="23" spans="1:15" s="22" customFormat="1" ht="19" customHeight="1" x14ac:dyDescent="0.35">
      <c r="A23" s="20" t="s">
        <v>83</v>
      </c>
      <c r="B23" s="35">
        <v>-17733077</v>
      </c>
      <c r="C23" s="36">
        <f t="shared" si="4"/>
        <v>-0.29807566126898188</v>
      </c>
      <c r="D23" s="35">
        <v>-5996899</v>
      </c>
      <c r="E23" s="36">
        <f t="shared" si="5"/>
        <v>-0.19895566587969976</v>
      </c>
      <c r="F23" s="35">
        <v>-2265959</v>
      </c>
      <c r="G23" s="36">
        <f t="shared" si="6"/>
        <v>-0.17271042127318695</v>
      </c>
      <c r="K23" s="40" t="s">
        <v>107</v>
      </c>
      <c r="L23" s="40">
        <v>2018</v>
      </c>
      <c r="M23" s="40">
        <v>2019</v>
      </c>
      <c r="N23" s="40">
        <v>2020</v>
      </c>
      <c r="O23" s="41" t="s">
        <v>106</v>
      </c>
    </row>
    <row r="24" spans="1:15" s="4" customFormat="1" ht="19" customHeight="1" x14ac:dyDescent="0.35">
      <c r="A24" s="21" t="s">
        <v>84</v>
      </c>
      <c r="B24" s="29">
        <v>40213224</v>
      </c>
      <c r="C24" s="30">
        <f t="shared" si="4"/>
        <v>0.67594492120897542</v>
      </c>
      <c r="D24" s="29">
        <v>23803108</v>
      </c>
      <c r="E24" s="30">
        <f t="shared" si="5"/>
        <v>0.78970201134726603</v>
      </c>
      <c r="F24" s="29">
        <v>10214741</v>
      </c>
      <c r="G24" s="30">
        <f t="shared" si="6"/>
        <v>0.77856316963656225</v>
      </c>
      <c r="K24" s="4" t="s">
        <v>105</v>
      </c>
      <c r="L24" s="39">
        <f>L11/L18</f>
        <v>8.5377358490566042</v>
      </c>
      <c r="M24" s="39">
        <f t="shared" ref="M24:N24" si="7">M11/M18</f>
        <v>9.2123769338959214</v>
      </c>
      <c r="N24" s="39">
        <f t="shared" si="7"/>
        <v>9.8331193838254176</v>
      </c>
      <c r="O24" s="15">
        <f>(N24/L24)^(1/2)-1</f>
        <v>7.318427136976946E-2</v>
      </c>
    </row>
    <row r="25" spans="1:15" s="22" customFormat="1" ht="19" customHeight="1" x14ac:dyDescent="0.35">
      <c r="A25" s="22" t="s">
        <v>85</v>
      </c>
      <c r="B25" s="31">
        <v>-41194599</v>
      </c>
      <c r="C25" s="32">
        <f t="shared" si="4"/>
        <v>-0.69244087405899946</v>
      </c>
      <c r="D25" s="31">
        <v>-27174249</v>
      </c>
      <c r="E25" s="32">
        <f t="shared" si="5"/>
        <v>-0.90154441563477483</v>
      </c>
      <c r="F25" s="31">
        <v>-13441813</v>
      </c>
      <c r="G25" s="32">
        <f t="shared" si="6"/>
        <v>-1.0245292107692154</v>
      </c>
      <c r="K25" s="4" t="s">
        <v>102</v>
      </c>
      <c r="L25" s="39">
        <f t="shared" ref="L25:N25" si="8">L12/L19</f>
        <v>5.4926301998034717</v>
      </c>
      <c r="M25" s="39">
        <f t="shared" si="8"/>
        <v>5.7607734806629836</v>
      </c>
      <c r="N25" s="39">
        <f t="shared" si="8"/>
        <v>5.5361305361305364</v>
      </c>
      <c r="O25" s="15">
        <f t="shared" ref="O25:O26" si="9">(N25/L25)^(1/2)-1</f>
        <v>3.952072688662156E-3</v>
      </c>
    </row>
    <row r="26" spans="1:15" s="22" customFormat="1" ht="19" customHeight="1" x14ac:dyDescent="0.35">
      <c r="A26" s="22" t="s">
        <v>86</v>
      </c>
      <c r="B26" s="31">
        <v>-1507297</v>
      </c>
      <c r="C26" s="32">
        <f t="shared" si="4"/>
        <v>-2.5336186720655001E-2</v>
      </c>
      <c r="D26" s="31">
        <v>-1296712</v>
      </c>
      <c r="E26" s="32">
        <f t="shared" si="5"/>
        <v>-4.3020267543975185E-2</v>
      </c>
      <c r="F26" s="31">
        <v>-6456612</v>
      </c>
      <c r="G26" s="32">
        <f t="shared" si="6"/>
        <v>-0.49212019216478059</v>
      </c>
      <c r="K26" s="4" t="s">
        <v>103</v>
      </c>
      <c r="L26" s="39">
        <f t="shared" ref="L26:N26" si="10">L13/L20</f>
        <v>1.1268817204301076</v>
      </c>
      <c r="M26" s="39">
        <f t="shared" si="10"/>
        <v>1.7200956937799041</v>
      </c>
      <c r="N26" s="39">
        <f t="shared" si="10"/>
        <v>2.115169964485033</v>
      </c>
      <c r="O26" s="15">
        <f t="shared" si="9"/>
        <v>0.37004069803979989</v>
      </c>
    </row>
    <row r="27" spans="1:15" s="22" customFormat="1" ht="19" customHeight="1" x14ac:dyDescent="0.35">
      <c r="A27" s="22" t="s">
        <v>87</v>
      </c>
      <c r="B27" s="31">
        <v>-6891653</v>
      </c>
      <c r="C27" s="32">
        <f t="shared" si="4"/>
        <v>-0.11584193906175239</v>
      </c>
      <c r="D27" s="31">
        <v>-3870358</v>
      </c>
      <c r="E27" s="32">
        <f t="shared" si="5"/>
        <v>-0.12840463931155469</v>
      </c>
      <c r="F27" s="31">
        <v>-1116057</v>
      </c>
      <c r="G27" s="32">
        <f t="shared" si="6"/>
        <v>-8.5065384958372681E-2</v>
      </c>
    </row>
    <row r="28" spans="1:15" s="4" customFormat="1" ht="19" customHeight="1" x14ac:dyDescent="0.35">
      <c r="A28" s="4" t="s">
        <v>88</v>
      </c>
      <c r="B28" s="29">
        <v>-9380325</v>
      </c>
      <c r="C28" s="30">
        <f t="shared" si="4"/>
        <v>-0.15767407863243152</v>
      </c>
      <c r="D28" s="29">
        <v>-8538211</v>
      </c>
      <c r="E28" s="30">
        <f t="shared" si="5"/>
        <v>-0.2832673111430386</v>
      </c>
      <c r="F28" s="29">
        <v>-10799741</v>
      </c>
      <c r="G28" s="30">
        <f t="shared" si="6"/>
        <v>-0.82315161825580663</v>
      </c>
    </row>
    <row r="29" spans="1:15" s="22" customFormat="1" ht="19" customHeight="1" x14ac:dyDescent="0.35">
      <c r="A29" s="22" t="s">
        <v>89</v>
      </c>
      <c r="B29" s="31">
        <v>2455366</v>
      </c>
      <c r="C29" s="32">
        <f t="shared" si="4"/>
        <v>4.1272298321795763E-2</v>
      </c>
      <c r="D29" s="31">
        <v>1541825</v>
      </c>
      <c r="E29" s="32">
        <f t="shared" si="5"/>
        <v>5.115224044042898E-2</v>
      </c>
      <c r="F29" s="31">
        <v>584940</v>
      </c>
      <c r="G29" s="32">
        <f t="shared" si="6"/>
        <v>4.4583875445027017E-2</v>
      </c>
    </row>
    <row r="30" spans="1:15" s="22" customFormat="1" ht="19" customHeight="1" x14ac:dyDescent="0.35">
      <c r="A30" s="22" t="s">
        <v>90</v>
      </c>
      <c r="B30" s="31">
        <v>-757336</v>
      </c>
      <c r="C30" s="32">
        <f t="shared" si="4"/>
        <v>-1.2730076624762058E-2</v>
      </c>
      <c r="D30" s="31">
        <v>-145858</v>
      </c>
      <c r="E30" s="32">
        <f t="shared" si="5"/>
        <v>-4.8390468997195468E-3</v>
      </c>
      <c r="F30" s="18"/>
      <c r="G30" s="32">
        <f t="shared" si="6"/>
        <v>0</v>
      </c>
    </row>
    <row r="31" spans="1:15" s="22" customFormat="1" ht="19" customHeight="1" x14ac:dyDescent="0.35">
      <c r="A31" s="22" t="s">
        <v>91</v>
      </c>
      <c r="B31" s="31">
        <v>225197</v>
      </c>
      <c r="C31" s="32">
        <f t="shared" si="4"/>
        <v>3.785341071422118E-3</v>
      </c>
      <c r="D31" s="31">
        <v>63179</v>
      </c>
      <c r="E31" s="32">
        <f t="shared" si="5"/>
        <v>2.0960533126560162E-3</v>
      </c>
      <c r="F31" s="31">
        <v>10037</v>
      </c>
      <c r="G31" s="32">
        <f t="shared" si="6"/>
        <v>7.6501582699377052E-4</v>
      </c>
    </row>
    <row r="32" spans="1:15" s="22" customFormat="1" ht="19" customHeight="1" x14ac:dyDescent="0.35">
      <c r="A32" s="22" t="s">
        <v>92</v>
      </c>
      <c r="B32" s="31">
        <v>193702</v>
      </c>
      <c r="C32" s="32">
        <f t="shared" si="4"/>
        <v>3.2559409593227577E-3</v>
      </c>
      <c r="D32" s="31">
        <v>82786</v>
      </c>
      <c r="E32" s="32">
        <f t="shared" si="5"/>
        <v>2.7465434644666892E-3</v>
      </c>
      <c r="F32" s="31">
        <v>-12361</v>
      </c>
      <c r="G32" s="32">
        <f t="shared" si="6"/>
        <v>-9.4215010834611918E-4</v>
      </c>
    </row>
    <row r="33" spans="1:7" s="22" customFormat="1" ht="19" customHeight="1" x14ac:dyDescent="0.35">
      <c r="A33" s="22" t="s">
        <v>93</v>
      </c>
      <c r="B33" s="31">
        <v>-7263396</v>
      </c>
      <c r="C33" s="32">
        <f t="shared" si="4"/>
        <v>-0.12209057490465293</v>
      </c>
      <c r="D33" s="31">
        <v>-6996279</v>
      </c>
      <c r="E33" s="32">
        <f t="shared" si="5"/>
        <v>-0.2321115208252065</v>
      </c>
      <c r="F33" s="31">
        <v>-10217125</v>
      </c>
      <c r="G33" s="32">
        <f t="shared" si="6"/>
        <v>-0.77874487709213192</v>
      </c>
    </row>
    <row r="34" spans="1:7" s="22" customFormat="1" ht="19" customHeight="1" x14ac:dyDescent="0.35">
      <c r="A34" s="22" t="s">
        <v>94</v>
      </c>
      <c r="B34" s="18"/>
      <c r="C34" s="32">
        <f t="shared" si="4"/>
        <v>0</v>
      </c>
      <c r="D34" s="18"/>
      <c r="E34" s="32">
        <f t="shared" si="5"/>
        <v>0</v>
      </c>
      <c r="F34" s="18"/>
      <c r="G34" s="32">
        <f t="shared" si="6"/>
        <v>0</v>
      </c>
    </row>
    <row r="35" spans="1:7" s="22" customFormat="1" ht="19" customHeight="1" x14ac:dyDescent="0.35">
      <c r="A35" s="22" t="s">
        <v>95</v>
      </c>
      <c r="B35" s="31">
        <v>83654</v>
      </c>
      <c r="C35" s="32">
        <f t="shared" si="4"/>
        <v>1.4061418313243332E-3</v>
      </c>
      <c r="D35" s="31">
        <v>28676</v>
      </c>
      <c r="E35" s="32">
        <f t="shared" si="5"/>
        <v>9.5136714404665985E-4</v>
      </c>
      <c r="F35" s="18"/>
      <c r="G35" s="32">
        <f t="shared" si="6"/>
        <v>0</v>
      </c>
    </row>
    <row r="36" spans="1:7" s="4" customFormat="1" ht="19" customHeight="1" x14ac:dyDescent="0.35">
      <c r="A36" s="4" t="s">
        <v>96</v>
      </c>
      <c r="B36" s="29">
        <v>-7179742</v>
      </c>
      <c r="C36" s="30">
        <f t="shared" si="4"/>
        <v>-0.1206844330733286</v>
      </c>
      <c r="D36" s="29">
        <v>-6967603</v>
      </c>
      <c r="E36" s="30">
        <f t="shared" si="5"/>
        <v>-0.23116015368115983</v>
      </c>
      <c r="F36" s="29">
        <v>-10217125</v>
      </c>
      <c r="G36" s="30">
        <f t="shared" si="6"/>
        <v>-0.77874487709213192</v>
      </c>
    </row>
    <row r="37" spans="1:7" ht="19" customHeight="1" x14ac:dyDescent="0.35">
      <c r="A37" s="12" t="s">
        <v>97</v>
      </c>
      <c r="B37" s="28"/>
    </row>
    <row r="38" spans="1:7" ht="19" customHeight="1" x14ac:dyDescent="0.35">
      <c r="A38" s="23" t="s">
        <v>98</v>
      </c>
      <c r="B38" s="31">
        <f>B39*B40</f>
        <v>1591.5605999999998</v>
      </c>
      <c r="D38" s="31">
        <f>D39*D40</f>
        <v>1075.5752</v>
      </c>
      <c r="F38" s="31">
        <f>F39*F40</f>
        <v>258.4939</v>
      </c>
    </row>
    <row r="39" spans="1:7" ht="19" customHeight="1" x14ac:dyDescent="0.35">
      <c r="A39" s="24" t="s">
        <v>99</v>
      </c>
      <c r="B39" s="23">
        <v>127.02</v>
      </c>
      <c r="D39" s="23">
        <v>85.84</v>
      </c>
      <c r="F39" s="23">
        <v>20.63</v>
      </c>
    </row>
    <row r="40" spans="1:7" ht="19" customHeight="1" x14ac:dyDescent="0.35">
      <c r="A40" s="24" t="s">
        <v>100</v>
      </c>
      <c r="B40" s="23">
        <v>12.53</v>
      </c>
      <c r="D40" s="23">
        <v>12.53</v>
      </c>
      <c r="F40" s="23">
        <v>12.53</v>
      </c>
    </row>
    <row r="41" spans="1:7" ht="19" customHeight="1" x14ac:dyDescent="0.35">
      <c r="A41" t="s">
        <v>0</v>
      </c>
      <c r="B41" s="26">
        <v>44377</v>
      </c>
      <c r="D41" s="26">
        <v>44012</v>
      </c>
      <c r="F41" s="26">
        <v>43646</v>
      </c>
    </row>
    <row r="42" spans="1:7" ht="19" customHeight="1" x14ac:dyDescent="0.35">
      <c r="B42" s="28"/>
    </row>
    <row r="43" spans="1:7" ht="19" customHeight="1" x14ac:dyDescent="0.35">
      <c r="B43" s="28"/>
    </row>
    <row r="49" spans="2:2" ht="19" customHeight="1" x14ac:dyDescent="0.35">
      <c r="B49" s="28"/>
    </row>
  </sheetData>
  <mergeCells count="3">
    <mergeCell ref="B1:C1"/>
    <mergeCell ref="D1:E1"/>
    <mergeCell ref="F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9BAF-E094-D54B-BBE2-7EDB732CDC6B}">
  <dimension ref="A1:M238"/>
  <sheetViews>
    <sheetView workbookViewId="0">
      <selection activeCell="C12" sqref="C12"/>
    </sheetView>
  </sheetViews>
  <sheetFormatPr defaultColWidth="11.07421875" defaultRowHeight="15.5" x14ac:dyDescent="0.35"/>
  <cols>
    <col min="1" max="1" width="14.15234375" bestFit="1" customWidth="1"/>
    <col min="2" max="2" width="12.4609375" bestFit="1" customWidth="1"/>
    <col min="5" max="5" width="10.84375" style="11"/>
    <col min="6" max="6" width="7.3046875" customWidth="1"/>
    <col min="7" max="8" width="18.3046875" customWidth="1"/>
    <col min="10" max="10" width="13" customWidth="1"/>
    <col min="11" max="11" width="15.4609375" customWidth="1"/>
  </cols>
  <sheetData>
    <row r="1" spans="1:13" s="4" customFormat="1" x14ac:dyDescent="0.35">
      <c r="A1" s="4" t="s">
        <v>61</v>
      </c>
      <c r="E1" s="9"/>
      <c r="H1" s="4" t="s">
        <v>62</v>
      </c>
    </row>
    <row r="2" spans="1:13" x14ac:dyDescent="0.35">
      <c r="E2" s="10"/>
      <c r="H2" s="3"/>
    </row>
    <row r="3" spans="1:13" x14ac:dyDescent="0.35">
      <c r="B3" t="s">
        <v>41</v>
      </c>
      <c r="C3" t="s">
        <v>42</v>
      </c>
      <c r="E3" s="10"/>
    </row>
    <row r="4" spans="1:13" x14ac:dyDescent="0.35">
      <c r="A4" t="s">
        <v>40</v>
      </c>
      <c r="B4">
        <v>6</v>
      </c>
      <c r="C4" s="13">
        <v>0.03</v>
      </c>
      <c r="E4" s="10"/>
    </row>
    <row r="5" spans="1:13" x14ac:dyDescent="0.35">
      <c r="E5" s="10"/>
      <c r="I5" s="4"/>
      <c r="J5" s="4"/>
      <c r="K5" s="4"/>
      <c r="L5" s="4"/>
      <c r="M5" s="4"/>
    </row>
    <row r="6" spans="1:13" x14ac:dyDescent="0.35">
      <c r="A6" s="4"/>
      <c r="B6" s="4" t="s">
        <v>59</v>
      </c>
      <c r="C6" t="s">
        <v>42</v>
      </c>
      <c r="E6" t="s">
        <v>58</v>
      </c>
      <c r="F6" s="3"/>
      <c r="H6" s="4"/>
      <c r="I6" s="4" t="s">
        <v>63</v>
      </c>
      <c r="K6" s="2"/>
      <c r="L6" s="1"/>
    </row>
    <row r="7" spans="1:13" x14ac:dyDescent="0.35">
      <c r="A7" t="s">
        <v>3</v>
      </c>
      <c r="B7" s="15">
        <v>0.59799999999999998</v>
      </c>
      <c r="C7" s="16" t="s">
        <v>43</v>
      </c>
      <c r="E7"/>
      <c r="F7" s="3"/>
      <c r="H7" t="s">
        <v>2</v>
      </c>
      <c r="I7" s="15">
        <v>0.42099999999999999</v>
      </c>
      <c r="K7" s="2"/>
      <c r="L7" s="1"/>
    </row>
    <row r="8" spans="1:13" x14ac:dyDescent="0.35">
      <c r="A8" t="s">
        <v>5</v>
      </c>
      <c r="B8" s="15">
        <v>0.34200000000000003</v>
      </c>
      <c r="C8" s="16" t="s">
        <v>53</v>
      </c>
      <c r="E8" t="s">
        <v>29</v>
      </c>
      <c r="F8" s="14">
        <v>0.22</v>
      </c>
      <c r="H8" t="s">
        <v>4</v>
      </c>
      <c r="I8" s="15">
        <v>0.192</v>
      </c>
      <c r="K8" s="2"/>
      <c r="L8" s="1"/>
    </row>
    <row r="9" spans="1:13" x14ac:dyDescent="0.35">
      <c r="A9" t="s">
        <v>6</v>
      </c>
      <c r="B9" s="15">
        <v>0.25600000000000001</v>
      </c>
      <c r="C9" s="16" t="s">
        <v>54</v>
      </c>
      <c r="E9" t="s">
        <v>31</v>
      </c>
      <c r="F9" s="14">
        <v>0.11</v>
      </c>
      <c r="H9" t="s">
        <v>10</v>
      </c>
      <c r="I9" s="15">
        <v>0.10299999999999999</v>
      </c>
    </row>
    <row r="10" spans="1:13" x14ac:dyDescent="0.35">
      <c r="A10" t="s">
        <v>7</v>
      </c>
      <c r="B10" s="15">
        <v>0.221</v>
      </c>
      <c r="C10" s="16" t="s">
        <v>55</v>
      </c>
      <c r="E10" t="s">
        <v>33</v>
      </c>
      <c r="F10" s="14">
        <v>0.11</v>
      </c>
      <c r="H10" t="s">
        <v>8</v>
      </c>
      <c r="I10" s="15">
        <v>8.5999999999999993E-2</v>
      </c>
    </row>
    <row r="11" spans="1:13" x14ac:dyDescent="0.35">
      <c r="A11" t="s">
        <v>9</v>
      </c>
      <c r="B11" s="15">
        <v>0.189</v>
      </c>
      <c r="C11" s="16" t="s">
        <v>56</v>
      </c>
      <c r="E11" t="s">
        <v>34</v>
      </c>
      <c r="F11" s="14">
        <v>0.05</v>
      </c>
      <c r="H11" t="s">
        <v>28</v>
      </c>
      <c r="I11" s="15">
        <v>5.1999999999999998E-2</v>
      </c>
    </row>
    <row r="12" spans="1:13" x14ac:dyDescent="0.35">
      <c r="A12" t="s">
        <v>11</v>
      </c>
      <c r="B12" s="15">
        <v>0.13200000000000001</v>
      </c>
      <c r="C12" s="16" t="s">
        <v>57</v>
      </c>
      <c r="E12" t="s">
        <v>36</v>
      </c>
      <c r="F12" s="14">
        <v>0.04</v>
      </c>
      <c r="H12" t="s">
        <v>14</v>
      </c>
      <c r="I12" s="15">
        <v>3.7999999999999999E-2</v>
      </c>
    </row>
    <row r="13" spans="1:13" x14ac:dyDescent="0.35">
      <c r="A13" t="s">
        <v>12</v>
      </c>
      <c r="B13" s="15">
        <v>5.7000000000000002E-2</v>
      </c>
      <c r="C13" s="16" t="s">
        <v>50</v>
      </c>
      <c r="E13" t="s">
        <v>37</v>
      </c>
      <c r="F13" s="14">
        <v>0.04</v>
      </c>
      <c r="H13" t="s">
        <v>16</v>
      </c>
      <c r="I13" s="15">
        <v>2.5000000000000001E-2</v>
      </c>
      <c r="J13" s="4"/>
      <c r="K13" s="4"/>
      <c r="L13" s="4"/>
    </row>
    <row r="14" spans="1:13" x14ac:dyDescent="0.35">
      <c r="A14" t="s">
        <v>13</v>
      </c>
      <c r="B14" s="15">
        <v>4.9000000000000002E-2</v>
      </c>
      <c r="C14" s="16" t="s">
        <v>51</v>
      </c>
      <c r="D14" s="3"/>
      <c r="E14" t="s">
        <v>38</v>
      </c>
      <c r="F14" s="14">
        <v>0.03</v>
      </c>
      <c r="H14" t="s">
        <v>30</v>
      </c>
      <c r="I14" s="15">
        <v>2.3E-2</v>
      </c>
      <c r="J14" s="3"/>
      <c r="K14" s="5"/>
    </row>
    <row r="15" spans="1:13" x14ac:dyDescent="0.35">
      <c r="A15" t="s">
        <v>15</v>
      </c>
      <c r="B15" s="15">
        <v>3.7999999999999999E-2</v>
      </c>
      <c r="C15" s="16" t="s">
        <v>52</v>
      </c>
      <c r="D15" s="3"/>
      <c r="E15" t="s">
        <v>39</v>
      </c>
      <c r="F15" s="14">
        <v>0.02</v>
      </c>
      <c r="H15" t="s">
        <v>26</v>
      </c>
      <c r="I15" s="15">
        <v>1.0999999999999999E-2</v>
      </c>
      <c r="J15" s="3"/>
      <c r="K15" s="5"/>
    </row>
    <row r="16" spans="1:13" x14ac:dyDescent="0.35">
      <c r="A16" t="s">
        <v>17</v>
      </c>
      <c r="B16" s="15">
        <v>3.3000000000000002E-2</v>
      </c>
      <c r="C16" s="16" t="s">
        <v>49</v>
      </c>
      <c r="D16" s="3"/>
      <c r="E16" s="10"/>
      <c r="H16" t="s">
        <v>18</v>
      </c>
      <c r="I16" s="15">
        <v>8.9999999999999993E-3</v>
      </c>
      <c r="J16" s="3"/>
      <c r="K16" s="5"/>
    </row>
    <row r="17" spans="1:11" x14ac:dyDescent="0.35">
      <c r="A17" t="s">
        <v>19</v>
      </c>
      <c r="B17" s="15">
        <v>2.7E-2</v>
      </c>
      <c r="C17" s="16" t="s">
        <v>48</v>
      </c>
      <c r="D17" s="3"/>
      <c r="E17" s="10"/>
      <c r="H17" t="s">
        <v>20</v>
      </c>
      <c r="I17" s="15">
        <v>8.0000000000000002E-3</v>
      </c>
    </row>
    <row r="18" spans="1:11" x14ac:dyDescent="0.35">
      <c r="A18" t="s">
        <v>21</v>
      </c>
      <c r="B18" s="15">
        <v>2.4E-2</v>
      </c>
      <c r="C18" s="16" t="s">
        <v>47</v>
      </c>
      <c r="D18" s="3"/>
      <c r="E18" s="10"/>
      <c r="H18" t="s">
        <v>22</v>
      </c>
      <c r="I18" s="15">
        <v>6.0000000000000001E-3</v>
      </c>
    </row>
    <row r="19" spans="1:11" x14ac:dyDescent="0.35">
      <c r="A19" t="s">
        <v>23</v>
      </c>
      <c r="B19" s="15">
        <v>2.1000000000000001E-2</v>
      </c>
      <c r="C19" s="16" t="s">
        <v>46</v>
      </c>
      <c r="D19" s="3"/>
      <c r="E19" s="10"/>
      <c r="H19" t="s">
        <v>24</v>
      </c>
      <c r="I19" s="15">
        <v>5.0000000000000001E-3</v>
      </c>
    </row>
    <row r="20" spans="1:11" x14ac:dyDescent="0.35">
      <c r="A20" t="s">
        <v>25</v>
      </c>
      <c r="B20" s="15">
        <v>0.02</v>
      </c>
      <c r="C20" s="16" t="s">
        <v>45</v>
      </c>
      <c r="D20" s="3"/>
      <c r="E20" s="10"/>
      <c r="H20" t="s">
        <v>32</v>
      </c>
      <c r="I20" s="15">
        <v>3.0000000000000001E-3</v>
      </c>
    </row>
    <row r="21" spans="1:11" x14ac:dyDescent="0.35">
      <c r="A21" t="s">
        <v>27</v>
      </c>
      <c r="B21" s="15">
        <v>1.7999999999999999E-2</v>
      </c>
      <c r="C21" s="16" t="s">
        <v>44</v>
      </c>
      <c r="D21" s="3"/>
      <c r="E21" s="10"/>
      <c r="H21" t="s">
        <v>35</v>
      </c>
      <c r="I21" s="15">
        <v>2E-3</v>
      </c>
    </row>
    <row r="22" spans="1:11" x14ac:dyDescent="0.35">
      <c r="D22" s="3"/>
      <c r="E22" s="10"/>
      <c r="H22" t="s">
        <v>1</v>
      </c>
      <c r="I22" s="15">
        <v>1.6E-2</v>
      </c>
      <c r="J22" s="4"/>
    </row>
    <row r="23" spans="1:11" x14ac:dyDescent="0.35">
      <c r="D23" s="3"/>
      <c r="E23" s="10"/>
    </row>
    <row r="24" spans="1:11" x14ac:dyDescent="0.35">
      <c r="A24" t="s">
        <v>60</v>
      </c>
      <c r="D24" s="3"/>
      <c r="E24" s="10"/>
      <c r="I24" s="6"/>
      <c r="J24" s="6"/>
      <c r="K24" s="6"/>
    </row>
    <row r="25" spans="1:11" x14ac:dyDescent="0.35">
      <c r="D25" s="3"/>
      <c r="E25" s="10"/>
      <c r="I25" s="6"/>
      <c r="J25" s="7"/>
      <c r="K25" s="8"/>
    </row>
    <row r="26" spans="1:11" x14ac:dyDescent="0.35">
      <c r="D26" s="3"/>
      <c r="E26" s="10"/>
      <c r="I26" s="6"/>
      <c r="J26" s="6"/>
      <c r="K26" s="8"/>
    </row>
    <row r="27" spans="1:11" x14ac:dyDescent="0.35">
      <c r="D27" s="3"/>
      <c r="E27" s="10"/>
      <c r="I27" s="6"/>
      <c r="J27" s="6"/>
      <c r="K27" s="8"/>
    </row>
    <row r="28" spans="1:11" x14ac:dyDescent="0.35">
      <c r="D28" s="3"/>
      <c r="E28" s="10"/>
      <c r="I28" s="6"/>
      <c r="J28" s="6"/>
      <c r="K28" s="8"/>
    </row>
    <row r="29" spans="1:11" x14ac:dyDescent="0.35">
      <c r="D29" s="3"/>
      <c r="E29" s="10"/>
      <c r="I29" s="6"/>
      <c r="J29" s="6"/>
      <c r="K29" s="6"/>
    </row>
    <row r="30" spans="1:11" x14ac:dyDescent="0.35">
      <c r="D30" s="3"/>
      <c r="E30" s="10"/>
    </row>
    <row r="31" spans="1:11" x14ac:dyDescent="0.35">
      <c r="D31" s="3"/>
      <c r="E31" s="10"/>
    </row>
    <row r="32" spans="1:11" x14ac:dyDescent="0.35">
      <c r="D32" s="3"/>
      <c r="E32" s="10"/>
    </row>
    <row r="33" spans="4:5" x14ac:dyDescent="0.35">
      <c r="D33" s="3"/>
      <c r="E33" s="10"/>
    </row>
    <row r="34" spans="4:5" x14ac:dyDescent="0.35">
      <c r="D34" s="3"/>
      <c r="E34" s="10"/>
    </row>
    <row r="35" spans="4:5" x14ac:dyDescent="0.35">
      <c r="D35" s="3"/>
      <c r="E35" s="10"/>
    </row>
    <row r="36" spans="4:5" x14ac:dyDescent="0.35">
      <c r="D36" s="3"/>
      <c r="E36" s="10"/>
    </row>
    <row r="37" spans="4:5" x14ac:dyDescent="0.35">
      <c r="D37" s="3"/>
      <c r="E37" s="10"/>
    </row>
    <row r="38" spans="4:5" x14ac:dyDescent="0.35">
      <c r="D38" s="3"/>
      <c r="E38" s="10"/>
    </row>
    <row r="39" spans="4:5" x14ac:dyDescent="0.35">
      <c r="D39" s="3"/>
      <c r="E39" s="10"/>
    </row>
    <row r="40" spans="4:5" x14ac:dyDescent="0.35">
      <c r="D40" s="3"/>
      <c r="E40" s="10"/>
    </row>
    <row r="41" spans="4:5" x14ac:dyDescent="0.35">
      <c r="D41" s="3"/>
      <c r="E41" s="10"/>
    </row>
    <row r="42" spans="4:5" x14ac:dyDescent="0.35">
      <c r="D42" s="3"/>
      <c r="E42" s="10"/>
    </row>
    <row r="43" spans="4:5" x14ac:dyDescent="0.35">
      <c r="D43" s="3"/>
      <c r="E43" s="10"/>
    </row>
    <row r="44" spans="4:5" x14ac:dyDescent="0.35">
      <c r="D44" s="3"/>
      <c r="E44" s="10"/>
    </row>
    <row r="45" spans="4:5" x14ac:dyDescent="0.35">
      <c r="D45" s="3"/>
      <c r="E45" s="10"/>
    </row>
    <row r="46" spans="4:5" x14ac:dyDescent="0.35">
      <c r="D46" s="3"/>
      <c r="E46" s="10"/>
    </row>
    <row r="47" spans="4:5" x14ac:dyDescent="0.35">
      <c r="D47" s="3"/>
      <c r="E47" s="10"/>
    </row>
    <row r="48" spans="4:5" x14ac:dyDescent="0.35">
      <c r="D48" s="3"/>
      <c r="E48" s="10"/>
    </row>
    <row r="49" spans="4:5" x14ac:dyDescent="0.35">
      <c r="D49" s="3"/>
      <c r="E49" s="10"/>
    </row>
    <row r="50" spans="4:5" x14ac:dyDescent="0.35">
      <c r="D50" s="3"/>
      <c r="E50" s="10"/>
    </row>
    <row r="51" spans="4:5" x14ac:dyDescent="0.35">
      <c r="D51" s="3"/>
      <c r="E51" s="10"/>
    </row>
    <row r="52" spans="4:5" x14ac:dyDescent="0.35">
      <c r="D52" s="3"/>
      <c r="E52" s="10"/>
    </row>
    <row r="53" spans="4:5" x14ac:dyDescent="0.35">
      <c r="D53" s="3"/>
      <c r="E53" s="10"/>
    </row>
    <row r="54" spans="4:5" x14ac:dyDescent="0.35">
      <c r="D54" s="3"/>
      <c r="E54" s="10"/>
    </row>
    <row r="55" spans="4:5" x14ac:dyDescent="0.35">
      <c r="D55" s="3"/>
      <c r="E55" s="10"/>
    </row>
    <row r="56" spans="4:5" x14ac:dyDescent="0.35">
      <c r="D56" s="3"/>
      <c r="E56" s="10"/>
    </row>
    <row r="57" spans="4:5" x14ac:dyDescent="0.35">
      <c r="D57" s="3"/>
      <c r="E57" s="10"/>
    </row>
    <row r="58" spans="4:5" x14ac:dyDescent="0.35">
      <c r="D58" s="3"/>
      <c r="E58" s="10"/>
    </row>
    <row r="59" spans="4:5" x14ac:dyDescent="0.35">
      <c r="D59" s="3"/>
      <c r="E59" s="10"/>
    </row>
    <row r="60" spans="4:5" x14ac:dyDescent="0.35">
      <c r="D60" s="3"/>
      <c r="E60" s="10"/>
    </row>
    <row r="61" spans="4:5" x14ac:dyDescent="0.35">
      <c r="D61" s="3"/>
      <c r="E61" s="10"/>
    </row>
    <row r="62" spans="4:5" x14ac:dyDescent="0.35">
      <c r="D62" s="3"/>
      <c r="E62" s="10"/>
    </row>
    <row r="63" spans="4:5" x14ac:dyDescent="0.35">
      <c r="D63" s="3"/>
      <c r="E63" s="10"/>
    </row>
    <row r="64" spans="4:5" x14ac:dyDescent="0.35">
      <c r="D64" s="3"/>
      <c r="E64" s="10"/>
    </row>
    <row r="65" spans="4:5" x14ac:dyDescent="0.35">
      <c r="D65" s="3"/>
      <c r="E65" s="10"/>
    </row>
    <row r="66" spans="4:5" x14ac:dyDescent="0.35">
      <c r="D66" s="3"/>
      <c r="E66" s="10"/>
    </row>
    <row r="67" spans="4:5" x14ac:dyDescent="0.35">
      <c r="D67" s="3"/>
      <c r="E67" s="10"/>
    </row>
    <row r="68" spans="4:5" x14ac:dyDescent="0.35">
      <c r="D68" s="3"/>
      <c r="E68" s="10"/>
    </row>
    <row r="69" spans="4:5" x14ac:dyDescent="0.35">
      <c r="D69" s="3"/>
      <c r="E69" s="10"/>
    </row>
    <row r="70" spans="4:5" x14ac:dyDescent="0.35">
      <c r="D70" s="3"/>
      <c r="E70" s="10"/>
    </row>
    <row r="71" spans="4:5" x14ac:dyDescent="0.35">
      <c r="D71" s="3"/>
      <c r="E71" s="10"/>
    </row>
    <row r="72" spans="4:5" x14ac:dyDescent="0.35">
      <c r="D72" s="3"/>
      <c r="E72" s="10"/>
    </row>
    <row r="73" spans="4:5" x14ac:dyDescent="0.35">
      <c r="D73" s="3"/>
      <c r="E73" s="10"/>
    </row>
    <row r="74" spans="4:5" x14ac:dyDescent="0.35">
      <c r="D74" s="3"/>
      <c r="E74" s="10"/>
    </row>
    <row r="75" spans="4:5" x14ac:dyDescent="0.35">
      <c r="D75" s="3"/>
      <c r="E75" s="10"/>
    </row>
    <row r="76" spans="4:5" x14ac:dyDescent="0.35">
      <c r="D76" s="3"/>
      <c r="E76" s="10"/>
    </row>
    <row r="77" spans="4:5" x14ac:dyDescent="0.35">
      <c r="D77" s="3"/>
      <c r="E77" s="10"/>
    </row>
    <row r="78" spans="4:5" x14ac:dyDescent="0.35">
      <c r="D78" s="3"/>
      <c r="E78" s="10"/>
    </row>
    <row r="79" spans="4:5" x14ac:dyDescent="0.35">
      <c r="D79" s="3"/>
      <c r="E79" s="10"/>
    </row>
    <row r="80" spans="4:5" x14ac:dyDescent="0.35">
      <c r="D80" s="3"/>
      <c r="E80" s="10"/>
    </row>
    <row r="81" spans="4:5" x14ac:dyDescent="0.35">
      <c r="D81" s="3"/>
      <c r="E81" s="10"/>
    </row>
    <row r="82" spans="4:5" x14ac:dyDescent="0.35">
      <c r="D82" s="3"/>
      <c r="E82" s="10"/>
    </row>
    <row r="83" spans="4:5" x14ac:dyDescent="0.35">
      <c r="D83" s="3"/>
      <c r="E83" s="10"/>
    </row>
    <row r="84" spans="4:5" x14ac:dyDescent="0.35">
      <c r="D84" s="3"/>
      <c r="E84" s="10"/>
    </row>
    <row r="85" spans="4:5" x14ac:dyDescent="0.35">
      <c r="D85" s="3"/>
      <c r="E85" s="10"/>
    </row>
    <row r="86" spans="4:5" x14ac:dyDescent="0.35">
      <c r="D86" s="3"/>
      <c r="E86" s="10"/>
    </row>
    <row r="87" spans="4:5" x14ac:dyDescent="0.35">
      <c r="D87" s="3"/>
      <c r="E87" s="10"/>
    </row>
    <row r="88" spans="4:5" x14ac:dyDescent="0.35">
      <c r="D88" s="3"/>
      <c r="E88" s="10"/>
    </row>
    <row r="89" spans="4:5" x14ac:dyDescent="0.35">
      <c r="D89" s="3"/>
      <c r="E89" s="10"/>
    </row>
    <row r="90" spans="4:5" x14ac:dyDescent="0.35">
      <c r="D90" s="3"/>
      <c r="E90" s="10"/>
    </row>
    <row r="91" spans="4:5" x14ac:dyDescent="0.35">
      <c r="D91" s="3"/>
      <c r="E91" s="10"/>
    </row>
    <row r="92" spans="4:5" x14ac:dyDescent="0.35">
      <c r="D92" s="3"/>
      <c r="E92" s="10"/>
    </row>
    <row r="93" spans="4:5" x14ac:dyDescent="0.35">
      <c r="D93" s="3"/>
      <c r="E93" s="10"/>
    </row>
    <row r="94" spans="4:5" x14ac:dyDescent="0.35">
      <c r="D94" s="3"/>
      <c r="E94" s="10"/>
    </row>
    <row r="95" spans="4:5" x14ac:dyDescent="0.35">
      <c r="D95" s="3"/>
      <c r="E95" s="10"/>
    </row>
    <row r="96" spans="4:5" x14ac:dyDescent="0.35">
      <c r="D96" s="3"/>
      <c r="E96" s="10"/>
    </row>
    <row r="97" spans="4:5" x14ac:dyDescent="0.35">
      <c r="D97" s="3"/>
      <c r="E97" s="10"/>
    </row>
    <row r="98" spans="4:5" x14ac:dyDescent="0.35">
      <c r="D98" s="3"/>
      <c r="E98" s="10"/>
    </row>
    <row r="99" spans="4:5" x14ac:dyDescent="0.35">
      <c r="D99" s="3"/>
      <c r="E99" s="10"/>
    </row>
    <row r="100" spans="4:5" x14ac:dyDescent="0.35">
      <c r="D100" s="3"/>
      <c r="E100" s="10"/>
    </row>
    <row r="101" spans="4:5" x14ac:dyDescent="0.35">
      <c r="D101" s="3"/>
      <c r="E101" s="10"/>
    </row>
    <row r="102" spans="4:5" x14ac:dyDescent="0.35">
      <c r="D102" s="3"/>
      <c r="E102" s="10"/>
    </row>
    <row r="103" spans="4:5" x14ac:dyDescent="0.35">
      <c r="D103" s="3"/>
      <c r="E103" s="10"/>
    </row>
    <row r="104" spans="4:5" x14ac:dyDescent="0.35">
      <c r="D104" s="3"/>
      <c r="E104" s="10"/>
    </row>
    <row r="105" spans="4:5" x14ac:dyDescent="0.35">
      <c r="D105" s="3"/>
      <c r="E105" s="10"/>
    </row>
    <row r="106" spans="4:5" x14ac:dyDescent="0.35">
      <c r="D106" s="3"/>
      <c r="E106" s="10"/>
    </row>
    <row r="107" spans="4:5" x14ac:dyDescent="0.35">
      <c r="D107" s="3"/>
      <c r="E107" s="10"/>
    </row>
    <row r="108" spans="4:5" x14ac:dyDescent="0.35">
      <c r="D108" s="3"/>
      <c r="E108" s="10"/>
    </row>
    <row r="109" spans="4:5" x14ac:dyDescent="0.35">
      <c r="D109" s="3"/>
      <c r="E109" s="10"/>
    </row>
    <row r="110" spans="4:5" x14ac:dyDescent="0.35">
      <c r="D110" s="3"/>
      <c r="E110" s="10"/>
    </row>
    <row r="111" spans="4:5" x14ac:dyDescent="0.35">
      <c r="D111" s="3"/>
      <c r="E111" s="10"/>
    </row>
    <row r="112" spans="4:5" x14ac:dyDescent="0.35">
      <c r="D112" s="3"/>
      <c r="E112" s="10"/>
    </row>
    <row r="113" spans="4:5" x14ac:dyDescent="0.35">
      <c r="D113" s="3"/>
      <c r="E113" s="10"/>
    </row>
    <row r="114" spans="4:5" x14ac:dyDescent="0.35">
      <c r="D114" s="3"/>
      <c r="E114" s="10"/>
    </row>
    <row r="115" spans="4:5" x14ac:dyDescent="0.35">
      <c r="D115" s="3"/>
      <c r="E115" s="10"/>
    </row>
    <row r="116" spans="4:5" x14ac:dyDescent="0.35">
      <c r="D116" s="3"/>
      <c r="E116" s="10"/>
    </row>
    <row r="117" spans="4:5" x14ac:dyDescent="0.35">
      <c r="D117" s="3"/>
      <c r="E117" s="10"/>
    </row>
    <row r="118" spans="4:5" x14ac:dyDescent="0.35">
      <c r="D118" s="3"/>
      <c r="E118" s="10"/>
    </row>
    <row r="119" spans="4:5" x14ac:dyDescent="0.35">
      <c r="D119" s="3"/>
      <c r="E119" s="10"/>
    </row>
    <row r="120" spans="4:5" x14ac:dyDescent="0.35">
      <c r="D120" s="3"/>
      <c r="E120" s="10"/>
    </row>
    <row r="121" spans="4:5" x14ac:dyDescent="0.35">
      <c r="D121" s="3"/>
      <c r="E121" s="10"/>
    </row>
    <row r="122" spans="4:5" x14ac:dyDescent="0.35">
      <c r="D122" s="3"/>
      <c r="E122" s="10"/>
    </row>
    <row r="123" spans="4:5" x14ac:dyDescent="0.35">
      <c r="D123" s="3"/>
      <c r="E123" s="10"/>
    </row>
    <row r="124" spans="4:5" x14ac:dyDescent="0.35">
      <c r="D124" s="3"/>
      <c r="E124" s="10"/>
    </row>
    <row r="125" spans="4:5" x14ac:dyDescent="0.35">
      <c r="D125" s="3"/>
      <c r="E125" s="10"/>
    </row>
    <row r="126" spans="4:5" x14ac:dyDescent="0.35">
      <c r="D126" s="3"/>
      <c r="E126" s="10"/>
    </row>
    <row r="127" spans="4:5" x14ac:dyDescent="0.35">
      <c r="D127" s="3"/>
      <c r="E127" s="10"/>
    </row>
    <row r="128" spans="4:5" x14ac:dyDescent="0.35">
      <c r="D128" s="3"/>
      <c r="E128" s="10"/>
    </row>
    <row r="129" spans="4:5" x14ac:dyDescent="0.35">
      <c r="D129" s="3"/>
      <c r="E129" s="10"/>
    </row>
    <row r="130" spans="4:5" x14ac:dyDescent="0.35">
      <c r="D130" s="3"/>
      <c r="E130" s="10"/>
    </row>
    <row r="131" spans="4:5" x14ac:dyDescent="0.35">
      <c r="D131" s="3"/>
      <c r="E131" s="10"/>
    </row>
    <row r="132" spans="4:5" x14ac:dyDescent="0.35">
      <c r="D132" s="3"/>
      <c r="E132" s="10"/>
    </row>
    <row r="133" spans="4:5" x14ac:dyDescent="0.35">
      <c r="D133" s="3"/>
      <c r="E133" s="10"/>
    </row>
    <row r="134" spans="4:5" x14ac:dyDescent="0.35">
      <c r="D134" s="3"/>
      <c r="E134" s="10"/>
    </row>
    <row r="135" spans="4:5" x14ac:dyDescent="0.35">
      <c r="D135" s="3"/>
      <c r="E135" s="10"/>
    </row>
    <row r="136" spans="4:5" x14ac:dyDescent="0.35">
      <c r="D136" s="3"/>
      <c r="E136" s="10"/>
    </row>
    <row r="137" spans="4:5" x14ac:dyDescent="0.35">
      <c r="D137" s="3"/>
      <c r="E137" s="10"/>
    </row>
    <row r="138" spans="4:5" x14ac:dyDescent="0.35">
      <c r="D138" s="3"/>
      <c r="E138" s="10"/>
    </row>
    <row r="139" spans="4:5" x14ac:dyDescent="0.35">
      <c r="D139" s="3"/>
      <c r="E139" s="10"/>
    </row>
    <row r="140" spans="4:5" x14ac:dyDescent="0.35">
      <c r="D140" s="3"/>
      <c r="E140" s="10"/>
    </row>
    <row r="141" spans="4:5" x14ac:dyDescent="0.35">
      <c r="D141" s="3"/>
      <c r="E141" s="10"/>
    </row>
    <row r="142" spans="4:5" x14ac:dyDescent="0.35">
      <c r="D142" s="3"/>
      <c r="E142" s="10"/>
    </row>
    <row r="143" spans="4:5" x14ac:dyDescent="0.35">
      <c r="D143" s="3"/>
      <c r="E143" s="10"/>
    </row>
    <row r="144" spans="4:5" x14ac:dyDescent="0.35">
      <c r="D144" s="3"/>
      <c r="E144" s="10"/>
    </row>
    <row r="145" spans="4:5" x14ac:dyDescent="0.35">
      <c r="D145" s="3"/>
      <c r="E145" s="10"/>
    </row>
    <row r="146" spans="4:5" x14ac:dyDescent="0.35">
      <c r="D146" s="3"/>
      <c r="E146" s="10"/>
    </row>
    <row r="147" spans="4:5" x14ac:dyDescent="0.35">
      <c r="D147" s="3"/>
      <c r="E147" s="10"/>
    </row>
    <row r="148" spans="4:5" x14ac:dyDescent="0.35">
      <c r="D148" s="3"/>
      <c r="E148" s="10"/>
    </row>
    <row r="149" spans="4:5" x14ac:dyDescent="0.35">
      <c r="D149" s="3"/>
      <c r="E149" s="10"/>
    </row>
    <row r="150" spans="4:5" x14ac:dyDescent="0.35">
      <c r="D150" s="3"/>
      <c r="E150" s="10"/>
    </row>
    <row r="151" spans="4:5" x14ac:dyDescent="0.35">
      <c r="D151" s="3"/>
      <c r="E151" s="10"/>
    </row>
    <row r="152" spans="4:5" x14ac:dyDescent="0.35">
      <c r="D152" s="3"/>
      <c r="E152" s="10"/>
    </row>
    <row r="153" spans="4:5" x14ac:dyDescent="0.35">
      <c r="D153" s="3"/>
      <c r="E153" s="10"/>
    </row>
    <row r="154" spans="4:5" x14ac:dyDescent="0.35">
      <c r="D154" s="3"/>
      <c r="E154" s="10"/>
    </row>
    <row r="155" spans="4:5" x14ac:dyDescent="0.35">
      <c r="D155" s="3"/>
      <c r="E155" s="10"/>
    </row>
    <row r="156" spans="4:5" x14ac:dyDescent="0.35">
      <c r="D156" s="3"/>
      <c r="E156" s="10"/>
    </row>
    <row r="157" spans="4:5" x14ac:dyDescent="0.35">
      <c r="D157" s="3"/>
      <c r="E157" s="10"/>
    </row>
    <row r="158" spans="4:5" x14ac:dyDescent="0.35">
      <c r="D158" s="3"/>
      <c r="E158" s="10"/>
    </row>
    <row r="159" spans="4:5" x14ac:dyDescent="0.35">
      <c r="D159" s="3"/>
      <c r="E159" s="10"/>
    </row>
    <row r="160" spans="4:5" x14ac:dyDescent="0.35">
      <c r="D160" s="3"/>
      <c r="E160" s="10"/>
    </row>
    <row r="161" spans="4:5" x14ac:dyDescent="0.35">
      <c r="D161" s="3"/>
      <c r="E161" s="10"/>
    </row>
    <row r="162" spans="4:5" x14ac:dyDescent="0.35">
      <c r="D162" s="3"/>
      <c r="E162" s="10"/>
    </row>
    <row r="163" spans="4:5" x14ac:dyDescent="0.35">
      <c r="D163" s="3"/>
      <c r="E163" s="10"/>
    </row>
    <row r="164" spans="4:5" x14ac:dyDescent="0.35">
      <c r="D164" s="3"/>
      <c r="E164" s="10"/>
    </row>
    <row r="165" spans="4:5" x14ac:dyDescent="0.35">
      <c r="D165" s="3"/>
      <c r="E165" s="10"/>
    </row>
    <row r="166" spans="4:5" x14ac:dyDescent="0.35">
      <c r="D166" s="3"/>
      <c r="E166" s="10"/>
    </row>
    <row r="167" spans="4:5" x14ac:dyDescent="0.35">
      <c r="D167" s="3"/>
      <c r="E167" s="10"/>
    </row>
    <row r="168" spans="4:5" x14ac:dyDescent="0.35">
      <c r="D168" s="3"/>
      <c r="E168" s="10"/>
    </row>
    <row r="169" spans="4:5" x14ac:dyDescent="0.35">
      <c r="D169" s="3"/>
      <c r="E169" s="10"/>
    </row>
    <row r="170" spans="4:5" x14ac:dyDescent="0.35">
      <c r="D170" s="3"/>
      <c r="E170" s="10"/>
    </row>
    <row r="171" spans="4:5" x14ac:dyDescent="0.35">
      <c r="D171" s="3"/>
      <c r="E171" s="10"/>
    </row>
    <row r="172" spans="4:5" x14ac:dyDescent="0.35">
      <c r="D172" s="3"/>
      <c r="E172" s="10"/>
    </row>
    <row r="173" spans="4:5" x14ac:dyDescent="0.35">
      <c r="D173" s="3"/>
      <c r="E173" s="10"/>
    </row>
    <row r="174" spans="4:5" x14ac:dyDescent="0.35">
      <c r="D174" s="3"/>
      <c r="E174" s="10"/>
    </row>
    <row r="175" spans="4:5" x14ac:dyDescent="0.35">
      <c r="D175" s="3"/>
      <c r="E175" s="10"/>
    </row>
    <row r="176" spans="4:5" x14ac:dyDescent="0.35">
      <c r="D176" s="3"/>
      <c r="E176" s="10"/>
    </row>
    <row r="177" spans="4:5" x14ac:dyDescent="0.35">
      <c r="D177" s="3"/>
      <c r="E177" s="10"/>
    </row>
    <row r="178" spans="4:5" x14ac:dyDescent="0.35">
      <c r="D178" s="3"/>
      <c r="E178" s="10"/>
    </row>
    <row r="179" spans="4:5" x14ac:dyDescent="0.35">
      <c r="D179" s="3"/>
      <c r="E179" s="10"/>
    </row>
    <row r="180" spans="4:5" x14ac:dyDescent="0.35">
      <c r="D180" s="3"/>
      <c r="E180" s="10"/>
    </row>
    <row r="181" spans="4:5" x14ac:dyDescent="0.35">
      <c r="D181" s="3"/>
      <c r="E181" s="10"/>
    </row>
    <row r="182" spans="4:5" x14ac:dyDescent="0.35">
      <c r="D182" s="3"/>
      <c r="E182" s="10"/>
    </row>
    <row r="183" spans="4:5" x14ac:dyDescent="0.35">
      <c r="D183" s="3"/>
      <c r="E183" s="10"/>
    </row>
    <row r="184" spans="4:5" x14ac:dyDescent="0.35">
      <c r="D184" s="3"/>
      <c r="E184" s="10"/>
    </row>
    <row r="185" spans="4:5" x14ac:dyDescent="0.35">
      <c r="D185" s="3"/>
      <c r="E185" s="10"/>
    </row>
    <row r="186" spans="4:5" x14ac:dyDescent="0.35">
      <c r="D186" s="3"/>
      <c r="E186" s="10"/>
    </row>
    <row r="187" spans="4:5" x14ac:dyDescent="0.35">
      <c r="D187" s="3"/>
      <c r="E187" s="10"/>
    </row>
    <row r="188" spans="4:5" x14ac:dyDescent="0.35">
      <c r="D188" s="3"/>
      <c r="E188" s="10"/>
    </row>
    <row r="189" spans="4:5" x14ac:dyDescent="0.35">
      <c r="D189" s="3"/>
      <c r="E189" s="10"/>
    </row>
    <row r="190" spans="4:5" x14ac:dyDescent="0.35">
      <c r="D190" s="3"/>
      <c r="E190" s="10"/>
    </row>
    <row r="191" spans="4:5" x14ac:dyDescent="0.35">
      <c r="D191" s="3"/>
      <c r="E191" s="10"/>
    </row>
    <row r="192" spans="4:5" x14ac:dyDescent="0.35">
      <c r="D192" s="3"/>
      <c r="E192" s="10"/>
    </row>
    <row r="193" spans="4:5" x14ac:dyDescent="0.35">
      <c r="D193" s="3"/>
      <c r="E193" s="10"/>
    </row>
    <row r="194" spans="4:5" x14ac:dyDescent="0.35">
      <c r="D194" s="3"/>
      <c r="E194" s="10"/>
    </row>
    <row r="195" spans="4:5" x14ac:dyDescent="0.35">
      <c r="D195" s="3"/>
      <c r="E195" s="10"/>
    </row>
    <row r="196" spans="4:5" x14ac:dyDescent="0.35">
      <c r="D196" s="3"/>
      <c r="E196" s="10"/>
    </row>
    <row r="197" spans="4:5" x14ac:dyDescent="0.35">
      <c r="D197" s="3"/>
      <c r="E197" s="10"/>
    </row>
    <row r="198" spans="4:5" x14ac:dyDescent="0.35">
      <c r="D198" s="3"/>
      <c r="E198" s="10"/>
    </row>
    <row r="199" spans="4:5" x14ac:dyDescent="0.35">
      <c r="D199" s="3"/>
      <c r="E199" s="10"/>
    </row>
    <row r="200" spans="4:5" x14ac:dyDescent="0.35">
      <c r="D200" s="3"/>
      <c r="E200" s="10"/>
    </row>
    <row r="201" spans="4:5" x14ac:dyDescent="0.35">
      <c r="D201" s="3"/>
      <c r="E201" s="10"/>
    </row>
    <row r="202" spans="4:5" x14ac:dyDescent="0.35">
      <c r="D202" s="3"/>
      <c r="E202" s="10"/>
    </row>
    <row r="203" spans="4:5" x14ac:dyDescent="0.35">
      <c r="D203" s="3"/>
      <c r="E203" s="10"/>
    </row>
    <row r="204" spans="4:5" x14ac:dyDescent="0.35">
      <c r="D204" s="3"/>
      <c r="E204" s="10"/>
    </row>
    <row r="205" spans="4:5" x14ac:dyDescent="0.35">
      <c r="D205" s="3"/>
      <c r="E205" s="10"/>
    </row>
    <row r="206" spans="4:5" x14ac:dyDescent="0.35">
      <c r="D206" s="3"/>
      <c r="E206" s="10"/>
    </row>
    <row r="207" spans="4:5" x14ac:dyDescent="0.35">
      <c r="D207" s="3"/>
      <c r="E207" s="10"/>
    </row>
    <row r="208" spans="4:5" x14ac:dyDescent="0.35">
      <c r="D208" s="3"/>
      <c r="E208" s="10"/>
    </row>
    <row r="209" spans="4:5" x14ac:dyDescent="0.35">
      <c r="D209" s="3"/>
      <c r="E209" s="10"/>
    </row>
    <row r="210" spans="4:5" x14ac:dyDescent="0.35">
      <c r="D210" s="3"/>
      <c r="E210" s="10"/>
    </row>
    <row r="211" spans="4:5" x14ac:dyDescent="0.35">
      <c r="D211" s="3"/>
      <c r="E211" s="10"/>
    </row>
    <row r="212" spans="4:5" x14ac:dyDescent="0.35">
      <c r="D212" s="3"/>
      <c r="E212" s="10"/>
    </row>
    <row r="213" spans="4:5" x14ac:dyDescent="0.35">
      <c r="D213" s="3"/>
      <c r="E213" s="10"/>
    </row>
    <row r="214" spans="4:5" x14ac:dyDescent="0.35">
      <c r="D214" s="3"/>
      <c r="E214" s="10"/>
    </row>
    <row r="215" spans="4:5" x14ac:dyDescent="0.35">
      <c r="D215" s="3"/>
      <c r="E215" s="10"/>
    </row>
    <row r="216" spans="4:5" x14ac:dyDescent="0.35">
      <c r="D216" s="3"/>
      <c r="E216" s="10"/>
    </row>
    <row r="217" spans="4:5" x14ac:dyDescent="0.35">
      <c r="D217" s="3"/>
      <c r="E217" s="10"/>
    </row>
    <row r="218" spans="4:5" x14ac:dyDescent="0.35">
      <c r="D218" s="3"/>
      <c r="E218" s="10"/>
    </row>
    <row r="219" spans="4:5" x14ac:dyDescent="0.35">
      <c r="D219" s="3"/>
      <c r="E219" s="10"/>
    </row>
    <row r="220" spans="4:5" x14ac:dyDescent="0.35">
      <c r="D220" s="3"/>
      <c r="E220" s="10"/>
    </row>
    <row r="221" spans="4:5" x14ac:dyDescent="0.35">
      <c r="D221" s="3"/>
      <c r="E221" s="10"/>
    </row>
    <row r="222" spans="4:5" x14ac:dyDescent="0.35">
      <c r="D222" s="3"/>
      <c r="E222" s="10"/>
    </row>
    <row r="223" spans="4:5" x14ac:dyDescent="0.35">
      <c r="D223" s="3"/>
      <c r="E223" s="10"/>
    </row>
    <row r="224" spans="4:5" x14ac:dyDescent="0.35">
      <c r="D224" s="3"/>
      <c r="E224" s="10"/>
    </row>
    <row r="225" spans="4:5" x14ac:dyDescent="0.35">
      <c r="D225" s="3"/>
      <c r="E225" s="10"/>
    </row>
    <row r="226" spans="4:5" x14ac:dyDescent="0.35">
      <c r="D226" s="3"/>
      <c r="E226" s="10"/>
    </row>
    <row r="227" spans="4:5" x14ac:dyDescent="0.35">
      <c r="D227" s="3"/>
      <c r="E227" s="10"/>
    </row>
    <row r="228" spans="4:5" x14ac:dyDescent="0.35">
      <c r="D228" s="3"/>
      <c r="E228" s="10"/>
    </row>
    <row r="229" spans="4:5" x14ac:dyDescent="0.35">
      <c r="D229" s="3"/>
      <c r="E229" s="10"/>
    </row>
    <row r="230" spans="4:5" x14ac:dyDescent="0.35">
      <c r="D230" s="3"/>
      <c r="E230" s="10"/>
    </row>
    <row r="231" spans="4:5" x14ac:dyDescent="0.35">
      <c r="D231" s="3"/>
      <c r="E231" s="10"/>
    </row>
    <row r="232" spans="4:5" x14ac:dyDescent="0.35">
      <c r="D232" s="3"/>
      <c r="E232" s="10"/>
    </row>
    <row r="233" spans="4:5" x14ac:dyDescent="0.35">
      <c r="D233" s="3"/>
      <c r="E233" s="10"/>
    </row>
    <row r="234" spans="4:5" x14ac:dyDescent="0.35">
      <c r="D234" s="3"/>
      <c r="E234" s="10"/>
    </row>
    <row r="235" spans="4:5" x14ac:dyDescent="0.35">
      <c r="D235" s="3"/>
      <c r="E235" s="10"/>
    </row>
    <row r="236" spans="4:5" x14ac:dyDescent="0.35">
      <c r="D236" s="3"/>
      <c r="E236" s="10"/>
    </row>
    <row r="237" spans="4:5" x14ac:dyDescent="0.35">
      <c r="D237" s="3"/>
      <c r="E237" s="10"/>
    </row>
    <row r="238" spans="4:5" x14ac:dyDescent="0.35">
      <c r="D238" s="3"/>
      <c r="E238" s="10"/>
    </row>
  </sheetData>
  <autoFilter ref="H6:I22" xr:uid="{080C9BAF-E094-D54B-BBE2-7EDB732CDC6B}">
    <sortState xmlns:xlrd2="http://schemas.microsoft.com/office/spreadsheetml/2017/richdata2" ref="H7:I22">
      <sortCondition descending="1" ref="I6:I22"/>
    </sortState>
  </autoFilter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9F61-C1CB-453B-A844-123D064E59BD}">
  <dimension ref="A3:H60"/>
  <sheetViews>
    <sheetView topLeftCell="A7" workbookViewId="0">
      <selection activeCell="A17" sqref="A17:A20"/>
    </sheetView>
  </sheetViews>
  <sheetFormatPr defaultColWidth="12.4609375" defaultRowHeight="15.5" x14ac:dyDescent="0.35"/>
  <cols>
    <col min="1" max="1" width="14.3046875" style="6" customWidth="1"/>
    <col min="2" max="16384" width="12.4609375" style="6"/>
  </cols>
  <sheetData>
    <row r="3" spans="1:6" ht="20" customHeight="1" x14ac:dyDescent="0.35">
      <c r="A3" s="45" t="s">
        <v>108</v>
      </c>
    </row>
    <row r="4" spans="1:6" ht="20" customHeight="1" x14ac:dyDescent="0.35">
      <c r="B4" s="48" t="s">
        <v>109</v>
      </c>
      <c r="C4" s="48" t="s">
        <v>110</v>
      </c>
      <c r="D4" s="48" t="s">
        <v>111</v>
      </c>
      <c r="E4" s="48" t="s">
        <v>112</v>
      </c>
      <c r="F4" s="48" t="s">
        <v>113</v>
      </c>
    </row>
    <row r="5" spans="1:6" ht="20" customHeight="1" x14ac:dyDescent="0.35">
      <c r="A5" s="6" t="s">
        <v>114</v>
      </c>
      <c r="B5" s="6">
        <v>3310</v>
      </c>
      <c r="C5" s="7">
        <v>3045.2000000000003</v>
      </c>
      <c r="D5" s="7">
        <v>1370.3400000000001</v>
      </c>
      <c r="E5" s="7">
        <v>1644.4080000000001</v>
      </c>
      <c r="F5" s="46">
        <v>0.49680000000000002</v>
      </c>
    </row>
    <row r="6" spans="1:6" ht="20" customHeight="1" x14ac:dyDescent="0.35">
      <c r="A6" s="6" t="s">
        <v>115</v>
      </c>
      <c r="B6" s="6">
        <v>2595</v>
      </c>
      <c r="C6" s="7">
        <v>2309.5500000000002</v>
      </c>
      <c r="D6" s="7">
        <v>1039.2975000000001</v>
      </c>
      <c r="E6" s="7">
        <v>1247.1570000000002</v>
      </c>
      <c r="F6" s="46">
        <v>0.48060000000000008</v>
      </c>
    </row>
    <row r="7" spans="1:6" ht="20" customHeight="1" x14ac:dyDescent="0.35">
      <c r="A7" s="6" t="s">
        <v>116</v>
      </c>
      <c r="B7" s="6">
        <v>3127</v>
      </c>
      <c r="C7" s="7">
        <v>2783.03</v>
      </c>
      <c r="D7" s="7">
        <v>1558.4968000000003</v>
      </c>
      <c r="E7" s="7">
        <v>2181.8955200000005</v>
      </c>
      <c r="F7" s="46">
        <v>0.69776000000000016</v>
      </c>
    </row>
    <row r="8" spans="1:6" ht="20" customHeight="1" x14ac:dyDescent="0.35">
      <c r="A8" s="6" t="s">
        <v>117</v>
      </c>
      <c r="B8" s="6">
        <v>3463</v>
      </c>
      <c r="C8" s="7">
        <v>3185.96</v>
      </c>
      <c r="D8" s="7">
        <v>1784.1376000000002</v>
      </c>
      <c r="E8" s="7">
        <v>2676.2064000000005</v>
      </c>
      <c r="F8" s="46">
        <v>0.77280000000000015</v>
      </c>
    </row>
    <row r="9" spans="1:6" ht="20" customHeight="1" x14ac:dyDescent="0.35">
      <c r="A9" s="6" t="s">
        <v>118</v>
      </c>
      <c r="B9" s="6">
        <v>3678</v>
      </c>
      <c r="C9" s="7">
        <v>3518.08</v>
      </c>
      <c r="D9" s="7">
        <v>2181.2096000000001</v>
      </c>
      <c r="E9" s="7">
        <v>2835.5724800000003</v>
      </c>
      <c r="F9" s="46">
        <v>0.74152000000000007</v>
      </c>
    </row>
    <row r="10" spans="1:6" ht="20" customHeight="1" x14ac:dyDescent="0.35">
      <c r="A10" s="6" t="s">
        <v>119</v>
      </c>
      <c r="B10" s="6">
        <v>4521</v>
      </c>
      <c r="C10" s="7">
        <v>4294.95</v>
      </c>
      <c r="D10" s="7">
        <v>2319.2730000000001</v>
      </c>
      <c r="E10" s="7">
        <v>3246.9821999999999</v>
      </c>
      <c r="F10" s="46">
        <v>0.71819999999999995</v>
      </c>
    </row>
    <row r="11" spans="1:6" ht="20" customHeight="1" x14ac:dyDescent="0.35">
      <c r="A11" s="6" t="s">
        <v>120</v>
      </c>
      <c r="B11" s="6">
        <v>3965</v>
      </c>
      <c r="C11" s="7">
        <v>3766.75</v>
      </c>
      <c r="D11" s="7">
        <v>2071.7125000000001</v>
      </c>
      <c r="E11" s="7">
        <v>3107.5687500000004</v>
      </c>
      <c r="F11" s="46">
        <v>0.78375000000000006</v>
      </c>
    </row>
    <row r="12" spans="1:6" ht="20" customHeight="1" x14ac:dyDescent="0.35">
      <c r="E12" s="7"/>
      <c r="F12" s="7"/>
    </row>
    <row r="15" spans="1:6" ht="20" customHeight="1" x14ac:dyDescent="0.35">
      <c r="A15" s="45" t="s">
        <v>121</v>
      </c>
      <c r="C15" s="23" t="s">
        <v>122</v>
      </c>
    </row>
    <row r="16" spans="1:6" ht="20" customHeight="1" x14ac:dyDescent="0.35">
      <c r="A16" s="48"/>
      <c r="B16" s="48" t="s">
        <v>123</v>
      </c>
      <c r="C16" s="48" t="s">
        <v>124</v>
      </c>
      <c r="D16" s="48" t="s">
        <v>125</v>
      </c>
    </row>
    <row r="17" spans="1:8" ht="20" customHeight="1" x14ac:dyDescent="0.35">
      <c r="A17" s="6" t="s">
        <v>126</v>
      </c>
      <c r="B17" s="8">
        <v>0.41320000000000001</v>
      </c>
      <c r="C17" s="8">
        <v>0.3745</v>
      </c>
      <c r="D17" s="8">
        <v>0.2823</v>
      </c>
    </row>
    <row r="18" spans="1:8" ht="20" customHeight="1" x14ac:dyDescent="0.35">
      <c r="A18" s="6" t="s">
        <v>127</v>
      </c>
      <c r="B18" s="8">
        <v>0.39839999999999998</v>
      </c>
      <c r="C18" s="8">
        <v>0.45179999999999998</v>
      </c>
      <c r="D18" s="8">
        <v>0.55779999999999996</v>
      </c>
    </row>
    <row r="19" spans="1:8" ht="20" customHeight="1" x14ac:dyDescent="0.35">
      <c r="A19" s="6" t="s">
        <v>128</v>
      </c>
      <c r="B19" s="8">
        <v>0.16539999999999999</v>
      </c>
      <c r="C19" s="8">
        <v>0.1643</v>
      </c>
      <c r="D19" s="8">
        <v>0.1542</v>
      </c>
    </row>
    <row r="20" spans="1:8" ht="20" customHeight="1" x14ac:dyDescent="0.35">
      <c r="A20" s="6" t="s">
        <v>129</v>
      </c>
      <c r="B20" s="8">
        <v>2.300000000000002E-2</v>
      </c>
      <c r="C20" s="8">
        <v>9.3999999999999639E-3</v>
      </c>
      <c r="D20" s="8">
        <v>5.7000000000000384E-3</v>
      </c>
    </row>
    <row r="23" spans="1:8" ht="20" customHeight="1" x14ac:dyDescent="0.35">
      <c r="A23" s="45" t="s">
        <v>130</v>
      </c>
    </row>
    <row r="24" spans="1:8" ht="20" customHeight="1" x14ac:dyDescent="0.35">
      <c r="A24" s="45"/>
    </row>
    <row r="25" spans="1:8" x14ac:dyDescent="0.35">
      <c r="A25" s="48" t="s">
        <v>109</v>
      </c>
      <c r="B25" s="48" t="s">
        <v>153</v>
      </c>
      <c r="C25" s="48" t="s">
        <v>144</v>
      </c>
      <c r="D25" s="48" t="s">
        <v>145</v>
      </c>
      <c r="E25" s="48" t="s">
        <v>146</v>
      </c>
      <c r="F25" s="48" t="s">
        <v>147</v>
      </c>
      <c r="G25" s="48" t="s">
        <v>148</v>
      </c>
      <c r="H25" s="48" t="s">
        <v>149</v>
      </c>
    </row>
    <row r="26" spans="1:8" x14ac:dyDescent="0.35">
      <c r="A26" t="s">
        <v>3</v>
      </c>
      <c r="B26" s="7">
        <v>2703.558</v>
      </c>
      <c r="C26" s="7">
        <v>2371.0700000000002</v>
      </c>
      <c r="D26" s="7">
        <v>1979.38</v>
      </c>
      <c r="E26" s="7">
        <v>1551.81</v>
      </c>
      <c r="F26" s="7">
        <v>1869.9459999999999</v>
      </c>
      <c r="G26" s="7">
        <v>2070.8739999999998</v>
      </c>
      <c r="H26" s="7">
        <v>2286.752</v>
      </c>
    </row>
    <row r="27" spans="1:8" x14ac:dyDescent="0.35">
      <c r="A27" t="s">
        <v>5</v>
      </c>
      <c r="B27" s="7">
        <v>1546.182</v>
      </c>
      <c r="C27" s="7">
        <v>1356.0300000000002</v>
      </c>
      <c r="D27" s="7">
        <v>1132.02</v>
      </c>
      <c r="E27" s="7">
        <v>887.49</v>
      </c>
      <c r="F27" s="7">
        <v>1069.434</v>
      </c>
      <c r="G27" s="7">
        <v>1184.346</v>
      </c>
      <c r="H27" s="7">
        <v>1307.808</v>
      </c>
    </row>
    <row r="28" spans="1:8" x14ac:dyDescent="0.35">
      <c r="A28" t="s">
        <v>6</v>
      </c>
      <c r="B28" s="7">
        <v>1157.376</v>
      </c>
      <c r="C28" s="7">
        <v>1015.0400000000001</v>
      </c>
      <c r="D28" s="7">
        <v>847.36</v>
      </c>
      <c r="E28" s="7">
        <v>664.31999999999994</v>
      </c>
      <c r="F28" s="7">
        <v>800.51199999999994</v>
      </c>
      <c r="G28" s="7">
        <v>886.52800000000002</v>
      </c>
      <c r="H28" s="7">
        <v>978.94400000000007</v>
      </c>
    </row>
    <row r="29" spans="1:8" x14ac:dyDescent="0.35">
      <c r="A29" t="s">
        <v>7</v>
      </c>
      <c r="B29" s="7">
        <v>999.14099999999996</v>
      </c>
      <c r="C29" s="7">
        <v>876.26499999999999</v>
      </c>
      <c r="D29" s="7">
        <v>731.51</v>
      </c>
      <c r="E29" s="7">
        <v>573.495</v>
      </c>
      <c r="F29" s="7">
        <v>691.06700000000001</v>
      </c>
      <c r="G29" s="7">
        <v>765.32299999999998</v>
      </c>
      <c r="H29" s="7">
        <v>845.10400000000004</v>
      </c>
    </row>
    <row r="30" spans="1:8" x14ac:dyDescent="0.35">
      <c r="A30" t="s">
        <v>9</v>
      </c>
      <c r="B30" s="7">
        <v>854.46900000000005</v>
      </c>
      <c r="C30" s="7">
        <v>749.3850000000001</v>
      </c>
      <c r="D30" s="7">
        <v>625.59</v>
      </c>
      <c r="E30" s="7">
        <v>490.45500000000004</v>
      </c>
      <c r="F30" s="7">
        <v>591.00300000000004</v>
      </c>
      <c r="G30" s="7">
        <v>654.50700000000006</v>
      </c>
      <c r="H30" s="7">
        <v>722.7360000000001</v>
      </c>
    </row>
    <row r="31" spans="1:8" x14ac:dyDescent="0.35">
      <c r="A31" t="s">
        <v>11</v>
      </c>
      <c r="B31" s="7">
        <v>596.77200000000005</v>
      </c>
      <c r="C31" s="7">
        <v>523.38000000000011</v>
      </c>
      <c r="D31" s="7">
        <v>436.92</v>
      </c>
      <c r="E31" s="7">
        <v>342.54</v>
      </c>
      <c r="F31" s="7">
        <v>412.76400000000001</v>
      </c>
      <c r="G31" s="7">
        <v>457.11600000000004</v>
      </c>
      <c r="H31" s="7">
        <v>504.76800000000009</v>
      </c>
    </row>
    <row r="32" spans="1:8" x14ac:dyDescent="0.35">
      <c r="A32" t="s">
        <v>12</v>
      </c>
      <c r="B32" s="7">
        <v>257.697</v>
      </c>
      <c r="C32" s="7">
        <v>226.00500000000002</v>
      </c>
      <c r="D32" s="7">
        <v>188.67000000000002</v>
      </c>
      <c r="E32" s="7">
        <v>147.91499999999999</v>
      </c>
      <c r="F32" s="7">
        <v>178.239</v>
      </c>
      <c r="G32" s="7">
        <v>197.39099999999999</v>
      </c>
      <c r="H32" s="7">
        <v>217.96800000000002</v>
      </c>
    </row>
    <row r="33" spans="1:8" x14ac:dyDescent="0.35">
      <c r="A33" t="s">
        <v>13</v>
      </c>
      <c r="B33" s="7">
        <v>221.529</v>
      </c>
      <c r="C33" s="7">
        <v>194.285</v>
      </c>
      <c r="D33" s="7">
        <v>162.19</v>
      </c>
      <c r="E33" s="7">
        <v>127.155</v>
      </c>
      <c r="F33" s="7">
        <v>153.22299999999998</v>
      </c>
      <c r="G33" s="7">
        <v>169.68699999999998</v>
      </c>
      <c r="H33" s="7">
        <v>187.376</v>
      </c>
    </row>
    <row r="34" spans="1:8" x14ac:dyDescent="0.35">
      <c r="A34" t="s">
        <v>15</v>
      </c>
      <c r="B34" s="7">
        <v>171.798</v>
      </c>
      <c r="C34" s="7">
        <v>150.67000000000002</v>
      </c>
      <c r="D34" s="7">
        <v>125.78</v>
      </c>
      <c r="E34" s="7">
        <v>98.61</v>
      </c>
      <c r="F34" s="7">
        <v>118.82599999999999</v>
      </c>
      <c r="G34" s="7">
        <v>131.59399999999999</v>
      </c>
      <c r="H34" s="7">
        <v>145.31200000000001</v>
      </c>
    </row>
    <row r="35" spans="1:8" x14ac:dyDescent="0.35">
      <c r="A35" t="s">
        <v>17</v>
      </c>
      <c r="B35" s="7">
        <v>149.19300000000001</v>
      </c>
      <c r="C35" s="7">
        <v>130.84500000000003</v>
      </c>
      <c r="D35" s="7">
        <v>109.23</v>
      </c>
      <c r="E35" s="7">
        <v>85.635000000000005</v>
      </c>
      <c r="F35" s="7">
        <v>103.191</v>
      </c>
      <c r="G35" s="7">
        <v>114.27900000000001</v>
      </c>
      <c r="H35" s="7">
        <v>126.19200000000002</v>
      </c>
    </row>
    <row r="36" spans="1:8" x14ac:dyDescent="0.35">
      <c r="A36" t="s">
        <v>19</v>
      </c>
      <c r="B36" s="7">
        <v>122.06699999999999</v>
      </c>
      <c r="C36" s="7">
        <v>107.05500000000001</v>
      </c>
      <c r="D36" s="7">
        <v>89.36999999999999</v>
      </c>
      <c r="E36" s="7">
        <v>70.064999999999998</v>
      </c>
      <c r="F36" s="7">
        <v>84.428999999999988</v>
      </c>
      <c r="G36" s="7">
        <v>93.500999999999991</v>
      </c>
      <c r="H36" s="7">
        <v>103.248</v>
      </c>
    </row>
    <row r="37" spans="1:8" x14ac:dyDescent="0.35">
      <c r="A37" t="s">
        <v>21</v>
      </c>
      <c r="B37" s="7">
        <v>108.504</v>
      </c>
      <c r="C37" s="7">
        <v>95.160000000000011</v>
      </c>
      <c r="D37" s="7">
        <v>79.440000000000012</v>
      </c>
      <c r="E37" s="7">
        <v>62.28</v>
      </c>
      <c r="F37" s="7">
        <v>75.048000000000002</v>
      </c>
      <c r="G37" s="7">
        <v>83.112000000000009</v>
      </c>
      <c r="H37" s="7">
        <v>91.77600000000001</v>
      </c>
    </row>
    <row r="38" spans="1:8" x14ac:dyDescent="0.35">
      <c r="A38" t="s">
        <v>23</v>
      </c>
      <c r="B38" s="7">
        <v>94.941000000000003</v>
      </c>
      <c r="C38" s="7">
        <v>83.265000000000001</v>
      </c>
      <c r="D38" s="7">
        <v>69.510000000000005</v>
      </c>
      <c r="E38" s="7">
        <v>54.494999999999997</v>
      </c>
      <c r="F38" s="7">
        <v>65.667000000000002</v>
      </c>
      <c r="G38" s="7">
        <v>72.722999999999999</v>
      </c>
      <c r="H38" s="7">
        <v>80.304000000000002</v>
      </c>
    </row>
    <row r="39" spans="1:8" x14ac:dyDescent="0.35">
      <c r="A39" t="s">
        <v>25</v>
      </c>
      <c r="B39" s="7">
        <v>90.42</v>
      </c>
      <c r="C39" s="7">
        <v>79.300000000000011</v>
      </c>
      <c r="D39" s="7">
        <v>66.2</v>
      </c>
      <c r="E39" s="7">
        <v>51.9</v>
      </c>
      <c r="F39" s="7">
        <v>62.54</v>
      </c>
      <c r="G39" s="7">
        <v>69.260000000000005</v>
      </c>
      <c r="H39" s="7">
        <v>76.48</v>
      </c>
    </row>
    <row r="40" spans="1:8" x14ac:dyDescent="0.35">
      <c r="A40" t="s">
        <v>27</v>
      </c>
      <c r="B40" s="7">
        <v>81.378</v>
      </c>
      <c r="C40" s="7">
        <v>71.37</v>
      </c>
      <c r="D40" s="7">
        <v>59.58</v>
      </c>
      <c r="E40" s="7">
        <v>46.71</v>
      </c>
      <c r="F40" s="7">
        <v>56.286000000000001</v>
      </c>
      <c r="G40" s="7">
        <v>62.333999999999996</v>
      </c>
      <c r="H40" s="7">
        <v>68.832000000000008</v>
      </c>
    </row>
    <row r="41" spans="1:8" x14ac:dyDescent="0.35">
      <c r="A41" t="s">
        <v>1</v>
      </c>
      <c r="B41" s="7">
        <v>402.36899999999997</v>
      </c>
      <c r="C41" s="7">
        <v>352.88499999999999</v>
      </c>
      <c r="D41" s="7">
        <v>294.58999999999997</v>
      </c>
      <c r="E41" s="7">
        <v>230.95499999999998</v>
      </c>
      <c r="F41" s="7">
        <v>278.303</v>
      </c>
      <c r="G41" s="7">
        <v>308.20699999999999</v>
      </c>
      <c r="H41" s="7">
        <v>340.33600000000001</v>
      </c>
    </row>
    <row r="44" spans="1:8" ht="20" customHeight="1" x14ac:dyDescent="0.35">
      <c r="A44" s="45" t="s">
        <v>131</v>
      </c>
    </row>
    <row r="45" spans="1:8" ht="20" customHeight="1" x14ac:dyDescent="0.35">
      <c r="A45" s="6" t="s">
        <v>132</v>
      </c>
    </row>
    <row r="46" spans="1:8" ht="20" customHeight="1" x14ac:dyDescent="0.35">
      <c r="B46" s="6" t="s">
        <v>109</v>
      </c>
      <c r="C46" s="6" t="s">
        <v>133</v>
      </c>
      <c r="D46" s="6" t="s">
        <v>134</v>
      </c>
      <c r="E46" s="6" t="s">
        <v>135</v>
      </c>
      <c r="F46" s="6" t="s">
        <v>136</v>
      </c>
      <c r="G46" s="6" t="s">
        <v>137</v>
      </c>
      <c r="H46" s="6" t="s">
        <v>138</v>
      </c>
    </row>
    <row r="47" spans="1:8" ht="20" customHeight="1" x14ac:dyDescent="0.35">
      <c r="A47" s="6" t="s">
        <v>139</v>
      </c>
      <c r="B47" s="6">
        <v>121</v>
      </c>
      <c r="C47" s="47">
        <v>82.28</v>
      </c>
      <c r="D47" s="49">
        <v>0.68</v>
      </c>
      <c r="E47" s="6">
        <v>3.5</v>
      </c>
      <c r="F47" s="6">
        <v>53.24</v>
      </c>
      <c r="G47" s="6">
        <v>58.56</v>
      </c>
      <c r="H47" s="46">
        <v>0.48396694214876035</v>
      </c>
    </row>
    <row r="48" spans="1:8" ht="20" customHeight="1" x14ac:dyDescent="0.35">
      <c r="A48" s="6" t="s">
        <v>140</v>
      </c>
      <c r="B48" s="6">
        <v>121</v>
      </c>
      <c r="C48" s="47">
        <v>91.96</v>
      </c>
      <c r="D48" s="49">
        <v>0.7599999999999999</v>
      </c>
      <c r="E48" s="6">
        <v>3.7</v>
      </c>
      <c r="F48" s="6">
        <v>45.98</v>
      </c>
      <c r="G48" s="6">
        <v>68.97</v>
      </c>
      <c r="H48" s="46">
        <v>0.56999999999999995</v>
      </c>
    </row>
    <row r="49" spans="1:8" ht="20" customHeight="1" x14ac:dyDescent="0.35">
      <c r="A49" s="6" t="s">
        <v>141</v>
      </c>
      <c r="B49" s="6">
        <v>162</v>
      </c>
      <c r="C49" s="47">
        <v>131.22</v>
      </c>
      <c r="D49" s="49">
        <v>0.80999999999999994</v>
      </c>
      <c r="E49" s="6">
        <v>6.2</v>
      </c>
      <c r="F49" s="6">
        <v>63.18</v>
      </c>
      <c r="G49" s="6">
        <v>94.77</v>
      </c>
      <c r="H49" s="46">
        <v>0.58499999999999996</v>
      </c>
    </row>
    <row r="50" spans="1:8" ht="20" customHeight="1" x14ac:dyDescent="0.35">
      <c r="A50" s="6" t="s">
        <v>142</v>
      </c>
      <c r="B50" s="6">
        <v>189</v>
      </c>
      <c r="C50" s="47">
        <v>151.19999999999999</v>
      </c>
      <c r="D50" s="49">
        <v>0.79999999999999993</v>
      </c>
      <c r="E50" s="6">
        <v>3.3</v>
      </c>
      <c r="F50" s="6">
        <v>81.27</v>
      </c>
      <c r="G50" s="6">
        <v>105.65</v>
      </c>
      <c r="H50" s="46">
        <v>0.55899470899470904</v>
      </c>
    </row>
    <row r="51" spans="1:8" ht="20" customHeight="1" x14ac:dyDescent="0.35">
      <c r="A51" s="6" t="s">
        <v>143</v>
      </c>
      <c r="B51" s="7">
        <v>171.798</v>
      </c>
      <c r="C51" s="47">
        <v>128.8485</v>
      </c>
      <c r="D51" s="49">
        <v>0.75</v>
      </c>
      <c r="E51" s="6">
        <v>2.6</v>
      </c>
      <c r="F51" s="6">
        <v>70.44</v>
      </c>
      <c r="G51" s="6">
        <v>98.62</v>
      </c>
      <c r="H51" s="46">
        <v>0.57404626363519951</v>
      </c>
    </row>
    <row r="52" spans="1:8" ht="20" customHeight="1" x14ac:dyDescent="0.35">
      <c r="A52" s="6" t="s">
        <v>144</v>
      </c>
      <c r="B52" s="7">
        <v>150.67000000000002</v>
      </c>
      <c r="C52" s="47">
        <v>102.45560000000002</v>
      </c>
      <c r="D52" s="49">
        <v>0.68</v>
      </c>
      <c r="E52" s="6">
        <v>3.9</v>
      </c>
      <c r="F52" s="6">
        <v>63.28</v>
      </c>
      <c r="G52" s="6">
        <v>94.92</v>
      </c>
      <c r="H52" s="46">
        <v>0.62998606225525977</v>
      </c>
    </row>
    <row r="53" spans="1:8" ht="20" customHeight="1" x14ac:dyDescent="0.35">
      <c r="A53" s="6" t="s">
        <v>145</v>
      </c>
      <c r="B53" s="7">
        <v>125.78</v>
      </c>
      <c r="C53" s="47">
        <v>95.592800000000011</v>
      </c>
      <c r="D53" s="49">
        <v>0.76000000000000012</v>
      </c>
      <c r="E53" s="6">
        <v>3.4</v>
      </c>
      <c r="F53" s="6">
        <v>50.31</v>
      </c>
      <c r="G53" s="6">
        <v>75.47</v>
      </c>
      <c r="H53" s="46">
        <v>0.60001590077913813</v>
      </c>
    </row>
    <row r="54" spans="1:8" ht="20" customHeight="1" x14ac:dyDescent="0.35">
      <c r="A54" s="6" t="s">
        <v>146</v>
      </c>
      <c r="B54" s="7">
        <v>98.61</v>
      </c>
      <c r="C54" s="47">
        <v>69.027000000000001</v>
      </c>
      <c r="D54" s="49">
        <v>0.70000000000000007</v>
      </c>
      <c r="E54" s="6">
        <v>3</v>
      </c>
      <c r="F54" s="6">
        <v>37.47</v>
      </c>
      <c r="G54" s="6">
        <v>44.96</v>
      </c>
      <c r="H54" s="46">
        <v>0.45593753169049794</v>
      </c>
    </row>
    <row r="55" spans="1:8" ht="20" customHeight="1" x14ac:dyDescent="0.35">
      <c r="A55" s="6" t="s">
        <v>147</v>
      </c>
      <c r="B55" s="7">
        <v>118.82599999999999</v>
      </c>
      <c r="C55" s="47">
        <v>76.048639999999992</v>
      </c>
      <c r="D55" s="49">
        <v>0.64</v>
      </c>
      <c r="E55" s="6">
        <v>5.4</v>
      </c>
      <c r="F55" s="6">
        <v>46.34</v>
      </c>
      <c r="G55" s="6">
        <v>64.88</v>
      </c>
      <c r="H55" s="46">
        <v>0.54600844932927139</v>
      </c>
    </row>
    <row r="56" spans="1:8" ht="20" customHeight="1" x14ac:dyDescent="0.35">
      <c r="A56" s="6" t="s">
        <v>148</v>
      </c>
      <c r="B56" s="7">
        <v>131.59399999999999</v>
      </c>
      <c r="C56" s="47">
        <v>88.167979999999986</v>
      </c>
      <c r="D56" s="49">
        <v>0.66999999999999993</v>
      </c>
      <c r="E56" s="6">
        <v>6.2</v>
      </c>
      <c r="F56" s="6">
        <v>56.59</v>
      </c>
      <c r="G56" s="6">
        <v>79.23</v>
      </c>
      <c r="H56" s="46">
        <v>0.60207912214842629</v>
      </c>
    </row>
    <row r="57" spans="1:8" ht="20" customHeight="1" x14ac:dyDescent="0.35">
      <c r="A57" s="6" t="s">
        <v>149</v>
      </c>
      <c r="B57" s="7">
        <v>145.31200000000001</v>
      </c>
      <c r="C57" s="47">
        <v>97.359040000000007</v>
      </c>
      <c r="D57" s="49">
        <v>0.67</v>
      </c>
      <c r="E57" s="6">
        <v>6.4</v>
      </c>
      <c r="F57" s="6">
        <v>55.22</v>
      </c>
      <c r="G57" s="6">
        <v>82.83</v>
      </c>
      <c r="H57" s="46">
        <v>0.5700148645672759</v>
      </c>
    </row>
    <row r="58" spans="1:8" ht="20" customHeight="1" x14ac:dyDescent="0.35">
      <c r="A58" s="6" t="s">
        <v>150</v>
      </c>
      <c r="B58" s="6">
        <v>148</v>
      </c>
      <c r="C58" s="47">
        <v>118.4</v>
      </c>
      <c r="D58" s="49">
        <v>0.8</v>
      </c>
      <c r="E58" s="6">
        <v>6.1</v>
      </c>
      <c r="F58" s="6">
        <v>68.08</v>
      </c>
      <c r="G58" s="6">
        <v>74.89</v>
      </c>
      <c r="H58" s="46">
        <v>0.50601351351351354</v>
      </c>
    </row>
    <row r="59" spans="1:8" ht="20" customHeight="1" x14ac:dyDescent="0.35">
      <c r="A59" s="6" t="s">
        <v>151</v>
      </c>
      <c r="B59" s="6">
        <v>175</v>
      </c>
      <c r="C59" s="47">
        <v>112</v>
      </c>
      <c r="D59" s="49">
        <v>0.64</v>
      </c>
      <c r="E59" s="6">
        <v>4.9000000000000004</v>
      </c>
      <c r="F59" s="6">
        <v>85.75</v>
      </c>
      <c r="G59" s="6">
        <v>111.48</v>
      </c>
      <c r="H59" s="46">
        <v>0.6370285714285715</v>
      </c>
    </row>
    <row r="60" spans="1:8" ht="20" customHeight="1" x14ac:dyDescent="0.35">
      <c r="A60" s="6" t="s">
        <v>152</v>
      </c>
      <c r="B60" s="6">
        <v>108</v>
      </c>
      <c r="C60" s="47">
        <v>73.44</v>
      </c>
      <c r="D60" s="49">
        <v>0.67999999999999994</v>
      </c>
      <c r="E60" s="6">
        <v>2.2999999999999998</v>
      </c>
      <c r="F60" s="6">
        <v>44.28</v>
      </c>
      <c r="G60" s="6">
        <v>61.99</v>
      </c>
      <c r="H60" s="46">
        <v>0.57398148148148154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1B21-A74E-4CFB-B2FC-DAA110E525A6}">
  <dimension ref="A1:K29"/>
  <sheetViews>
    <sheetView workbookViewId="0">
      <selection sqref="A1:K13"/>
    </sheetView>
  </sheetViews>
  <sheetFormatPr defaultColWidth="10.84375" defaultRowHeight="15.5" x14ac:dyDescent="0.35"/>
  <cols>
    <col min="1" max="4" width="10.84375" style="6"/>
    <col min="5" max="5" width="14.15234375" style="6" bestFit="1" customWidth="1"/>
    <col min="6" max="6" width="10.84375" style="6"/>
    <col min="7" max="8" width="14.15234375" style="6" bestFit="1" customWidth="1"/>
    <col min="9" max="9" width="10.84375" style="6"/>
    <col min="10" max="10" width="11.84375" style="6" customWidth="1"/>
    <col min="11" max="11" width="12.84375" style="6" customWidth="1"/>
    <col min="12" max="16384" width="10.84375" style="6"/>
  </cols>
  <sheetData>
    <row r="1" spans="1:11" ht="19" customHeight="1" x14ac:dyDescent="0.35">
      <c r="B1" s="6" t="s">
        <v>159</v>
      </c>
      <c r="C1" s="6" t="s">
        <v>133</v>
      </c>
      <c r="D1" s="6" t="s">
        <v>175</v>
      </c>
      <c r="E1" s="6" t="s">
        <v>176</v>
      </c>
      <c r="F1" s="6" t="s">
        <v>177</v>
      </c>
      <c r="G1" s="6" t="s">
        <v>163</v>
      </c>
      <c r="H1" s="48" t="s">
        <v>178</v>
      </c>
      <c r="I1" s="48" t="s">
        <v>179</v>
      </c>
      <c r="J1" s="48" t="s">
        <v>166</v>
      </c>
      <c r="K1" s="6" t="s">
        <v>180</v>
      </c>
    </row>
    <row r="2" spans="1:11" ht="19" customHeight="1" x14ac:dyDescent="0.35">
      <c r="A2" s="6" t="s">
        <v>155</v>
      </c>
      <c r="K2" s="23" t="s">
        <v>181</v>
      </c>
    </row>
    <row r="3" spans="1:11" ht="19" customHeight="1" x14ac:dyDescent="0.35">
      <c r="A3" s="6" t="s">
        <v>156</v>
      </c>
    </row>
    <row r="4" spans="1:11" ht="19" customHeight="1" x14ac:dyDescent="0.35">
      <c r="A4" s="48" t="s">
        <v>154</v>
      </c>
    </row>
    <row r="5" spans="1:11" ht="19" customHeight="1" x14ac:dyDescent="0.35"/>
    <row r="6" spans="1:11" ht="19" customHeight="1" x14ac:dyDescent="0.35">
      <c r="D6" s="6" t="s">
        <v>157</v>
      </c>
    </row>
    <row r="7" spans="1:11" ht="19" customHeight="1" x14ac:dyDescent="0.35">
      <c r="B7" s="48" t="s">
        <v>158</v>
      </c>
      <c r="C7" s="48" t="s">
        <v>159</v>
      </c>
      <c r="D7" s="48" t="s">
        <v>133</v>
      </c>
      <c r="E7" s="48" t="s">
        <v>160</v>
      </c>
      <c r="F7" s="48" t="s">
        <v>161</v>
      </c>
      <c r="G7" s="48" t="s">
        <v>162</v>
      </c>
      <c r="H7" s="48" t="s">
        <v>163</v>
      </c>
      <c r="I7" s="48" t="s">
        <v>164</v>
      </c>
      <c r="J7" s="48" t="s">
        <v>165</v>
      </c>
      <c r="K7" s="48" t="s">
        <v>166</v>
      </c>
    </row>
    <row r="8" spans="1:11" ht="19" customHeight="1" x14ac:dyDescent="0.35">
      <c r="A8" s="6" t="s">
        <v>167</v>
      </c>
      <c r="B8" s="6" t="s">
        <v>168</v>
      </c>
      <c r="C8" s="6">
        <v>976</v>
      </c>
      <c r="D8" s="47">
        <v>527.04</v>
      </c>
      <c r="E8" s="7">
        <v>2635.2</v>
      </c>
      <c r="F8" s="7">
        <v>4743.3599999999997</v>
      </c>
      <c r="G8" s="47">
        <v>9.76</v>
      </c>
      <c r="H8" s="47">
        <v>131.76</v>
      </c>
      <c r="I8" s="47">
        <v>48.8</v>
      </c>
      <c r="J8" s="6">
        <v>125</v>
      </c>
      <c r="K8" s="47">
        <v>2.5614754098360657</v>
      </c>
    </row>
    <row r="9" spans="1:11" ht="19" customHeight="1" x14ac:dyDescent="0.35">
      <c r="A9" s="6" t="s">
        <v>167</v>
      </c>
      <c r="B9" s="6" t="s">
        <v>169</v>
      </c>
      <c r="C9" s="6">
        <v>1259</v>
      </c>
      <c r="D9" s="47">
        <v>868.71</v>
      </c>
      <c r="E9" s="7">
        <v>3474.84</v>
      </c>
      <c r="F9" s="7">
        <v>4517.2919999999995</v>
      </c>
      <c r="G9" s="47">
        <v>12.59</v>
      </c>
      <c r="H9" s="47">
        <v>170.26715999999999</v>
      </c>
      <c r="I9" s="47">
        <v>50.36</v>
      </c>
      <c r="J9" s="6">
        <v>100</v>
      </c>
      <c r="K9" s="47">
        <v>1.9857029388403495</v>
      </c>
    </row>
    <row r="10" spans="1:11" ht="19" customHeight="1" x14ac:dyDescent="0.35">
      <c r="A10" s="6" t="s">
        <v>170</v>
      </c>
      <c r="B10" s="6" t="s">
        <v>171</v>
      </c>
      <c r="C10" s="6">
        <v>813</v>
      </c>
      <c r="D10" s="47">
        <v>406.5</v>
      </c>
      <c r="E10" s="7">
        <v>813</v>
      </c>
      <c r="F10" s="7">
        <v>1138.2</v>
      </c>
      <c r="G10" s="47">
        <v>9.7560000000000002</v>
      </c>
      <c r="H10" s="47">
        <v>26.015999999999998</v>
      </c>
      <c r="I10" s="47">
        <v>19.512</v>
      </c>
      <c r="J10" s="6">
        <v>50</v>
      </c>
      <c r="K10" s="47">
        <v>2.5625256252562525</v>
      </c>
    </row>
    <row r="11" spans="1:11" ht="19" customHeight="1" x14ac:dyDescent="0.35">
      <c r="A11" s="6" t="s">
        <v>170</v>
      </c>
      <c r="B11" s="6" t="s">
        <v>172</v>
      </c>
      <c r="C11" s="6">
        <v>825</v>
      </c>
      <c r="D11" s="47">
        <v>288.75</v>
      </c>
      <c r="E11" s="7">
        <v>866.25</v>
      </c>
      <c r="F11" s="7">
        <v>866.25</v>
      </c>
      <c r="G11" s="47">
        <v>9.0749999999999993</v>
      </c>
      <c r="H11" s="47">
        <v>39.847499999999997</v>
      </c>
      <c r="I11" s="47">
        <v>27.224999999999998</v>
      </c>
      <c r="J11" s="6">
        <v>75</v>
      </c>
      <c r="K11" s="47">
        <v>2.7548209366391188</v>
      </c>
    </row>
    <row r="12" spans="1:11" ht="19" customHeight="1" x14ac:dyDescent="0.35">
      <c r="A12" s="6" t="s">
        <v>170</v>
      </c>
      <c r="B12" s="6" t="s">
        <v>173</v>
      </c>
      <c r="C12" s="6">
        <v>1145</v>
      </c>
      <c r="D12" s="47">
        <v>801.5</v>
      </c>
      <c r="E12" s="7">
        <v>2404.5</v>
      </c>
      <c r="F12" s="7">
        <v>2644.95</v>
      </c>
      <c r="G12" s="47">
        <v>17.175000000000001</v>
      </c>
      <c r="H12" s="47">
        <v>81.753</v>
      </c>
      <c r="I12" s="47">
        <v>51.525000000000006</v>
      </c>
      <c r="J12" s="6">
        <v>75</v>
      </c>
      <c r="K12" s="47">
        <v>1.4556040756914117</v>
      </c>
    </row>
    <row r="13" spans="1:11" ht="19" customHeight="1" x14ac:dyDescent="0.35">
      <c r="A13" s="6" t="s">
        <v>170</v>
      </c>
      <c r="B13" s="6" t="s">
        <v>174</v>
      </c>
      <c r="C13" s="6">
        <v>1016</v>
      </c>
      <c r="D13" s="47">
        <v>812.8</v>
      </c>
      <c r="E13" s="7">
        <v>5689.5999999999995</v>
      </c>
      <c r="F13" s="7">
        <v>9103.3599999999988</v>
      </c>
      <c r="G13" s="47">
        <v>13.208</v>
      </c>
      <c r="H13" s="47">
        <v>250.34239999999997</v>
      </c>
      <c r="I13" s="47">
        <v>92.456000000000003</v>
      </c>
      <c r="J13" s="6">
        <v>175</v>
      </c>
      <c r="K13" s="47">
        <v>1.8927922471229557</v>
      </c>
    </row>
    <row r="14" spans="1:11" ht="19" customHeight="1" x14ac:dyDescent="0.35"/>
    <row r="15" spans="1:11" ht="19" customHeight="1" x14ac:dyDescent="0.35"/>
    <row r="16" spans="1:11" ht="19" customHeight="1" x14ac:dyDescent="0.35"/>
    <row r="17" ht="19" customHeight="1" x14ac:dyDescent="0.35"/>
    <row r="19" ht="19" customHeight="1" x14ac:dyDescent="0.35"/>
    <row r="20" ht="19" customHeight="1" x14ac:dyDescent="0.35"/>
    <row r="21" ht="19" customHeight="1" x14ac:dyDescent="0.35"/>
    <row r="22" ht="19" customHeight="1" x14ac:dyDescent="0.35"/>
    <row r="23" ht="19" customHeight="1" x14ac:dyDescent="0.35"/>
    <row r="24" ht="19" customHeight="1" x14ac:dyDescent="0.35"/>
    <row r="25" ht="19" customHeight="1" x14ac:dyDescent="0.35"/>
    <row r="26" ht="19" customHeight="1" x14ac:dyDescent="0.35"/>
    <row r="27" ht="19" customHeight="1" x14ac:dyDescent="0.35"/>
    <row r="28" ht="19" customHeight="1" x14ac:dyDescent="0.35"/>
    <row r="29" ht="19" customHeight="1" x14ac:dyDescent="0.35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C7AF-19A6-440C-8579-8A0788E1993B}">
  <dimension ref="A2:S62"/>
  <sheetViews>
    <sheetView workbookViewId="0">
      <selection activeCell="B4" sqref="B4:B16"/>
    </sheetView>
  </sheetViews>
  <sheetFormatPr defaultColWidth="10.84375" defaultRowHeight="15.5" x14ac:dyDescent="0.35"/>
  <cols>
    <col min="1" max="11" width="10.84375" style="6"/>
    <col min="12" max="12" width="16.3828125" style="6" bestFit="1" customWidth="1"/>
    <col min="13" max="13" width="8.07421875" style="6" customWidth="1"/>
    <col min="14" max="14" width="18.69140625" style="6" bestFit="1" customWidth="1"/>
    <col min="15" max="15" width="10.84375" style="6"/>
    <col min="16" max="16" width="16.3046875" style="6" bestFit="1" customWidth="1"/>
    <col min="17" max="17" width="12" style="6" bestFit="1" customWidth="1"/>
    <col min="18" max="18" width="14.15234375" style="6" bestFit="1" customWidth="1"/>
    <col min="19" max="19" width="20.84375" style="6" bestFit="1" customWidth="1"/>
    <col min="20" max="21" width="10.84375" style="6"/>
    <col min="22" max="22" width="10" style="6" bestFit="1" customWidth="1"/>
    <col min="23" max="23" width="16.3046875" style="6" bestFit="1" customWidth="1"/>
    <col min="24" max="16384" width="10.84375" style="6"/>
  </cols>
  <sheetData>
    <row r="2" spans="1:19" ht="17" customHeight="1" x14ac:dyDescent="0.35">
      <c r="B2" s="51">
        <v>720</v>
      </c>
      <c r="C2" s="6">
        <v>2021.7</v>
      </c>
      <c r="K2" s="6" t="s">
        <v>182</v>
      </c>
      <c r="O2" s="6" t="s">
        <v>183</v>
      </c>
      <c r="P2" s="50" t="s">
        <v>184</v>
      </c>
      <c r="Q2" s="23" t="s">
        <v>185</v>
      </c>
    </row>
    <row r="3" spans="1:19" ht="17" customHeight="1" x14ac:dyDescent="0.35">
      <c r="C3" s="48" t="s">
        <v>186</v>
      </c>
      <c r="D3" s="48" t="s">
        <v>253</v>
      </c>
      <c r="E3" s="48" t="s">
        <v>112</v>
      </c>
      <c r="F3" s="48" t="s">
        <v>187</v>
      </c>
      <c r="G3" s="48" t="s">
        <v>188</v>
      </c>
      <c r="H3" s="48" t="s">
        <v>136</v>
      </c>
      <c r="I3" s="48" t="s">
        <v>189</v>
      </c>
      <c r="J3" s="48" t="s">
        <v>190</v>
      </c>
      <c r="K3" s="48" t="s">
        <v>191</v>
      </c>
      <c r="L3" s="48" t="s">
        <v>192</v>
      </c>
      <c r="M3" s="48"/>
      <c r="O3" s="6" t="s">
        <v>136</v>
      </c>
      <c r="P3" s="6" t="s">
        <v>193</v>
      </c>
      <c r="Q3" s="6" t="s">
        <v>194</v>
      </c>
      <c r="R3" s="23" t="s">
        <v>195</v>
      </c>
    </row>
    <row r="4" spans="1:19" ht="17" customHeight="1" x14ac:dyDescent="0.35">
      <c r="A4" s="46">
        <f>C4/$C$17</f>
        <v>0.18418112319905908</v>
      </c>
      <c r="B4" s="48" t="s">
        <v>21</v>
      </c>
      <c r="C4" s="7">
        <v>22550.399999999998</v>
      </c>
      <c r="D4" s="46">
        <f>C4/C23-1</f>
        <v>0.51578947368421035</v>
      </c>
      <c r="E4" s="47">
        <v>259.2</v>
      </c>
      <c r="F4" s="6">
        <v>87</v>
      </c>
      <c r="G4" s="54">
        <v>0.36</v>
      </c>
      <c r="H4" s="47">
        <v>52.897959183673464</v>
      </c>
      <c r="I4" s="6">
        <v>4.9000000000000004</v>
      </c>
      <c r="J4" s="7">
        <v>224.2</v>
      </c>
      <c r="K4" s="6">
        <v>118</v>
      </c>
      <c r="L4" s="47">
        <v>2.1966101694915254</v>
      </c>
      <c r="M4" s="47"/>
    </row>
    <row r="5" spans="1:19" ht="17" customHeight="1" x14ac:dyDescent="0.35">
      <c r="A5" s="46">
        <f t="shared" ref="A5:A16" si="0">C5/$C$17</f>
        <v>0.176771537783005</v>
      </c>
      <c r="B5" s="48" t="s">
        <v>196</v>
      </c>
      <c r="C5" s="7">
        <v>21643.200000000001</v>
      </c>
      <c r="D5" s="46">
        <f t="shared" ref="D5:D17" si="1">C5/C24-1</f>
        <v>1.1333333333333333</v>
      </c>
      <c r="E5" s="47">
        <v>14.4</v>
      </c>
      <c r="F5" s="6">
        <v>1503</v>
      </c>
      <c r="G5" s="54">
        <v>0.02</v>
      </c>
      <c r="H5" s="47">
        <v>13.09090909090909</v>
      </c>
      <c r="I5" s="6">
        <v>1.1000000000000001</v>
      </c>
      <c r="J5" s="7">
        <v>27.2</v>
      </c>
      <c r="K5" s="6">
        <v>17</v>
      </c>
      <c r="L5" s="47">
        <v>0.84705882352941175</v>
      </c>
      <c r="M5" s="47"/>
      <c r="O5" s="50" t="s">
        <v>197</v>
      </c>
      <c r="P5" s="23" t="s">
        <v>198</v>
      </c>
    </row>
    <row r="6" spans="1:19" ht="17" customHeight="1" x14ac:dyDescent="0.35">
      <c r="A6" s="46">
        <f t="shared" si="0"/>
        <v>0.12419876506909733</v>
      </c>
      <c r="B6" s="48" t="s">
        <v>199</v>
      </c>
      <c r="C6" s="7">
        <v>15206.4</v>
      </c>
      <c r="D6" s="46">
        <f t="shared" si="1"/>
        <v>0.70666666666666655</v>
      </c>
      <c r="E6" s="47">
        <v>230.4</v>
      </c>
      <c r="F6" s="6">
        <v>66</v>
      </c>
      <c r="G6" s="54">
        <v>0.32</v>
      </c>
      <c r="H6" s="47">
        <v>100.17391304347827</v>
      </c>
      <c r="I6" s="6">
        <v>2.2999999999999998</v>
      </c>
      <c r="J6" s="7">
        <v>113.1</v>
      </c>
      <c r="K6" s="6">
        <v>87</v>
      </c>
      <c r="L6" s="47">
        <v>2.6482758620689655</v>
      </c>
      <c r="M6" s="47"/>
      <c r="O6" s="6" t="s">
        <v>200</v>
      </c>
      <c r="P6" s="6" t="s">
        <v>201</v>
      </c>
      <c r="Q6" s="6" t="s">
        <v>202</v>
      </c>
      <c r="R6" s="6" t="s">
        <v>203</v>
      </c>
      <c r="S6" s="6" t="s">
        <v>204</v>
      </c>
    </row>
    <row r="7" spans="1:19" ht="17" customHeight="1" x14ac:dyDescent="0.35">
      <c r="A7" s="46">
        <f t="shared" si="0"/>
        <v>8.521023228462217E-2</v>
      </c>
      <c r="B7" s="48" t="s">
        <v>205</v>
      </c>
      <c r="C7" s="7">
        <v>10432.799999999999</v>
      </c>
      <c r="D7" s="46">
        <f t="shared" si="1"/>
        <v>0.52727272727272712</v>
      </c>
      <c r="E7" s="47">
        <v>151.19999999999999</v>
      </c>
      <c r="F7" s="6">
        <v>69</v>
      </c>
      <c r="G7" s="54">
        <v>0.21</v>
      </c>
      <c r="H7" s="47">
        <v>83.999999999999986</v>
      </c>
      <c r="I7" s="6">
        <v>1.8</v>
      </c>
      <c r="J7" s="7">
        <v>47.6</v>
      </c>
      <c r="K7" s="6">
        <v>28</v>
      </c>
      <c r="L7" s="47">
        <v>5.3999999999999995</v>
      </c>
      <c r="M7" s="47"/>
    </row>
    <row r="8" spans="1:19" ht="17" customHeight="1" x14ac:dyDescent="0.35">
      <c r="A8" s="46">
        <f t="shared" si="0"/>
        <v>6.7921199647162603E-2</v>
      </c>
      <c r="B8" s="48" t="s">
        <v>206</v>
      </c>
      <c r="C8" s="7">
        <v>8316</v>
      </c>
      <c r="D8" s="46">
        <f t="shared" si="1"/>
        <v>0.62962962962962954</v>
      </c>
      <c r="E8" s="47">
        <v>79.2</v>
      </c>
      <c r="F8" s="6">
        <v>105</v>
      </c>
      <c r="G8" s="54">
        <v>0.11</v>
      </c>
      <c r="H8" s="47">
        <v>56.571428571428577</v>
      </c>
      <c r="I8" s="6">
        <v>1.4</v>
      </c>
      <c r="J8" s="7">
        <v>23.4</v>
      </c>
      <c r="K8" s="6">
        <v>18</v>
      </c>
      <c r="L8" s="47">
        <v>4.4000000000000004</v>
      </c>
      <c r="M8" s="47"/>
      <c r="O8" s="50" t="s">
        <v>207</v>
      </c>
      <c r="P8" s="6" t="s">
        <v>208</v>
      </c>
    </row>
    <row r="9" spans="1:19" ht="17" customHeight="1" x14ac:dyDescent="0.35">
      <c r="A9" s="46">
        <f t="shared" si="0"/>
        <v>5.6453984122316968E-2</v>
      </c>
      <c r="B9" s="48" t="s">
        <v>209</v>
      </c>
      <c r="C9" s="7">
        <v>6912</v>
      </c>
      <c r="D9" s="46">
        <f t="shared" si="1"/>
        <v>1</v>
      </c>
      <c r="E9" s="47">
        <v>108</v>
      </c>
      <c r="F9" s="6">
        <v>64</v>
      </c>
      <c r="G9" s="54">
        <v>0.15</v>
      </c>
      <c r="H9" s="47">
        <v>31.764705882352942</v>
      </c>
      <c r="I9" s="6">
        <v>3.4</v>
      </c>
      <c r="J9" s="7">
        <v>72.2</v>
      </c>
      <c r="K9" s="6">
        <v>38</v>
      </c>
      <c r="L9" s="47">
        <v>2.8421052631578947</v>
      </c>
      <c r="M9" s="47"/>
      <c r="O9" s="6" t="s">
        <v>210</v>
      </c>
      <c r="P9" s="6" t="s">
        <v>211</v>
      </c>
      <c r="Q9" s="6" t="s">
        <v>212</v>
      </c>
    </row>
    <row r="10" spans="1:19" ht="17" customHeight="1" x14ac:dyDescent="0.35">
      <c r="A10" s="46">
        <f t="shared" si="0"/>
        <v>5.5983534254630998E-2</v>
      </c>
      <c r="B10" s="48" t="s">
        <v>213</v>
      </c>
      <c r="C10" s="7">
        <v>6854.4000000000005</v>
      </c>
      <c r="D10" s="46">
        <f t="shared" si="1"/>
        <v>0.43157894736842106</v>
      </c>
      <c r="E10" s="47">
        <v>122.4</v>
      </c>
      <c r="F10" s="6">
        <v>56</v>
      </c>
      <c r="G10" s="54">
        <v>0.17</v>
      </c>
      <c r="H10" s="47">
        <v>38.25</v>
      </c>
      <c r="I10" s="6">
        <v>3.2</v>
      </c>
      <c r="J10" s="7">
        <v>64.599999999999994</v>
      </c>
      <c r="K10" s="6">
        <v>38</v>
      </c>
      <c r="L10" s="47">
        <v>3.2210526315789476</v>
      </c>
      <c r="M10" s="47"/>
    </row>
    <row r="11" spans="1:19" ht="17" customHeight="1" x14ac:dyDescent="0.35">
      <c r="A11" s="46">
        <f t="shared" si="0"/>
        <v>5.5042634519259039E-2</v>
      </c>
      <c r="B11" s="48" t="s">
        <v>214</v>
      </c>
      <c r="C11" s="7">
        <v>6739.2</v>
      </c>
      <c r="D11" s="46">
        <f t="shared" si="1"/>
        <v>0.8</v>
      </c>
      <c r="E11" s="47">
        <v>129.6</v>
      </c>
      <c r="F11" s="6">
        <v>52</v>
      </c>
      <c r="G11" s="54">
        <v>0.18</v>
      </c>
      <c r="H11" s="47">
        <v>37.028571428571425</v>
      </c>
      <c r="I11" s="6">
        <v>3.5</v>
      </c>
      <c r="J11" s="7">
        <v>68</v>
      </c>
      <c r="K11" s="6">
        <v>40</v>
      </c>
      <c r="L11" s="47">
        <v>3.2399999999999998</v>
      </c>
      <c r="M11" s="47"/>
    </row>
    <row r="12" spans="1:19" ht="17" customHeight="1" x14ac:dyDescent="0.35">
      <c r="A12" s="46">
        <f t="shared" si="0"/>
        <v>4.0576301087915316E-2</v>
      </c>
      <c r="B12" s="48" t="s">
        <v>215</v>
      </c>
      <c r="C12" s="7">
        <v>4968</v>
      </c>
      <c r="D12" s="46">
        <f t="shared" si="1"/>
        <v>0.71428571428571397</v>
      </c>
      <c r="E12" s="47">
        <v>108</v>
      </c>
      <c r="F12" s="6">
        <v>46</v>
      </c>
      <c r="G12" s="54">
        <v>0.15</v>
      </c>
      <c r="H12" s="47">
        <v>38.571428571428577</v>
      </c>
      <c r="I12" s="6">
        <v>2.8</v>
      </c>
      <c r="J12" s="7">
        <v>63</v>
      </c>
      <c r="K12" s="6">
        <v>42</v>
      </c>
      <c r="L12" s="47">
        <v>2.5714285714285716</v>
      </c>
      <c r="M12" s="47"/>
    </row>
    <row r="13" spans="1:19" ht="17" customHeight="1" x14ac:dyDescent="0.35">
      <c r="A13" s="46">
        <f t="shared" si="0"/>
        <v>3.8812114084092908E-2</v>
      </c>
      <c r="B13" s="48" t="s">
        <v>216</v>
      </c>
      <c r="C13" s="7">
        <v>4751.9999999999991</v>
      </c>
      <c r="D13" s="46">
        <f t="shared" si="1"/>
        <v>0.74545454545454515</v>
      </c>
      <c r="E13" s="47">
        <v>86.399999999999991</v>
      </c>
      <c r="F13" s="6">
        <v>55</v>
      </c>
      <c r="G13" s="54">
        <v>0.12</v>
      </c>
      <c r="H13" s="47">
        <v>33.230769230769226</v>
      </c>
      <c r="I13" s="6">
        <v>2.6</v>
      </c>
      <c r="J13" s="7">
        <v>62.9</v>
      </c>
      <c r="K13" s="6">
        <v>37</v>
      </c>
      <c r="L13" s="47">
        <v>2.3351351351351348</v>
      </c>
      <c r="M13" s="47"/>
    </row>
    <row r="14" spans="1:19" ht="17" customHeight="1" x14ac:dyDescent="0.35">
      <c r="A14" s="46">
        <f t="shared" si="0"/>
        <v>3.798882681564246E-2</v>
      </c>
      <c r="B14" s="48" t="s">
        <v>217</v>
      </c>
      <c r="C14" s="7">
        <v>4651.2</v>
      </c>
      <c r="D14" s="46">
        <f t="shared" si="1"/>
        <v>0.5238095238095235</v>
      </c>
      <c r="E14" s="47">
        <v>14.4</v>
      </c>
      <c r="F14" s="6">
        <v>323</v>
      </c>
      <c r="G14" s="54">
        <v>0.02</v>
      </c>
      <c r="H14" s="47">
        <v>12</v>
      </c>
      <c r="I14" s="6">
        <v>1.2</v>
      </c>
      <c r="J14" s="7">
        <v>32.4</v>
      </c>
      <c r="K14" s="6">
        <v>18</v>
      </c>
      <c r="L14" s="47">
        <v>0.8</v>
      </c>
      <c r="M14" s="47"/>
    </row>
    <row r="15" spans="1:19" ht="17" customHeight="1" x14ac:dyDescent="0.35">
      <c r="A15" s="46">
        <f t="shared" si="0"/>
        <v>3.8694501617171424E-2</v>
      </c>
      <c r="B15" s="48" t="s">
        <v>218</v>
      </c>
      <c r="C15" s="7">
        <v>4737.6000000000004</v>
      </c>
      <c r="D15" s="46">
        <f t="shared" si="1"/>
        <v>1.2400000000000002</v>
      </c>
      <c r="E15" s="47">
        <v>100.80000000000001</v>
      </c>
      <c r="F15" s="6">
        <v>47</v>
      </c>
      <c r="G15" s="54">
        <v>0.14000000000000001</v>
      </c>
      <c r="H15" s="47">
        <v>48</v>
      </c>
      <c r="I15" s="6">
        <v>2.1</v>
      </c>
      <c r="J15" s="7">
        <v>26.6</v>
      </c>
      <c r="K15" s="6">
        <v>19</v>
      </c>
      <c r="L15" s="47">
        <v>5.3052631578947373</v>
      </c>
      <c r="M15" s="47"/>
    </row>
    <row r="16" spans="1:19" ht="17" customHeight="1" x14ac:dyDescent="0.35">
      <c r="A16" s="46">
        <f t="shared" si="0"/>
        <v>3.8165245516024703E-2</v>
      </c>
      <c r="B16" s="48" t="s">
        <v>219</v>
      </c>
      <c r="C16" s="7">
        <v>4672.8</v>
      </c>
      <c r="D16" s="46">
        <f t="shared" si="1"/>
        <v>0.95555555555555571</v>
      </c>
      <c r="E16" s="47">
        <v>79.2</v>
      </c>
      <c r="F16" s="6">
        <v>59</v>
      </c>
      <c r="G16" s="54">
        <v>0.11</v>
      </c>
      <c r="H16" s="47">
        <v>25.548387096774192</v>
      </c>
      <c r="I16" s="6">
        <v>3.1</v>
      </c>
      <c r="J16" s="7">
        <v>28</v>
      </c>
      <c r="K16" s="6">
        <v>20</v>
      </c>
      <c r="L16" s="47">
        <v>3.96</v>
      </c>
      <c r="M16" s="47"/>
    </row>
    <row r="17" spans="1:13" ht="17" customHeight="1" x14ac:dyDescent="0.35">
      <c r="B17" s="48"/>
      <c r="C17" s="7">
        <v>122436</v>
      </c>
      <c r="D17" s="46">
        <f t="shared" si="1"/>
        <v>0.72368354366225729</v>
      </c>
      <c r="E17" s="7">
        <v>1483.2000000000003</v>
      </c>
      <c r="G17" s="8"/>
      <c r="L17" s="47"/>
      <c r="M17" s="47"/>
    </row>
    <row r="18" spans="1:13" ht="17" customHeight="1" x14ac:dyDescent="0.35">
      <c r="E18" s="23" t="s">
        <v>254</v>
      </c>
      <c r="H18" s="8"/>
    </row>
    <row r="19" spans="1:13" ht="17" customHeight="1" x14ac:dyDescent="0.35">
      <c r="E19" s="55" t="s">
        <v>255</v>
      </c>
      <c r="H19" s="8"/>
    </row>
    <row r="20" spans="1:13" ht="17" customHeight="1" x14ac:dyDescent="0.35">
      <c r="H20" s="8"/>
    </row>
    <row r="21" spans="1:13" ht="17" customHeight="1" x14ac:dyDescent="0.35">
      <c r="B21" s="52">
        <v>450</v>
      </c>
      <c r="C21" s="48">
        <v>2020.7</v>
      </c>
      <c r="D21" s="48"/>
      <c r="E21" s="48"/>
      <c r="F21" s="48"/>
      <c r="G21" s="48"/>
      <c r="H21" s="53"/>
      <c r="I21" s="48"/>
      <c r="J21" s="48"/>
      <c r="K21" s="48"/>
      <c r="L21" s="48"/>
      <c r="M21" s="48"/>
    </row>
    <row r="22" spans="1:13" ht="17" customHeight="1" x14ac:dyDescent="0.35">
      <c r="B22" s="48"/>
      <c r="C22" s="48" t="s">
        <v>186</v>
      </c>
      <c r="D22" s="48"/>
      <c r="E22" s="48" t="s">
        <v>112</v>
      </c>
      <c r="F22" s="48" t="s">
        <v>187</v>
      </c>
      <c r="G22" s="48" t="s">
        <v>188</v>
      </c>
      <c r="H22" s="48" t="s">
        <v>136</v>
      </c>
      <c r="I22" s="48" t="s">
        <v>189</v>
      </c>
      <c r="J22" s="48" t="s">
        <v>190</v>
      </c>
      <c r="K22" s="48" t="s">
        <v>191</v>
      </c>
      <c r="L22" s="48" t="s">
        <v>192</v>
      </c>
      <c r="M22" s="48"/>
    </row>
    <row r="23" spans="1:13" ht="17" customHeight="1" x14ac:dyDescent="0.35">
      <c r="A23" s="46">
        <f>C23/$C$36</f>
        <v>0.2094419948304698</v>
      </c>
      <c r="B23" s="48" t="s">
        <v>21</v>
      </c>
      <c r="C23" s="7">
        <v>14877</v>
      </c>
      <c r="D23" s="7"/>
      <c r="E23" s="47">
        <v>171</v>
      </c>
      <c r="F23" s="6">
        <v>87</v>
      </c>
      <c r="G23" s="54">
        <v>0.38</v>
      </c>
      <c r="H23" s="47">
        <v>34.897959183673464</v>
      </c>
      <c r="I23" s="6">
        <v>4.9000000000000004</v>
      </c>
      <c r="J23" s="7">
        <v>116.58399999999999</v>
      </c>
      <c r="K23" s="47">
        <v>61.36</v>
      </c>
      <c r="L23" s="47">
        <v>2.7868318122555409</v>
      </c>
      <c r="M23" s="47"/>
    </row>
    <row r="24" spans="1:13" ht="17" customHeight="1" x14ac:dyDescent="0.35">
      <c r="A24" s="46">
        <f t="shared" ref="A24:A35" si="2">C24/$C$36</f>
        <v>0.14282727687395469</v>
      </c>
      <c r="B24" s="48" t="s">
        <v>196</v>
      </c>
      <c r="C24" s="7">
        <v>10145.25</v>
      </c>
      <c r="D24" s="7"/>
      <c r="E24" s="47">
        <v>6.75</v>
      </c>
      <c r="F24" s="6">
        <v>1503</v>
      </c>
      <c r="G24" s="54">
        <v>1.4999999999999999E-2</v>
      </c>
      <c r="H24" s="47">
        <v>6.1363636363636358</v>
      </c>
      <c r="I24" s="6">
        <v>1.1000000000000001</v>
      </c>
      <c r="J24" s="7">
        <v>16.047999999999998</v>
      </c>
      <c r="K24" s="47">
        <v>10.029999999999999</v>
      </c>
      <c r="L24" s="47">
        <v>0.67298105682951148</v>
      </c>
      <c r="M24" s="47"/>
    </row>
    <row r="25" spans="1:13" ht="17" customHeight="1" x14ac:dyDescent="0.35">
      <c r="A25" s="46">
        <f t="shared" si="2"/>
        <v>0.12543712939029952</v>
      </c>
      <c r="B25" s="48" t="s">
        <v>199</v>
      </c>
      <c r="C25" s="7">
        <v>8910</v>
      </c>
      <c r="D25" s="7"/>
      <c r="E25" s="47">
        <v>135</v>
      </c>
      <c r="F25" s="6">
        <v>66</v>
      </c>
      <c r="G25" s="54">
        <v>0.3</v>
      </c>
      <c r="H25" s="47">
        <v>58.695652173913047</v>
      </c>
      <c r="I25" s="6">
        <v>2.2999999999999998</v>
      </c>
      <c r="J25" s="7">
        <v>74.298000000000002</v>
      </c>
      <c r="K25" s="47">
        <v>53.07</v>
      </c>
      <c r="L25" s="47">
        <v>2.5438100621820237</v>
      </c>
      <c r="M25" s="47"/>
    </row>
    <row r="26" spans="1:13" ht="17" customHeight="1" x14ac:dyDescent="0.35">
      <c r="A26" s="46">
        <f t="shared" si="2"/>
        <v>9.6168465865896294E-2</v>
      </c>
      <c r="B26" s="48" t="s">
        <v>205</v>
      </c>
      <c r="C26" s="7">
        <v>6831</v>
      </c>
      <c r="D26" s="7"/>
      <c r="E26" s="47">
        <v>99</v>
      </c>
      <c r="F26" s="6">
        <v>69</v>
      </c>
      <c r="G26" s="54">
        <v>0.22</v>
      </c>
      <c r="H26" s="47">
        <v>55</v>
      </c>
      <c r="I26" s="6">
        <v>1.8</v>
      </c>
      <c r="J26" s="7">
        <v>26.46</v>
      </c>
      <c r="K26" s="47">
        <v>17.64</v>
      </c>
      <c r="L26" s="47">
        <v>5.6122448979591839</v>
      </c>
      <c r="M26" s="47"/>
    </row>
    <row r="27" spans="1:13" ht="17" customHeight="1" x14ac:dyDescent="0.35">
      <c r="A27" s="46">
        <f t="shared" si="2"/>
        <v>7.1841265014444267E-2</v>
      </c>
      <c r="B27" s="48" t="s">
        <v>206</v>
      </c>
      <c r="C27" s="7">
        <v>5103</v>
      </c>
      <c r="D27" s="7"/>
      <c r="E27" s="47">
        <v>48.6</v>
      </c>
      <c r="F27" s="6">
        <v>105</v>
      </c>
      <c r="G27" s="54">
        <v>0.108</v>
      </c>
      <c r="H27" s="47">
        <v>34.714285714285715</v>
      </c>
      <c r="I27" s="6">
        <v>1.4</v>
      </c>
      <c r="J27" s="7">
        <v>15.39</v>
      </c>
      <c r="K27" s="47">
        <v>10.26</v>
      </c>
      <c r="L27" s="47">
        <v>4.7368421052631584</v>
      </c>
      <c r="M27" s="47"/>
    </row>
    <row r="28" spans="1:13" ht="17" customHeight="1" x14ac:dyDescent="0.35">
      <c r="A28" s="46">
        <f t="shared" si="2"/>
        <v>4.8654401702904054E-2</v>
      </c>
      <c r="B28" s="48" t="s">
        <v>209</v>
      </c>
      <c r="C28" s="7">
        <v>3456</v>
      </c>
      <c r="D28" s="7"/>
      <c r="E28" s="47">
        <v>54</v>
      </c>
      <c r="F28" s="6">
        <v>64</v>
      </c>
      <c r="G28" s="54">
        <v>0.12</v>
      </c>
      <c r="H28" s="47">
        <v>15.882352941176471</v>
      </c>
      <c r="I28" s="6">
        <v>3.4</v>
      </c>
      <c r="J28" s="7">
        <v>35.643999999999998</v>
      </c>
      <c r="K28" s="47">
        <v>25.46</v>
      </c>
      <c r="L28" s="47">
        <v>2.1209740769835035</v>
      </c>
      <c r="M28" s="47"/>
    </row>
    <row r="29" spans="1:13" ht="17" customHeight="1" x14ac:dyDescent="0.35">
      <c r="A29" s="46">
        <f t="shared" si="2"/>
        <v>6.7406619025898326E-2</v>
      </c>
      <c r="B29" s="48" t="s">
        <v>213</v>
      </c>
      <c r="C29" s="7">
        <v>4788</v>
      </c>
      <c r="D29" s="7"/>
      <c r="E29" s="47">
        <v>85.5</v>
      </c>
      <c r="F29" s="6">
        <v>56</v>
      </c>
      <c r="G29" s="54">
        <v>0.19</v>
      </c>
      <c r="H29" s="47">
        <v>26.71875</v>
      </c>
      <c r="I29" s="6">
        <v>3.2</v>
      </c>
      <c r="J29" s="7">
        <v>44.992000000000004</v>
      </c>
      <c r="K29" s="47">
        <v>28.12</v>
      </c>
      <c r="L29" s="47">
        <v>3.0405405405405403</v>
      </c>
      <c r="M29" s="47"/>
    </row>
    <row r="30" spans="1:13" ht="17" customHeight="1" x14ac:dyDescent="0.35">
      <c r="A30" s="46">
        <f t="shared" si="2"/>
        <v>5.2708935178146059E-2</v>
      </c>
      <c r="B30" s="48" t="s">
        <v>214</v>
      </c>
      <c r="C30" s="7">
        <v>3744</v>
      </c>
      <c r="D30" s="7"/>
      <c r="E30" s="47">
        <v>72</v>
      </c>
      <c r="F30" s="6">
        <v>52</v>
      </c>
      <c r="G30" s="54">
        <v>0.16</v>
      </c>
      <c r="H30" s="47">
        <v>20.571428571428573</v>
      </c>
      <c r="I30" s="6">
        <v>3.5</v>
      </c>
      <c r="J30" s="7">
        <v>43.519999999999996</v>
      </c>
      <c r="K30" s="47">
        <v>27.2</v>
      </c>
      <c r="L30" s="47">
        <v>2.6470588235294117</v>
      </c>
      <c r="M30" s="47"/>
    </row>
    <row r="31" spans="1:13" ht="17" customHeight="1" x14ac:dyDescent="0.35">
      <c r="A31" s="46">
        <f t="shared" si="2"/>
        <v>4.0798743094622676E-2</v>
      </c>
      <c r="B31" s="48" t="s">
        <v>215</v>
      </c>
      <c r="C31" s="7">
        <v>2898.0000000000005</v>
      </c>
      <c r="D31" s="7"/>
      <c r="E31" s="47">
        <v>63.000000000000007</v>
      </c>
      <c r="F31" s="6">
        <v>46</v>
      </c>
      <c r="G31" s="54">
        <v>0.14000000000000001</v>
      </c>
      <c r="H31" s="47">
        <v>22.500000000000004</v>
      </c>
      <c r="I31" s="6">
        <v>2.8</v>
      </c>
      <c r="J31" s="7">
        <v>60.480000000000004</v>
      </c>
      <c r="K31" s="47">
        <v>33.6</v>
      </c>
      <c r="L31" s="47">
        <v>1.8750000000000002</v>
      </c>
      <c r="M31" s="47"/>
    </row>
    <row r="32" spans="1:13" ht="17" customHeight="1" x14ac:dyDescent="0.35">
      <c r="A32" s="46">
        <f t="shared" si="2"/>
        <v>3.8328011758147075E-2</v>
      </c>
      <c r="B32" s="48" t="s">
        <v>216</v>
      </c>
      <c r="C32" s="7">
        <v>2722.5</v>
      </c>
      <c r="D32" s="7"/>
      <c r="E32" s="47">
        <v>49.5</v>
      </c>
      <c r="F32" s="6">
        <v>55</v>
      </c>
      <c r="G32" s="54">
        <v>0.11</v>
      </c>
      <c r="H32" s="47">
        <v>19.038461538461537</v>
      </c>
      <c r="I32" s="6">
        <v>2.6</v>
      </c>
      <c r="J32" s="7">
        <v>41.440000000000005</v>
      </c>
      <c r="K32" s="47">
        <v>29.6</v>
      </c>
      <c r="L32" s="47">
        <v>1.6722972972972971</v>
      </c>
      <c r="M32" s="47"/>
    </row>
    <row r="33" spans="1:13" ht="17" customHeight="1" x14ac:dyDescent="0.35">
      <c r="A33" s="46">
        <f t="shared" si="2"/>
        <v>4.297171962901019E-2</v>
      </c>
      <c r="B33" s="48" t="s">
        <v>217</v>
      </c>
      <c r="C33" s="7">
        <v>3052.3500000000004</v>
      </c>
      <c r="D33" s="7"/>
      <c r="E33" s="47">
        <v>9.4500000000000011</v>
      </c>
      <c r="F33" s="6">
        <v>323</v>
      </c>
      <c r="G33" s="54">
        <v>2.1000000000000001E-2</v>
      </c>
      <c r="H33" s="47">
        <v>7.8750000000000009</v>
      </c>
      <c r="I33" s="6">
        <v>1.2</v>
      </c>
      <c r="J33" s="7">
        <v>26.333999999999996</v>
      </c>
      <c r="K33" s="47">
        <v>13.86</v>
      </c>
      <c r="L33" s="47">
        <v>0.68181818181818188</v>
      </c>
      <c r="M33" s="47"/>
    </row>
    <row r="34" spans="1:13" ht="17" customHeight="1" x14ac:dyDescent="0.35">
      <c r="A34" s="46">
        <f t="shared" si="2"/>
        <v>2.9775480208808471E-2</v>
      </c>
      <c r="B34" s="48" t="s">
        <v>218</v>
      </c>
      <c r="C34" s="7">
        <v>2115</v>
      </c>
      <c r="D34" s="7"/>
      <c r="E34" s="47">
        <v>45</v>
      </c>
      <c r="F34" s="6">
        <v>47</v>
      </c>
      <c r="G34" s="54">
        <v>0.1</v>
      </c>
      <c r="H34" s="47">
        <v>21.428571428571427</v>
      </c>
      <c r="I34" s="6">
        <v>2.1</v>
      </c>
      <c r="J34" s="7">
        <v>17.29</v>
      </c>
      <c r="K34" s="47">
        <v>13.3</v>
      </c>
      <c r="L34" s="47">
        <v>3.3834586466165413</v>
      </c>
      <c r="M34" s="47"/>
    </row>
    <row r="35" spans="1:13" ht="17" customHeight="1" x14ac:dyDescent="0.35">
      <c r="A35" s="46">
        <f t="shared" si="2"/>
        <v>3.3639957427398511E-2</v>
      </c>
      <c r="B35" s="48" t="s">
        <v>219</v>
      </c>
      <c r="C35" s="7">
        <v>2389.5</v>
      </c>
      <c r="D35" s="7"/>
      <c r="E35" s="47">
        <v>40.5</v>
      </c>
      <c r="F35" s="6">
        <v>59</v>
      </c>
      <c r="G35" s="54">
        <v>0.09</v>
      </c>
      <c r="H35" s="47">
        <v>13.064516129032258</v>
      </c>
      <c r="I35" s="6">
        <v>3.1</v>
      </c>
      <c r="J35" s="7">
        <v>16.5</v>
      </c>
      <c r="K35" s="47">
        <v>11</v>
      </c>
      <c r="L35" s="47">
        <v>3.6818181818181817</v>
      </c>
      <c r="M35" s="47"/>
    </row>
    <row r="36" spans="1:13" ht="17" customHeight="1" x14ac:dyDescent="0.35">
      <c r="C36" s="7">
        <v>71031.600000000006</v>
      </c>
      <c r="D36" s="7"/>
      <c r="E36" s="7">
        <v>879.30000000000007</v>
      </c>
    </row>
    <row r="42" spans="1:13" s="50" customFormat="1" ht="17" customHeight="1" x14ac:dyDescent="0.35">
      <c r="A42" s="50" t="s">
        <v>220</v>
      </c>
      <c r="C42" s="50" t="s">
        <v>221</v>
      </c>
    </row>
    <row r="43" spans="1:13" ht="17" customHeight="1" x14ac:dyDescent="0.35">
      <c r="A43" s="6" t="s">
        <v>25</v>
      </c>
      <c r="C43" s="6" t="s">
        <v>222</v>
      </c>
    </row>
    <row r="44" spans="1:13" ht="17" customHeight="1" x14ac:dyDescent="0.35">
      <c r="A44" s="6" t="s">
        <v>223</v>
      </c>
      <c r="C44" s="6" t="s">
        <v>224</v>
      </c>
    </row>
    <row r="45" spans="1:13" ht="17" customHeight="1" x14ac:dyDescent="0.35">
      <c r="A45" s="6" t="s">
        <v>196</v>
      </c>
      <c r="C45" s="6" t="s">
        <v>225</v>
      </c>
    </row>
    <row r="46" spans="1:13" ht="17" customHeight="1" x14ac:dyDescent="0.35">
      <c r="A46" s="6" t="s">
        <v>21</v>
      </c>
      <c r="C46" s="6" t="s">
        <v>226</v>
      </c>
    </row>
    <row r="47" spans="1:13" ht="17" customHeight="1" x14ac:dyDescent="0.35">
      <c r="A47" s="6" t="s">
        <v>227</v>
      </c>
      <c r="C47" s="6" t="s">
        <v>228</v>
      </c>
    </row>
    <row r="48" spans="1:13" ht="17" customHeight="1" x14ac:dyDescent="0.35">
      <c r="A48" s="6" t="s">
        <v>229</v>
      </c>
      <c r="C48" s="6" t="s">
        <v>230</v>
      </c>
    </row>
    <row r="49" spans="1:3" ht="17" customHeight="1" x14ac:dyDescent="0.35">
      <c r="A49" s="6" t="s">
        <v>231</v>
      </c>
      <c r="C49" s="6" t="s">
        <v>232</v>
      </c>
    </row>
    <row r="50" spans="1:3" ht="17" customHeight="1" x14ac:dyDescent="0.35">
      <c r="A50" s="6" t="s">
        <v>233</v>
      </c>
      <c r="C50" s="6" t="s">
        <v>234</v>
      </c>
    </row>
    <row r="51" spans="1:3" ht="17" customHeight="1" x14ac:dyDescent="0.35">
      <c r="A51" s="6" t="s">
        <v>235</v>
      </c>
      <c r="C51" s="6" t="s">
        <v>236</v>
      </c>
    </row>
    <row r="52" spans="1:3" ht="17" customHeight="1" x14ac:dyDescent="0.35">
      <c r="A52" s="6" t="s">
        <v>237</v>
      </c>
      <c r="C52" s="6" t="s">
        <v>238</v>
      </c>
    </row>
    <row r="53" spans="1:3" ht="17" customHeight="1" x14ac:dyDescent="0.35">
      <c r="A53" s="6" t="s">
        <v>239</v>
      </c>
      <c r="C53" s="6" t="s">
        <v>240</v>
      </c>
    </row>
    <row r="54" spans="1:3" ht="17" customHeight="1" x14ac:dyDescent="0.35">
      <c r="A54" s="6" t="s">
        <v>241</v>
      </c>
      <c r="C54" s="6" t="s">
        <v>242</v>
      </c>
    </row>
    <row r="55" spans="1:3" ht="17" customHeight="1" x14ac:dyDescent="0.35">
      <c r="A55" s="6" t="s">
        <v>243</v>
      </c>
      <c r="C55" s="6" t="s">
        <v>244</v>
      </c>
    </row>
    <row r="56" spans="1:3" ht="17" customHeight="1" x14ac:dyDescent="0.35">
      <c r="A56" s="6" t="s">
        <v>245</v>
      </c>
      <c r="C56" s="6" t="s">
        <v>246</v>
      </c>
    </row>
    <row r="57" spans="1:3" ht="17" customHeight="1" x14ac:dyDescent="0.35">
      <c r="A57" s="6" t="s">
        <v>247</v>
      </c>
      <c r="C57" s="6" t="s">
        <v>248</v>
      </c>
    </row>
    <row r="58" spans="1:3" ht="17" customHeight="1" x14ac:dyDescent="0.35">
      <c r="A58" s="6" t="s">
        <v>249</v>
      </c>
    </row>
    <row r="59" spans="1:3" ht="17" customHeight="1" x14ac:dyDescent="0.35">
      <c r="A59" s="6" t="s">
        <v>219</v>
      </c>
    </row>
    <row r="60" spans="1:3" ht="17" customHeight="1" x14ac:dyDescent="0.35">
      <c r="A60" s="6" t="s">
        <v>250</v>
      </c>
    </row>
    <row r="61" spans="1:3" ht="17" customHeight="1" x14ac:dyDescent="0.35">
      <c r="A61" s="6" t="s">
        <v>251</v>
      </c>
    </row>
    <row r="62" spans="1:3" ht="17" customHeight="1" x14ac:dyDescent="0.35">
      <c r="A62" s="6" t="s">
        <v>252</v>
      </c>
    </row>
  </sheetData>
  <phoneticPr fontId="2" type="noConversion"/>
  <conditionalFormatting sqref="D4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647A-3E3B-4E37-9163-12F0A26416B8}">
  <dimension ref="A1:O34"/>
  <sheetViews>
    <sheetView tabSelected="1" topLeftCell="A13" workbookViewId="0">
      <selection activeCell="E30" sqref="E30"/>
    </sheetView>
  </sheetViews>
  <sheetFormatPr defaultRowHeight="15.5" x14ac:dyDescent="0.35"/>
  <cols>
    <col min="1" max="1" width="10.23046875" customWidth="1"/>
    <col min="2" max="2" width="13.4609375" bestFit="1" customWidth="1"/>
    <col min="3" max="4" width="8.61328125" bestFit="1" customWidth="1"/>
    <col min="5" max="5" width="12.4609375" bestFit="1" customWidth="1"/>
    <col min="6" max="6" width="7" customWidth="1"/>
    <col min="7" max="8" width="8.61328125" bestFit="1" customWidth="1"/>
    <col min="9" max="9" width="11.4609375" bestFit="1" customWidth="1"/>
    <col min="10" max="10" width="8.61328125" bestFit="1" customWidth="1"/>
    <col min="11" max="11" width="11.4609375" bestFit="1" customWidth="1"/>
    <col min="12" max="13" width="8.61328125" bestFit="1" customWidth="1"/>
    <col min="14" max="14" width="11.4609375" bestFit="1" customWidth="1"/>
    <col min="15" max="15" width="4.921875" bestFit="1" customWidth="1"/>
  </cols>
  <sheetData>
    <row r="1" spans="1:15" ht="17.5" x14ac:dyDescent="0.35">
      <c r="A1" s="70" t="s">
        <v>256</v>
      </c>
    </row>
    <row r="2" spans="1:15" x14ac:dyDescent="0.35">
      <c r="B2" t="s">
        <v>0</v>
      </c>
      <c r="C2" t="s">
        <v>274</v>
      </c>
    </row>
    <row r="4" spans="1:15" x14ac:dyDescent="0.35">
      <c r="B4" s="57" t="s">
        <v>257</v>
      </c>
      <c r="C4" s="62" t="s">
        <v>258</v>
      </c>
      <c r="D4" s="59"/>
      <c r="E4" s="59"/>
      <c r="F4" s="63"/>
      <c r="G4" s="57" t="s">
        <v>262</v>
      </c>
      <c r="H4" s="57"/>
      <c r="I4" s="57"/>
      <c r="J4" s="57" t="s">
        <v>265</v>
      </c>
      <c r="K4" s="57"/>
      <c r="L4" s="57"/>
      <c r="M4" s="57" t="s">
        <v>266</v>
      </c>
      <c r="N4" s="57"/>
      <c r="O4" s="57"/>
    </row>
    <row r="5" spans="1:15" x14ac:dyDescent="0.35">
      <c r="A5" s="72" t="s">
        <v>270</v>
      </c>
      <c r="B5" s="57"/>
      <c r="C5" s="64" t="s">
        <v>259</v>
      </c>
      <c r="D5" s="60" t="s">
        <v>260</v>
      </c>
      <c r="E5" s="60" t="s">
        <v>261</v>
      </c>
      <c r="F5" s="65" t="s">
        <v>264</v>
      </c>
      <c r="G5" s="58" t="s">
        <v>259</v>
      </c>
      <c r="H5" s="58" t="s">
        <v>260</v>
      </c>
      <c r="I5" s="58" t="s">
        <v>263</v>
      </c>
      <c r="J5" s="58" t="s">
        <v>260</v>
      </c>
      <c r="K5" s="58" t="s">
        <v>263</v>
      </c>
      <c r="L5" s="58" t="s">
        <v>264</v>
      </c>
      <c r="M5" s="58" t="s">
        <v>260</v>
      </c>
      <c r="N5" s="58" t="s">
        <v>263</v>
      </c>
      <c r="O5" s="58" t="s">
        <v>264</v>
      </c>
    </row>
    <row r="6" spans="1:15" x14ac:dyDescent="0.35">
      <c r="A6" s="73" t="s">
        <v>271</v>
      </c>
      <c r="B6" s="48" t="s">
        <v>21</v>
      </c>
      <c r="C6" s="66"/>
      <c r="D6" s="61"/>
      <c r="E6" s="61"/>
      <c r="F6" s="67"/>
      <c r="J6" s="68"/>
      <c r="K6" s="61"/>
      <c r="L6" s="69"/>
    </row>
    <row r="7" spans="1:15" x14ac:dyDescent="0.35">
      <c r="A7" s="73" t="s">
        <v>151</v>
      </c>
      <c r="B7" s="48" t="s">
        <v>196</v>
      </c>
      <c r="C7" s="66"/>
      <c r="D7" s="61"/>
      <c r="E7" s="61"/>
      <c r="F7" s="67"/>
      <c r="J7" s="68"/>
      <c r="K7" s="61"/>
      <c r="L7" s="69"/>
    </row>
    <row r="8" spans="1:15" x14ac:dyDescent="0.35">
      <c r="A8" s="73" t="s">
        <v>152</v>
      </c>
      <c r="B8" s="48" t="s">
        <v>199</v>
      </c>
      <c r="C8" s="66"/>
      <c r="D8" s="61"/>
      <c r="E8" s="61"/>
      <c r="F8" s="67"/>
      <c r="J8" s="68"/>
      <c r="K8" s="61"/>
      <c r="L8" s="69"/>
    </row>
    <row r="9" spans="1:15" x14ac:dyDescent="0.35">
      <c r="A9" s="73" t="s">
        <v>272</v>
      </c>
      <c r="B9" s="48" t="s">
        <v>205</v>
      </c>
      <c r="C9" s="66"/>
      <c r="D9" s="61"/>
      <c r="E9" s="61"/>
      <c r="F9" s="67"/>
      <c r="J9" s="68"/>
      <c r="K9" s="61"/>
      <c r="L9" s="69"/>
    </row>
    <row r="10" spans="1:15" x14ac:dyDescent="0.35">
      <c r="A10" s="73" t="s">
        <v>273</v>
      </c>
      <c r="B10" s="48" t="s">
        <v>206</v>
      </c>
      <c r="C10" s="66"/>
      <c r="D10" s="61"/>
      <c r="E10" s="61"/>
      <c r="F10" s="67"/>
      <c r="J10" s="68"/>
      <c r="K10" s="61"/>
      <c r="L10" s="69"/>
    </row>
    <row r="11" spans="1:15" x14ac:dyDescent="0.35">
      <c r="A11" s="73" t="s">
        <v>274</v>
      </c>
      <c r="B11" s="48" t="s">
        <v>209</v>
      </c>
      <c r="C11" s="66"/>
      <c r="D11" s="61"/>
      <c r="E11" s="61"/>
      <c r="F11" s="67"/>
      <c r="J11" s="68"/>
      <c r="K11" s="61"/>
      <c r="L11" s="69"/>
    </row>
    <row r="12" spans="1:15" x14ac:dyDescent="0.35">
      <c r="A12" s="73" t="s">
        <v>267</v>
      </c>
      <c r="B12" s="48" t="s">
        <v>213</v>
      </c>
      <c r="C12" s="66"/>
      <c r="D12" s="61"/>
      <c r="E12" s="61"/>
      <c r="F12" s="67"/>
      <c r="J12" s="68"/>
      <c r="K12" s="61"/>
      <c r="L12" s="69"/>
    </row>
    <row r="13" spans="1:15" x14ac:dyDescent="0.35">
      <c r="A13" s="73" t="s">
        <v>275</v>
      </c>
      <c r="B13" s="48" t="s">
        <v>214</v>
      </c>
      <c r="C13" s="66"/>
      <c r="D13" s="61"/>
      <c r="E13" s="61"/>
      <c r="F13" s="67"/>
      <c r="J13" s="68"/>
      <c r="K13" s="61"/>
      <c r="L13" s="69"/>
    </row>
    <row r="14" spans="1:15" x14ac:dyDescent="0.35">
      <c r="A14" s="73" t="s">
        <v>276</v>
      </c>
      <c r="B14" s="48" t="s">
        <v>215</v>
      </c>
      <c r="C14" s="66"/>
      <c r="D14" s="61"/>
      <c r="E14" s="61"/>
      <c r="F14" s="67"/>
      <c r="J14" s="68"/>
      <c r="K14" s="61"/>
      <c r="L14" s="69"/>
    </row>
    <row r="15" spans="1:15" x14ac:dyDescent="0.35">
      <c r="A15" s="73" t="s">
        <v>277</v>
      </c>
      <c r="B15" s="48" t="s">
        <v>216</v>
      </c>
      <c r="C15" s="66"/>
      <c r="D15" s="61"/>
      <c r="E15" s="61"/>
      <c r="F15" s="67"/>
      <c r="J15" s="68"/>
      <c r="K15" s="61"/>
      <c r="L15" s="69"/>
    </row>
    <row r="16" spans="1:15" x14ac:dyDescent="0.35">
      <c r="A16" s="73" t="s">
        <v>278</v>
      </c>
      <c r="B16" s="48" t="s">
        <v>217</v>
      </c>
      <c r="C16" s="66"/>
      <c r="D16" s="61"/>
      <c r="E16" s="61"/>
      <c r="F16" s="67"/>
      <c r="J16" s="68"/>
      <c r="K16" s="61"/>
      <c r="L16" s="69"/>
    </row>
    <row r="17" spans="1:14" x14ac:dyDescent="0.35">
      <c r="A17" s="73" t="s">
        <v>279</v>
      </c>
      <c r="B17" s="48" t="s">
        <v>218</v>
      </c>
      <c r="C17" s="66"/>
      <c r="D17" s="61"/>
      <c r="E17" s="61"/>
      <c r="F17" s="67"/>
      <c r="J17" s="68"/>
      <c r="K17" s="61"/>
      <c r="L17" s="69"/>
    </row>
    <row r="18" spans="1:14" x14ac:dyDescent="0.35">
      <c r="A18" s="73" t="s">
        <v>280</v>
      </c>
      <c r="B18" s="48" t="s">
        <v>219</v>
      </c>
      <c r="C18" s="66"/>
      <c r="D18" s="61"/>
      <c r="E18" s="61"/>
      <c r="F18" s="67"/>
      <c r="J18" s="68"/>
      <c r="K18" s="61"/>
      <c r="L18" s="69"/>
    </row>
    <row r="19" spans="1:14" x14ac:dyDescent="0.35">
      <c r="A19" s="73" t="s">
        <v>281</v>
      </c>
      <c r="B19" s="48"/>
      <c r="C19" s="61"/>
      <c r="D19" s="61"/>
      <c r="E19" s="61"/>
      <c r="F19" s="61"/>
      <c r="J19" s="61"/>
      <c r="K19" s="61"/>
      <c r="L19" s="61"/>
    </row>
    <row r="20" spans="1:14" x14ac:dyDescent="0.35">
      <c r="A20" s="73" t="s">
        <v>282</v>
      </c>
    </row>
    <row r="21" spans="1:14" x14ac:dyDescent="0.35">
      <c r="B21" s="57" t="s">
        <v>268</v>
      </c>
      <c r="C21" s="62" t="s">
        <v>109</v>
      </c>
      <c r="D21" s="59"/>
      <c r="E21" s="59"/>
      <c r="F21" s="63"/>
      <c r="G21" s="62" t="s">
        <v>269</v>
      </c>
      <c r="H21" s="59"/>
      <c r="I21" s="59"/>
      <c r="J21" s="63"/>
      <c r="K21" s="62" t="s">
        <v>136</v>
      </c>
      <c r="L21" s="59"/>
      <c r="M21" s="59"/>
      <c r="N21" s="63"/>
    </row>
    <row r="22" spans="1:14" x14ac:dyDescent="0.35">
      <c r="B22" s="57"/>
      <c r="C22" s="64" t="s">
        <v>259</v>
      </c>
      <c r="D22" s="60" t="s">
        <v>260</v>
      </c>
      <c r="E22" s="60" t="s">
        <v>261</v>
      </c>
      <c r="F22" s="65" t="s">
        <v>264</v>
      </c>
      <c r="G22" s="64" t="s">
        <v>259</v>
      </c>
      <c r="H22" s="60" t="s">
        <v>260</v>
      </c>
      <c r="I22" s="60" t="s">
        <v>261</v>
      </c>
      <c r="J22" s="65" t="s">
        <v>264</v>
      </c>
      <c r="K22" s="64" t="s">
        <v>259</v>
      </c>
      <c r="L22" s="60" t="s">
        <v>260</v>
      </c>
      <c r="M22" s="60" t="s">
        <v>261</v>
      </c>
      <c r="N22" s="65" t="s">
        <v>264</v>
      </c>
    </row>
    <row r="23" spans="1:14" x14ac:dyDescent="0.35">
      <c r="B23" s="48" t="s">
        <v>126</v>
      </c>
      <c r="C23" s="66"/>
      <c r="D23" s="61"/>
      <c r="E23" s="61"/>
      <c r="F23" s="67"/>
      <c r="K23" s="66"/>
    </row>
    <row r="24" spans="1:14" x14ac:dyDescent="0.35">
      <c r="B24" s="48" t="s">
        <v>127</v>
      </c>
      <c r="C24" s="66"/>
      <c r="D24" s="61"/>
      <c r="E24" s="61"/>
      <c r="F24" s="67"/>
      <c r="K24" s="66"/>
    </row>
    <row r="25" spans="1:14" x14ac:dyDescent="0.35">
      <c r="B25" s="48" t="s">
        <v>128</v>
      </c>
      <c r="C25" s="66"/>
      <c r="D25" s="61"/>
      <c r="E25" s="61"/>
      <c r="F25" s="67"/>
      <c r="K25" s="66"/>
    </row>
    <row r="26" spans="1:14" x14ac:dyDescent="0.35">
      <c r="B26" s="48" t="s">
        <v>129</v>
      </c>
      <c r="C26" s="66"/>
      <c r="D26" s="61"/>
      <c r="E26" s="61"/>
      <c r="F26" s="67"/>
      <c r="K26" s="66"/>
    </row>
    <row r="28" spans="1:14" x14ac:dyDescent="0.35">
      <c r="E28" t="s">
        <v>288</v>
      </c>
    </row>
    <row r="29" spans="1:14" x14ac:dyDescent="0.35">
      <c r="B29" s="71" t="s">
        <v>283</v>
      </c>
      <c r="E29" t="s">
        <v>286</v>
      </c>
    </row>
    <row r="30" spans="1:14" x14ac:dyDescent="0.35">
      <c r="E30" t="s">
        <v>289</v>
      </c>
    </row>
    <row r="31" spans="1:14" x14ac:dyDescent="0.35">
      <c r="E31" t="s">
        <v>287</v>
      </c>
    </row>
    <row r="32" spans="1:14" x14ac:dyDescent="0.35">
      <c r="B32" s="48" t="s">
        <v>284</v>
      </c>
    </row>
    <row r="34" spans="2:2" x14ac:dyDescent="0.35">
      <c r="B34" t="s">
        <v>285</v>
      </c>
    </row>
  </sheetData>
  <mergeCells count="9">
    <mergeCell ref="C4:F4"/>
    <mergeCell ref="J4:L4"/>
    <mergeCell ref="M4:O4"/>
    <mergeCell ref="G4:I4"/>
    <mergeCell ref="B4:B5"/>
    <mergeCell ref="B21:B22"/>
    <mergeCell ref="C21:F21"/>
    <mergeCell ref="G21:J21"/>
    <mergeCell ref="K21:N21"/>
  </mergeCells>
  <phoneticPr fontId="2" type="noConversion"/>
  <dataValidations count="1">
    <dataValidation type="list" allowBlank="1" showInputMessage="1" showErrorMessage="1" sqref="C2" xr:uid="{1B8B147E-AFFB-42DA-B93B-184329F2780D}">
      <formula1>$A$5:$A$20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拼多多近三年财务报表</vt:lpstr>
      <vt:lpstr>流量分析-页面分析</vt:lpstr>
      <vt:lpstr>流量分析参考</vt:lpstr>
      <vt:lpstr>用户增长</vt:lpstr>
      <vt:lpstr>品类分析</vt:lpstr>
      <vt:lpstr>事件分析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zhanmeikang@126.com</dc:creator>
  <cp:lastModifiedBy>admin</cp:lastModifiedBy>
  <dcterms:created xsi:type="dcterms:W3CDTF">2021-12-06T23:48:42Z</dcterms:created>
  <dcterms:modified xsi:type="dcterms:W3CDTF">2021-12-23T15:56:14Z</dcterms:modified>
</cp:coreProperties>
</file>