
<file path=[Content_Types].xml><?xml version="1.0" encoding="utf-8"?>
<Types xmlns="http://schemas.openxmlformats.org/package/2006/content-types"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正式课程\第十章 腾讯游戏\"/>
    </mc:Choice>
  </mc:AlternateContent>
  <xr:revisionPtr revIDLastSave="0" documentId="13_ncr:1_{B18D3EE5-CF40-4201-99E9-A7559527049B}" xr6:coauthVersionLast="47" xr6:coauthVersionMax="47" xr10:uidLastSave="{00000000-0000-0000-0000-000000000000}"/>
  <bookViews>
    <workbookView xWindow="2170" yWindow="0" windowWidth="16370" windowHeight="9170" xr2:uid="{0370C7DD-5218-8F47-AC4A-6F4BB29C3C6F}"/>
  </bookViews>
  <sheets>
    <sheet name="吸量能力" sheetId="1" r:id="rId1"/>
    <sheet name="留存分析" sheetId="2" r:id="rId2"/>
    <sheet name="实际游戏数据" sheetId="3" r:id="rId3"/>
    <sheet name="渠道分析" sheetId="4" r:id="rId4"/>
  </sheets>
  <definedNames>
    <definedName name="_xlnm._FilterDatabase" localSheetId="3" hidden="1">渠道分析!$A$1:$X$1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G33" i="2"/>
  <c r="H33" i="2"/>
  <c r="G32" i="2"/>
  <c r="H32" i="2"/>
  <c r="F32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G3" i="2"/>
  <c r="H3" i="2"/>
  <c r="F3" i="2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K7" i="4"/>
  <c r="L7" i="4"/>
  <c r="I8" i="4"/>
  <c r="I9" i="4"/>
  <c r="I10" i="4"/>
  <c r="I11" i="4"/>
  <c r="I12" i="4"/>
  <c r="I13" i="4"/>
  <c r="J7" i="4"/>
  <c r="I7" i="4"/>
  <c r="H13" i="4"/>
  <c r="H9" i="4"/>
  <c r="H10" i="4"/>
  <c r="H11" i="4"/>
  <c r="H12" i="4"/>
  <c r="H8" i="4"/>
  <c r="F3" i="4"/>
  <c r="F2" i="4"/>
  <c r="O4" i="3" l="1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C33" i="3"/>
  <c r="D33" i="3" s="1"/>
  <c r="D30" i="3"/>
  <c r="D26" i="3"/>
  <c r="D22" i="3"/>
  <c r="D18" i="3"/>
  <c r="D14" i="3"/>
  <c r="D10" i="3"/>
  <c r="D6" i="3"/>
  <c r="I11" i="3"/>
  <c r="I10" i="3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J17" i="3" s="1"/>
  <c r="G18" i="3"/>
  <c r="H18" i="3" s="1"/>
  <c r="I18" i="3" s="1"/>
  <c r="J18" i="3" s="1"/>
  <c r="G19" i="3"/>
  <c r="H19" i="3" s="1"/>
  <c r="I19" i="3" s="1"/>
  <c r="J19" i="3" s="1"/>
  <c r="G20" i="3"/>
  <c r="H20" i="3" s="1"/>
  <c r="I20" i="3" s="1"/>
  <c r="J20" i="3" s="1"/>
  <c r="G21" i="3"/>
  <c r="H21" i="3" s="1"/>
  <c r="I21" i="3" s="1"/>
  <c r="J21" i="3" s="1"/>
  <c r="G22" i="3"/>
  <c r="H22" i="3" s="1"/>
  <c r="I22" i="3" s="1"/>
  <c r="J22" i="3" s="1"/>
  <c r="G23" i="3"/>
  <c r="H23" i="3" s="1"/>
  <c r="I23" i="3" s="1"/>
  <c r="J23" i="3" s="1"/>
  <c r="G24" i="3"/>
  <c r="H24" i="3" s="1"/>
  <c r="I24" i="3" s="1"/>
  <c r="J24" i="3" s="1"/>
  <c r="G25" i="3"/>
  <c r="H25" i="3" s="1"/>
  <c r="I25" i="3" s="1"/>
  <c r="J25" i="3" s="1"/>
  <c r="G26" i="3"/>
  <c r="H26" i="3" s="1"/>
  <c r="I26" i="3" s="1"/>
  <c r="J26" i="3" s="1"/>
  <c r="G27" i="3"/>
  <c r="H27" i="3" s="1"/>
  <c r="I27" i="3" s="1"/>
  <c r="J27" i="3" s="1"/>
  <c r="G28" i="3"/>
  <c r="H28" i="3" s="1"/>
  <c r="I28" i="3" s="1"/>
  <c r="J28" i="3" s="1"/>
  <c r="G29" i="3"/>
  <c r="H29" i="3" s="1"/>
  <c r="I29" i="3" s="1"/>
  <c r="J29" i="3" s="1"/>
  <c r="G30" i="3"/>
  <c r="H30" i="3" s="1"/>
  <c r="I30" i="3" s="1"/>
  <c r="J30" i="3" s="1"/>
  <c r="G31" i="3"/>
  <c r="H31" i="3" s="1"/>
  <c r="I31" i="3" s="1"/>
  <c r="J31" i="3" s="1"/>
  <c r="G32" i="3"/>
  <c r="H32" i="3" s="1"/>
  <c r="I32" i="3" s="1"/>
  <c r="J32" i="3" s="1"/>
  <c r="G33" i="3"/>
  <c r="H33" i="3" s="1"/>
  <c r="I33" i="3" s="1"/>
  <c r="J33" i="3" s="1"/>
  <c r="G12" i="3"/>
  <c r="H12" i="3" s="1"/>
  <c r="I12" i="3" s="1"/>
  <c r="D5" i="3"/>
  <c r="D7" i="3"/>
  <c r="D8" i="3"/>
  <c r="D9" i="3"/>
  <c r="D11" i="3"/>
  <c r="D12" i="3"/>
  <c r="D13" i="3"/>
  <c r="D15" i="3"/>
  <c r="D16" i="3"/>
  <c r="D17" i="3"/>
  <c r="D19" i="3"/>
  <c r="D20" i="3"/>
  <c r="D21" i="3"/>
  <c r="D23" i="3"/>
  <c r="D24" i="3"/>
  <c r="D25" i="3"/>
  <c r="D27" i="3"/>
  <c r="D28" i="3"/>
  <c r="D29" i="3"/>
  <c r="D31" i="3"/>
  <c r="D32" i="3"/>
  <c r="D4" i="3"/>
  <c r="M25" i="1"/>
  <c r="L25" i="1"/>
  <c r="O8" i="1"/>
  <c r="O6" i="1"/>
  <c r="O7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M8" i="1" l="1"/>
  <c r="M7" i="1"/>
  <c r="L8" i="1"/>
  <c r="L7" i="1"/>
  <c r="L6" i="1"/>
  <c r="G78" i="1"/>
  <c r="G70" i="1"/>
  <c r="G92" i="1"/>
  <c r="G88" i="1"/>
  <c r="G84" i="1"/>
  <c r="G80" i="1"/>
  <c r="G76" i="1"/>
  <c r="G72" i="1"/>
  <c r="G68" i="1"/>
  <c r="G64" i="1"/>
  <c r="G86" i="1"/>
  <c r="G90" i="1"/>
  <c r="G82" i="1"/>
  <c r="G74" i="1"/>
  <c r="G66" i="1"/>
  <c r="G93" i="1"/>
  <c r="G89" i="1"/>
  <c r="G85" i="1"/>
  <c r="G81" i="1"/>
  <c r="G77" i="1"/>
  <c r="G73" i="1"/>
  <c r="G69" i="1"/>
  <c r="G65" i="1"/>
  <c r="G91" i="1"/>
  <c r="G87" i="1"/>
  <c r="G83" i="1"/>
  <c r="G79" i="1"/>
  <c r="G75" i="1"/>
  <c r="G71" i="1"/>
  <c r="G67" i="1"/>
  <c r="M6" i="1"/>
  <c r="G30" i="1"/>
  <c r="G60" i="1"/>
  <c r="G56" i="1"/>
  <c r="G52" i="1"/>
  <c r="G48" i="1"/>
  <c r="G44" i="1"/>
  <c r="G40" i="1"/>
  <c r="G36" i="1"/>
  <c r="G32" i="1"/>
  <c r="G58" i="1"/>
  <c r="G54" i="1"/>
  <c r="G46" i="1"/>
  <c r="G42" i="1"/>
  <c r="G34" i="1"/>
  <c r="G62" i="1"/>
  <c r="G50" i="1"/>
  <c r="G38" i="1"/>
  <c r="G63" i="1"/>
  <c r="G59" i="1"/>
  <c r="G55" i="1"/>
  <c r="G51" i="1"/>
  <c r="G47" i="1"/>
  <c r="G43" i="1"/>
  <c r="G39" i="1"/>
  <c r="G35" i="1"/>
  <c r="G31" i="1"/>
  <c r="G61" i="1"/>
  <c r="G57" i="1"/>
  <c r="G53" i="1"/>
  <c r="G49" i="1"/>
  <c r="G45" i="1"/>
  <c r="G41" i="1"/>
  <c r="G37" i="1"/>
  <c r="G33" i="1"/>
  <c r="G29" i="1"/>
  <c r="G28" i="1"/>
  <c r="G18" i="1"/>
  <c r="G26" i="1"/>
  <c r="G22" i="1"/>
  <c r="G14" i="1"/>
  <c r="G25" i="1"/>
  <c r="G27" i="1"/>
  <c r="G23" i="1"/>
  <c r="G17" i="1"/>
  <c r="G24" i="1"/>
  <c r="G20" i="1"/>
  <c r="G21" i="1"/>
  <c r="G16" i="1"/>
  <c r="G12" i="1"/>
  <c r="G13" i="1"/>
  <c r="G19" i="1"/>
  <c r="G15" i="1"/>
  <c r="G11" i="1"/>
  <c r="G10" i="1"/>
  <c r="G7" i="1"/>
  <c r="G9" i="1"/>
  <c r="G5" i="1"/>
  <c r="G6" i="1"/>
  <c r="G8" i="1"/>
  <c r="G4" i="1"/>
  <c r="G3" i="1"/>
  <c r="N7" i="1" l="1"/>
  <c r="N6" i="1"/>
  <c r="N8" i="1"/>
  <c r="G2" i="1"/>
</calcChain>
</file>

<file path=xl/sharedStrings.xml><?xml version="1.0" encoding="utf-8"?>
<sst xmlns="http://schemas.openxmlformats.org/spreadsheetml/2006/main" count="1479" uniqueCount="93">
  <si>
    <t>游戏名称</t>
    <phoneticPr fontId="2" type="noConversion"/>
  </si>
  <si>
    <t>渠道</t>
    <phoneticPr fontId="2" type="noConversion"/>
  </si>
  <si>
    <t>位置</t>
    <phoneticPr fontId="2" type="noConversion"/>
  </si>
  <si>
    <t>日期</t>
    <phoneticPr fontId="2" type="noConversion"/>
  </si>
  <si>
    <t>曝光量</t>
    <phoneticPr fontId="2" type="noConversion"/>
  </si>
  <si>
    <t>预约人数</t>
  </si>
  <si>
    <t>预约人数</t>
    <phoneticPr fontId="2" type="noConversion"/>
  </si>
  <si>
    <t>曝光预约率</t>
  </si>
  <si>
    <t>曝光预约率</t>
    <phoneticPr fontId="2" type="noConversion"/>
  </si>
  <si>
    <t>微信游戏</t>
    <phoneticPr fontId="2" type="noConversion"/>
  </si>
  <si>
    <t>玄中记</t>
    <phoneticPr fontId="2" type="noConversion"/>
  </si>
  <si>
    <t>顶通</t>
  </si>
  <si>
    <t>顶通</t>
    <phoneticPr fontId="2" type="noConversion"/>
  </si>
  <si>
    <t>TOP3</t>
  </si>
  <si>
    <t>TOP10</t>
  </si>
  <si>
    <t>Top3</t>
  </si>
  <si>
    <t>Top3</t>
    <phoneticPr fontId="2" type="noConversion"/>
  </si>
  <si>
    <t>Top10</t>
  </si>
  <si>
    <t>Top10</t>
    <phoneticPr fontId="2" type="noConversion"/>
  </si>
  <si>
    <t>预约时长</t>
    <phoneticPr fontId="2" type="noConversion"/>
  </si>
  <si>
    <t>资源位</t>
    <phoneticPr fontId="2" type="noConversion"/>
  </si>
  <si>
    <t>游戏类型</t>
    <phoneticPr fontId="2" type="noConversion"/>
  </si>
  <si>
    <t>上线前预约人数</t>
    <phoneticPr fontId="2" type="noConversion"/>
  </si>
  <si>
    <t>顶通位置曝光预约率</t>
    <phoneticPr fontId="2" type="noConversion"/>
  </si>
  <si>
    <t>奇迹觉醒</t>
    <phoneticPr fontId="2" type="noConversion"/>
  </si>
  <si>
    <t>完美世界</t>
    <phoneticPr fontId="2" type="noConversion"/>
  </si>
  <si>
    <t>自由幻想</t>
    <phoneticPr fontId="2" type="noConversion"/>
  </si>
  <si>
    <t>MMO</t>
    <phoneticPr fontId="2" type="noConversion"/>
  </si>
  <si>
    <t>APPLE VS APPLE</t>
    <phoneticPr fontId="2" type="noConversion"/>
  </si>
  <si>
    <t>分享知识点</t>
    <phoneticPr fontId="2" type="noConversion"/>
  </si>
  <si>
    <t>1、Sumif、countif函数的用法</t>
    <phoneticPr fontId="2" type="noConversion"/>
  </si>
  <si>
    <t>2、对比分析的思维及其应用</t>
    <phoneticPr fontId="2" type="noConversion"/>
  </si>
  <si>
    <t>3、吸量能力评估的主要指标</t>
    <phoneticPr fontId="2" type="noConversion"/>
  </si>
  <si>
    <t>游戏A</t>
    <phoneticPr fontId="2" type="noConversion"/>
  </si>
  <si>
    <t>游戏B</t>
    <phoneticPr fontId="2" type="noConversion"/>
  </si>
  <si>
    <t>游戏C</t>
    <phoneticPr fontId="2" type="noConversion"/>
  </si>
  <si>
    <t>新注册用户数</t>
  </si>
  <si>
    <t>活跃用户数</t>
  </si>
  <si>
    <t>流水收入</t>
    <phoneticPr fontId="2" type="noConversion"/>
  </si>
  <si>
    <t>活跃arpu</t>
    <phoneticPr fontId="2" type="noConversion"/>
  </si>
  <si>
    <t>7日留存率</t>
    <phoneticPr fontId="2" type="noConversion"/>
  </si>
  <si>
    <t>3日留存率</t>
    <phoneticPr fontId="2" type="noConversion"/>
  </si>
  <si>
    <t>次日留存率</t>
    <phoneticPr fontId="2" type="noConversion"/>
  </si>
  <si>
    <t>登录比</t>
    <phoneticPr fontId="2" type="noConversion"/>
  </si>
  <si>
    <t>二阶登录比</t>
    <phoneticPr fontId="2" type="noConversion"/>
  </si>
  <si>
    <t>在线时长</t>
    <phoneticPr fontId="2" type="noConversion"/>
  </si>
  <si>
    <t>TX某MMO游戏</t>
    <phoneticPr fontId="2" type="noConversion"/>
  </si>
  <si>
    <t>BiliBili</t>
    <phoneticPr fontId="8" type="noConversion"/>
  </si>
  <si>
    <t>月份</t>
    <phoneticPr fontId="2" type="noConversion"/>
  </si>
  <si>
    <t>用户群体</t>
    <phoneticPr fontId="2" type="noConversion"/>
  </si>
  <si>
    <t>ROI</t>
    <phoneticPr fontId="2" type="noConversion"/>
  </si>
  <si>
    <t>微信</t>
    <phoneticPr fontId="2" type="noConversion"/>
  </si>
  <si>
    <t>整体</t>
    <phoneticPr fontId="2" type="noConversion"/>
  </si>
  <si>
    <t>手机QQ</t>
    <phoneticPr fontId="2" type="noConversion"/>
  </si>
  <si>
    <t>APPSTORE</t>
    <phoneticPr fontId="2" type="noConversion"/>
  </si>
  <si>
    <t>应用商店</t>
    <phoneticPr fontId="2" type="noConversion"/>
  </si>
  <si>
    <t>其他</t>
    <phoneticPr fontId="2" type="noConversion"/>
  </si>
  <si>
    <t>18岁以下</t>
    <phoneticPr fontId="2" type="noConversion"/>
  </si>
  <si>
    <t>18-29岁</t>
    <phoneticPr fontId="2" type="noConversion"/>
  </si>
  <si>
    <t>30-39岁</t>
    <phoneticPr fontId="2" type="noConversion"/>
  </si>
  <si>
    <t>40-49岁</t>
    <phoneticPr fontId="2" type="noConversion"/>
  </si>
  <si>
    <t>50-59岁</t>
    <phoneticPr fontId="2" type="noConversion"/>
  </si>
  <si>
    <t>60岁以上</t>
    <phoneticPr fontId="2" type="noConversion"/>
  </si>
  <si>
    <t>18岁以下</t>
  </si>
  <si>
    <t>18-29岁</t>
  </si>
  <si>
    <t>30-39岁</t>
  </si>
  <si>
    <t>40-49岁</t>
  </si>
  <si>
    <t>50-59岁</t>
  </si>
  <si>
    <t>60岁以上</t>
  </si>
  <si>
    <t xml:space="preserve">MAX </t>
    <phoneticPr fontId="2" type="noConversion"/>
  </si>
  <si>
    <t xml:space="preserve">MIN </t>
    <phoneticPr fontId="2" type="noConversion"/>
  </si>
  <si>
    <t>BiliBili</t>
    <phoneticPr fontId="2" type="noConversion"/>
  </si>
  <si>
    <t>辅助</t>
    <phoneticPr fontId="2" type="noConversion"/>
  </si>
  <si>
    <t>Y值</t>
    <phoneticPr fontId="2" type="noConversion"/>
  </si>
  <si>
    <t>1、整理数据</t>
    <phoneticPr fontId="2" type="noConversion"/>
  </si>
  <si>
    <t>Index-Match函数</t>
  </si>
  <si>
    <t>Sumifs函数</t>
  </si>
  <si>
    <t>Vlookup函数</t>
  </si>
  <si>
    <t>1.1 通过Sumifs函数查找ROI这一列数据，并验证其正确性</t>
    <phoneticPr fontId="8" type="noConversion"/>
  </si>
  <si>
    <t>1.2 准备作图数据。假设需要比较各项目指标，在原数据基础上，我们增加N、O两列辅助数据</t>
    <phoneticPr fontId="8" type="noConversion"/>
  </si>
  <si>
    <t>1.3 N列用来做条形图，O列用来作为散点图的y值。其中O列带小数0.5，是为了让散点图与条形图位置匹配。</t>
    <phoneticPr fontId="8" type="noConversion"/>
  </si>
  <si>
    <t>知识点</t>
    <phoneticPr fontId="2" type="noConversion"/>
  </si>
  <si>
    <t>2、制作条形图</t>
    <phoneticPr fontId="2" type="noConversion"/>
  </si>
  <si>
    <t>2.1 用G6:M13的数据做簇状条形图，反转分类次序。</t>
    <phoneticPr fontId="8" type="noConversion"/>
  </si>
  <si>
    <t>2.2 调整坐标轴选项</t>
    <phoneticPr fontId="8" type="noConversion"/>
  </si>
  <si>
    <t>3、制作次坐标散点图</t>
    <phoneticPr fontId="2" type="noConversion"/>
  </si>
  <si>
    <t>3.1 选中微信的数据系列，将其图表类型改为散点图，然后在数据源对话框中指定x值为H列，y值为N列</t>
    <phoneticPr fontId="8" type="noConversion"/>
  </si>
  <si>
    <t>3.2 其他数据系列做同样的处理</t>
    <phoneticPr fontId="8" type="noConversion"/>
  </si>
  <si>
    <t>4、图形设置与细节调优</t>
    <phoneticPr fontId="2" type="noConversion"/>
  </si>
  <si>
    <t>4.1 将E列条形图变窄，设置边框和填充色（或贴入一个细长的圆角矩形框），使之好像镂空的效果，模拟横向的滑杆。</t>
    <phoneticPr fontId="8" type="noConversion"/>
  </si>
  <si>
    <t>4.2 删除辅助系列的图例项，设置数据点标记，设置Y轴最大刻度为100，进行其他格式化，可达到例图的效果。</t>
    <phoneticPr fontId="8" type="noConversion"/>
  </si>
  <si>
    <t>求和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</si>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</sst>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"/>
    <numFmt numFmtId="178" formatCode="0_);[Red]\(0\)"/>
  </numFmts>
  <fonts count="16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2"/>
      <color theme="0" tint="-0.499984740745262"/>
      <name val="等线"/>
      <family val="4"/>
      <charset val="134"/>
      <scheme val="minor"/>
    </font>
    <font>
      <sz val="12"/>
      <color theme="0" tint="-0.499984740745262"/>
      <name val="等线"/>
      <family val="4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b/>
      <u/>
      <sz val="12"/>
      <color rgb="FFD73027"/>
      <name val="等线"/>
      <family val="4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b/>
      <u/>
      <sz val="12"/>
      <color rgb="FFFF0000"/>
      <name val="等线"/>
      <family val="4"/>
      <charset val="134"/>
      <scheme val="minor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7" fillId="0" borderId="0" xfId="1" applyNumberFormat="1" applyFont="1">
      <alignment vertical="center"/>
    </xf>
    <xf numFmtId="0" fontId="7" fillId="0" borderId="0" xfId="0" applyFont="1">
      <alignment vertical="center"/>
    </xf>
    <xf numFmtId="176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readingOrder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fif"/><Relationship Id="rId3" Type="http://schemas.openxmlformats.org/officeDocument/2006/relationships/image" Target="../media/image1.jpeg"/><Relationship Id="rId7" Type="http://schemas.openxmlformats.org/officeDocument/2006/relationships/image" Target="../media/image5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4.jfif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吸量能力!$L$24</c:f>
              <c:strCache>
                <c:ptCount val="1"/>
                <c:pt idx="0">
                  <c:v>上线前预约人数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吸量能力!$K$25:$K$28</c:f>
              <c:strCache>
                <c:ptCount val="4"/>
                <c:pt idx="0">
                  <c:v>玄中记</c:v>
                </c:pt>
                <c:pt idx="1">
                  <c:v>奇迹觉醒</c:v>
                </c:pt>
                <c:pt idx="2">
                  <c:v>完美世界</c:v>
                </c:pt>
                <c:pt idx="3">
                  <c:v>自由幻想</c:v>
                </c:pt>
              </c:strCache>
            </c:strRef>
          </c:cat>
          <c:val>
            <c:numRef>
              <c:f>吸量能力!$L$25:$L$28</c:f>
              <c:numCache>
                <c:formatCode>General</c:formatCode>
                <c:ptCount val="4"/>
                <c:pt idx="0" formatCode="0">
                  <c:v>325053</c:v>
                </c:pt>
                <c:pt idx="1">
                  <c:v>8943329</c:v>
                </c:pt>
                <c:pt idx="2">
                  <c:v>13055438</c:v>
                </c:pt>
                <c:pt idx="3">
                  <c:v>1010491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0B48-9F5F-3202AB96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523056"/>
        <c:axId val="404797264"/>
      </c:barChart>
      <c:lineChart>
        <c:grouping val="standard"/>
        <c:varyColors val="0"/>
        <c:ser>
          <c:idx val="1"/>
          <c:order val="1"/>
          <c:tx>
            <c:strRef>
              <c:f>吸量能力!$M$24</c:f>
              <c:strCache>
                <c:ptCount val="1"/>
                <c:pt idx="0">
                  <c:v>顶通位置曝光预约率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吸量能力!$K$25:$K$28</c:f>
              <c:strCache>
                <c:ptCount val="4"/>
                <c:pt idx="0">
                  <c:v>玄中记</c:v>
                </c:pt>
                <c:pt idx="1">
                  <c:v>奇迹觉醒</c:v>
                </c:pt>
                <c:pt idx="2">
                  <c:v>完美世界</c:v>
                </c:pt>
                <c:pt idx="3">
                  <c:v>自由幻想</c:v>
                </c:pt>
              </c:strCache>
            </c:strRef>
          </c:cat>
          <c:val>
            <c:numRef>
              <c:f>吸量能力!$M$25:$M$28</c:f>
              <c:numCache>
                <c:formatCode>0.00%</c:formatCode>
                <c:ptCount val="4"/>
                <c:pt idx="0">
                  <c:v>1.872957460963651E-2</c:v>
                </c:pt>
                <c:pt idx="1">
                  <c:v>2.8299999999999999E-2</c:v>
                </c:pt>
                <c:pt idx="2">
                  <c:v>3.4500000000000003E-2</c:v>
                </c:pt>
                <c:pt idx="3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F-0B48-9F5F-3202AB96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65040"/>
        <c:axId val="427974832"/>
      </c:lineChart>
      <c:catAx>
        <c:axId val="4045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797264"/>
        <c:crosses val="autoZero"/>
        <c:auto val="1"/>
        <c:lblAlgn val="ctr"/>
        <c:lblOffset val="100"/>
        <c:noMultiLvlLbl val="0"/>
      </c:catAx>
      <c:valAx>
        <c:axId val="4047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523056"/>
        <c:crosses val="autoZero"/>
        <c:crossBetween val="between"/>
      </c:valAx>
      <c:valAx>
        <c:axId val="427974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65040"/>
        <c:crosses val="max"/>
        <c:crossBetween val="between"/>
      </c:valAx>
      <c:catAx>
        <c:axId val="403865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97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吸量能力!$L$13</c:f>
              <c:strCache>
                <c:ptCount val="1"/>
                <c:pt idx="0">
                  <c:v>预约人数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吸量能力!$K$14:$K$16</c:f>
              <c:strCache>
                <c:ptCount val="3"/>
                <c:pt idx="0">
                  <c:v>顶通</c:v>
                </c:pt>
                <c:pt idx="1">
                  <c:v>Top3</c:v>
                </c:pt>
                <c:pt idx="2">
                  <c:v>Top10</c:v>
                </c:pt>
              </c:strCache>
            </c:strRef>
          </c:cat>
          <c:val>
            <c:numRef>
              <c:f>吸量能力!$L$14:$L$16</c:f>
              <c:numCache>
                <c:formatCode>0</c:formatCode>
                <c:ptCount val="3"/>
                <c:pt idx="0">
                  <c:v>143690</c:v>
                </c:pt>
                <c:pt idx="1">
                  <c:v>101261</c:v>
                </c:pt>
                <c:pt idx="2">
                  <c:v>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C-954F-8135-D95DB7C9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02128"/>
        <c:axId val="418775472"/>
      </c:barChart>
      <c:lineChart>
        <c:grouping val="standard"/>
        <c:varyColors val="0"/>
        <c:ser>
          <c:idx val="1"/>
          <c:order val="1"/>
          <c:tx>
            <c:strRef>
              <c:f>吸量能力!$M$13</c:f>
              <c:strCache>
                <c:ptCount val="1"/>
                <c:pt idx="0">
                  <c:v>曝光预约率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吸量能力!$K$14:$K$16</c:f>
              <c:strCache>
                <c:ptCount val="3"/>
                <c:pt idx="0">
                  <c:v>顶通</c:v>
                </c:pt>
                <c:pt idx="1">
                  <c:v>Top3</c:v>
                </c:pt>
                <c:pt idx="2">
                  <c:v>Top10</c:v>
                </c:pt>
              </c:strCache>
            </c:strRef>
          </c:cat>
          <c:val>
            <c:numRef>
              <c:f>吸量能力!$M$14:$M$16</c:f>
              <c:numCache>
                <c:formatCode>0.00%</c:formatCode>
                <c:ptCount val="3"/>
                <c:pt idx="0">
                  <c:v>1.872957460963651E-2</c:v>
                </c:pt>
                <c:pt idx="1">
                  <c:v>2.2501284378227612E-2</c:v>
                </c:pt>
                <c:pt idx="2">
                  <c:v>2.4036868815387052E-2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C-954F-8135-D95DB7C9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37664"/>
        <c:axId val="409036592"/>
      </c:lineChart>
      <c:catAx>
        <c:axId val="4193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5472"/>
        <c:crosses val="autoZero"/>
        <c:auto val="1"/>
        <c:lblAlgn val="ctr"/>
        <c:lblOffset val="100"/>
        <c:noMultiLvlLbl val="0"/>
      </c:catAx>
      <c:valAx>
        <c:axId val="4187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02128"/>
        <c:crosses val="autoZero"/>
        <c:crossBetween val="between"/>
      </c:valAx>
      <c:valAx>
        <c:axId val="4090365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37664"/>
        <c:crosses val="max"/>
        <c:crossBetween val="between"/>
      </c:valAx>
      <c:catAx>
        <c:axId val="34883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03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留存分析!$B$2</c:f>
              <c:strCache>
                <c:ptCount val="1"/>
                <c:pt idx="0">
                  <c:v>游戏A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留存分析!$A$3:$A$31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留存分析!$B$3:$B$31</c:f>
              <c:numCache>
                <c:formatCode>0.0%</c:formatCode>
                <c:ptCount val="29"/>
                <c:pt idx="0">
                  <c:v>0.6837264469563521</c:v>
                </c:pt>
                <c:pt idx="1">
                  <c:v>0.55978786881590692</c:v>
                </c:pt>
                <c:pt idx="2">
                  <c:v>0.45831554339956598</c:v>
                </c:pt>
                <c:pt idx="3">
                  <c:v>0.37523702999487119</c:v>
                </c:pt>
                <c:pt idx="4">
                  <c:v>0.3072180961504461</c:v>
                </c:pt>
                <c:pt idx="5">
                  <c:v>0.25152890322043858</c:v>
                </c:pt>
                <c:pt idx="6">
                  <c:v>0.20593444835454849</c:v>
                </c:pt>
                <c:pt idx="7">
                  <c:v>0.16860486598601826</c:v>
                </c:pt>
                <c:pt idx="8">
                  <c:v>0.13804198890134495</c:v>
                </c:pt>
                <c:pt idx="9">
                  <c:v>0.11301922152958055</c:v>
                </c:pt>
                <c:pt idx="10">
                  <c:v>9.2532312355200722E-2</c:v>
                </c:pt>
                <c:pt idx="11">
                  <c:v>7.5759049778620552E-2</c:v>
                </c:pt>
                <c:pt idx="12">
                  <c:v>6.202626387772231E-2</c:v>
                </c:pt>
                <c:pt idx="13">
                  <c:v>5.0782809735221222E-2</c:v>
                </c:pt>
                <c:pt idx="14">
                  <c:v>4.1577448057933536E-2</c:v>
                </c:pt>
                <c:pt idx="15">
                  <c:v>3.4040735359532587E-2</c:v>
                </c:pt>
                <c:pt idx="16">
                  <c:v>2.787019689623841E-2</c:v>
                </c:pt>
                <c:pt idx="17">
                  <c:v>2.2818187293288904E-2</c:v>
                </c:pt>
                <c:pt idx="18">
                  <c:v>1.8681951666508864E-2</c:v>
                </c:pt>
                <c:pt idx="19">
                  <c:v>1.5295488356887257E-2</c:v>
                </c:pt>
                <c:pt idx="20">
                  <c:v>1.2522886701129806E-2</c:v>
                </c:pt>
                <c:pt idx="21">
                  <c:v>1.0252872459526247E-2</c:v>
                </c:pt>
                <c:pt idx="22">
                  <c:v>8.3943419900004233E-3</c:v>
                </c:pt>
                <c:pt idx="23">
                  <c:v>6.8727059390671762E-3</c:v>
                </c:pt>
                <c:pt idx="24">
                  <c:v>5.6268957091759868E-3</c:v>
                </c:pt>
                <c:pt idx="25">
                  <c:v>4.6069125614649192E-3</c:v>
                </c:pt>
                <c:pt idx="26">
                  <c:v>3.7718209908125877E-3</c:v>
                </c:pt>
                <c:pt idx="27">
                  <c:v>3.0881058402833289E-3</c:v>
                </c:pt>
                <c:pt idx="28">
                  <c:v>2.5283272201996857E-3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E-CA47-8CE1-615169302A94}"/>
            </c:ext>
          </c:extLst>
        </c:ser>
        <c:ser>
          <c:idx val="1"/>
          <c:order val="1"/>
          <c:tx>
            <c:strRef>
              <c:f>留存分析!$C$2</c:f>
              <c:strCache>
                <c:ptCount val="1"/>
                <c:pt idx="0">
                  <c:v>游戏B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留存分析!$A$3:$A$31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留存分析!$C$3:$C$31</c:f>
              <c:numCache>
                <c:formatCode>0.0%</c:formatCode>
                <c:ptCount val="29"/>
                <c:pt idx="0">
                  <c:v>0.74067201781516478</c:v>
                </c:pt>
                <c:pt idx="1">
                  <c:v>0.63115905964226371</c:v>
                </c:pt>
                <c:pt idx="2">
                  <c:v>0.53783827252390948</c:v>
                </c:pt>
                <c:pt idx="3">
                  <c:v>0.45831554339956598</c:v>
                </c:pt>
                <c:pt idx="4">
                  <c:v>0.39055074369461429</c:v>
                </c:pt>
                <c:pt idx="5">
                  <c:v>0.33280539051550029</c:v>
                </c:pt>
                <c:pt idx="6">
                  <c:v>0.283598046462258</c:v>
                </c:pt>
                <c:pt idx="7">
                  <c:v>0.2416663138557642</c:v>
                </c:pt>
                <c:pt idx="8">
                  <c:v>0.20593444835454849</c:v>
                </c:pt>
                <c:pt idx="9">
                  <c:v>0.17548576109951156</c:v>
                </c:pt>
                <c:pt idx="10">
                  <c:v>0.14953910137295717</c:v>
                </c:pt>
                <c:pt idx="11">
                  <c:v>0.12742881644255408</c:v>
                </c:pt>
                <c:pt idx="12">
                  <c:v>0.10858767446683787</c:v>
                </c:pt>
                <c:pt idx="13">
                  <c:v>9.2532312355200763E-2</c:v>
                </c:pt>
                <c:pt idx="14">
                  <c:v>7.8850835252165741E-2</c:v>
                </c:pt>
                <c:pt idx="15">
                  <c:v>6.719224951493101E-2</c:v>
                </c:pt>
                <c:pt idx="16">
                  <c:v>5.72574580908164E-2</c:v>
                </c:pt>
                <c:pt idx="17">
                  <c:v>4.8791587284082338E-2</c:v>
                </c:pt>
                <c:pt idx="18">
                  <c:v>4.1577448057933536E-2</c:v>
                </c:pt>
                <c:pt idx="19">
                  <c:v>3.5429964123633334E-2</c:v>
                </c:pt>
                <c:pt idx="20">
                  <c:v>3.0191423871249838E-2</c:v>
                </c:pt>
                <c:pt idx="21">
                  <c:v>2.5727434331931757E-2</c:v>
                </c:pt>
                <c:pt idx="22">
                  <c:v>2.1923473371991721E-2</c:v>
                </c:pt>
                <c:pt idx="23">
                  <c:v>1.8681951666508864E-2</c:v>
                </c:pt>
                <c:pt idx="24">
                  <c:v>1.5919709078382489E-2</c:v>
                </c:pt>
                <c:pt idx="25">
                  <c:v>1.3565881213292642E-2</c:v>
                </c:pt>
                <c:pt idx="26">
                  <c:v>1.1560081417760736E-2</c:v>
                </c:pt>
                <c:pt idx="27">
                  <c:v>9.8508515800885318E-3</c:v>
                </c:pt>
                <c:pt idx="28">
                  <c:v>8.3943419900004302E-3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E-CA47-8CE1-615169302A94}"/>
            </c:ext>
          </c:extLst>
        </c:ser>
        <c:ser>
          <c:idx val="2"/>
          <c:order val="2"/>
          <c:tx>
            <c:strRef>
              <c:f>留存分析!$D$2</c:f>
              <c:strCache>
                <c:ptCount val="1"/>
                <c:pt idx="0">
                  <c:v>游戏C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留存分析!$A$3:$A$31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留存分析!$D$3:$D$31</c:f>
              <c:numCache>
                <c:formatCode>0.0%</c:formatCode>
                <c:ptCount val="29"/>
                <c:pt idx="0">
                  <c:v>0.8351053681395415</c:v>
                </c:pt>
                <c:pt idx="1">
                  <c:v>0.7556345850953522</c:v>
                </c:pt>
                <c:pt idx="2">
                  <c:v>0.6837264469563521</c:v>
                </c:pt>
                <c:pt idx="3">
                  <c:v>0.61866127290688611</c:v>
                </c:pt>
                <c:pt idx="4">
                  <c:v>0.55978786881590692</c:v>
                </c:pt>
                <c:pt idx="5">
                  <c:v>0.50651700986723769</c:v>
                </c:pt>
                <c:pt idx="6">
                  <c:v>0.45831554339956598</c:v>
                </c:pt>
                <c:pt idx="7">
                  <c:v>0.4147010529354111</c:v>
                </c:pt>
                <c:pt idx="8">
                  <c:v>0.37523702999487119</c:v>
                </c:pt>
                <c:pt idx="9">
                  <c:v>0.33952850537204116</c:v>
                </c:pt>
                <c:pt idx="10">
                  <c:v>0.3072180961504461</c:v>
                </c:pt>
                <c:pt idx="11">
                  <c:v>0.27798242889469282</c:v>
                </c:pt>
                <c:pt idx="12">
                  <c:v>0.25152890322043858</c:v>
                </c:pt>
                <c:pt idx="13">
                  <c:v>0.22759276335139841</c:v>
                </c:pt>
                <c:pt idx="14">
                  <c:v>0.20593444835454849</c:v>
                </c:pt>
                <c:pt idx="15">
                  <c:v>0.1863371945337893</c:v>
                </c:pt>
                <c:pt idx="16">
                  <c:v>0.16860486598601826</c:v>
                </c:pt>
                <c:pt idx="17">
                  <c:v>0.15255999160708775</c:v>
                </c:pt>
                <c:pt idx="18">
                  <c:v>0.13804198890134495</c:v>
                </c:pt>
                <c:pt idx="19">
                  <c:v>0.12490555681804155</c:v>
                </c:pt>
                <c:pt idx="20">
                  <c:v>0.11301922152958055</c:v>
                </c:pt>
                <c:pt idx="21">
                  <c:v>0.10226402059725978</c:v>
                </c:pt>
                <c:pt idx="22">
                  <c:v>9.2532312355200722E-2</c:v>
                </c:pt>
                <c:pt idx="23">
                  <c:v>8.3726698596376783E-2</c:v>
                </c:pt>
                <c:pt idx="24">
                  <c:v>7.5759049778620552E-2</c:v>
                </c:pt>
                <c:pt idx="25">
                  <c:v>6.8549622994544757E-2</c:v>
                </c:pt>
                <c:pt idx="26">
                  <c:v>6.202626387772231E-2</c:v>
                </c:pt>
                <c:pt idx="27">
                  <c:v>5.6123684457535357E-2</c:v>
                </c:pt>
                <c:pt idx="28">
                  <c:v>5.0782809735221222E-2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E-CA47-8CE1-61516930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494063"/>
        <c:axId val="2110898751"/>
      </c:lineChart>
      <c:catAx>
        <c:axId val="21064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898751"/>
        <c:crosses val="autoZero"/>
        <c:auto val="1"/>
        <c:lblAlgn val="ctr"/>
        <c:lblOffset val="100"/>
        <c:noMultiLvlLbl val="0"/>
      </c:catAx>
      <c:valAx>
        <c:axId val="21108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4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实际游戏数据!$N$3</c:f>
              <c:strCache>
                <c:ptCount val="1"/>
                <c:pt idx="0">
                  <c:v>次日留存率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实际游戏数据!$M$4:$M$32</c:f>
              <c:numCache>
                <c:formatCode>General</c:formatCode>
                <c:ptCount val="2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</c:numCache>
            </c:numRef>
          </c:cat>
          <c:val>
            <c:numRef>
              <c:f>实际游戏数据!$N$4:$N$32</c:f>
              <c:numCache>
                <c:formatCode>0.0%</c:formatCode>
                <c:ptCount val="29"/>
                <c:pt idx="0">
                  <c:v>0.46100000000000002</c:v>
                </c:pt>
                <c:pt idx="1">
                  <c:v>0.41299999999999998</c:v>
                </c:pt>
                <c:pt idx="2">
                  <c:v>0.42599999999999999</c:v>
                </c:pt>
                <c:pt idx="3">
                  <c:v>0.41699999999999998</c:v>
                </c:pt>
                <c:pt idx="4">
                  <c:v>0.41599999999999998</c:v>
                </c:pt>
                <c:pt idx="5">
                  <c:v>0.42</c:v>
                </c:pt>
                <c:pt idx="6">
                  <c:v>0.48599999999999999</c:v>
                </c:pt>
                <c:pt idx="7">
                  <c:v>0.49099999999999999</c:v>
                </c:pt>
                <c:pt idx="8">
                  <c:v>0.48399999999999999</c:v>
                </c:pt>
                <c:pt idx="9">
                  <c:v>0.48299999999999998</c:v>
                </c:pt>
                <c:pt idx="10">
                  <c:v>0.45600000000000002</c:v>
                </c:pt>
                <c:pt idx="11">
                  <c:v>0.47199999999999998</c:v>
                </c:pt>
                <c:pt idx="12">
                  <c:v>0.45600000000000002</c:v>
                </c:pt>
                <c:pt idx="13">
                  <c:v>0.49199999999999999</c:v>
                </c:pt>
                <c:pt idx="14">
                  <c:v>0.502</c:v>
                </c:pt>
                <c:pt idx="15">
                  <c:v>0.51400000000000001</c:v>
                </c:pt>
                <c:pt idx="16">
                  <c:v>0.503</c:v>
                </c:pt>
                <c:pt idx="17">
                  <c:v>0.59</c:v>
                </c:pt>
                <c:pt idx="18">
                  <c:v>0.6</c:v>
                </c:pt>
                <c:pt idx="19">
                  <c:v>0.58299999999999996</c:v>
                </c:pt>
                <c:pt idx="20">
                  <c:v>0.59099999999999997</c:v>
                </c:pt>
                <c:pt idx="21">
                  <c:v>0.58899999999999997</c:v>
                </c:pt>
                <c:pt idx="22">
                  <c:v>0.56200000000000006</c:v>
                </c:pt>
                <c:pt idx="23">
                  <c:v>0.59499999999999997</c:v>
                </c:pt>
                <c:pt idx="24">
                  <c:v>0.57999999999999996</c:v>
                </c:pt>
                <c:pt idx="25">
                  <c:v>0.61199999999999999</c:v>
                </c:pt>
                <c:pt idx="26">
                  <c:v>0.61099999999999999</c:v>
                </c:pt>
                <c:pt idx="27">
                  <c:v>0.59199999999999997</c:v>
                </c:pt>
                <c:pt idx="28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C-3543-AAEB-DE3456128772}"/>
            </c:ext>
          </c:extLst>
        </c:ser>
        <c:ser>
          <c:idx val="1"/>
          <c:order val="1"/>
          <c:tx>
            <c:strRef>
              <c:f>实际游戏数据!$O$3</c:f>
              <c:strCache>
                <c:ptCount val="1"/>
                <c:pt idx="0">
                  <c:v>3日留存率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实际游戏数据!$M$4:$M$32</c:f>
              <c:numCache>
                <c:formatCode>General</c:formatCode>
                <c:ptCount val="2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</c:numCache>
            </c:numRef>
          </c:cat>
          <c:val>
            <c:numRef>
              <c:f>实际游戏数据!$O$4:$O$32</c:f>
              <c:numCache>
                <c:formatCode>0.0%</c:formatCode>
                <c:ptCount val="29"/>
                <c:pt idx="0">
                  <c:v>0.35958000000000001</c:v>
                </c:pt>
                <c:pt idx="1">
                  <c:v>0.33039999999999997</c:v>
                </c:pt>
                <c:pt idx="2">
                  <c:v>0.31950000000000001</c:v>
                </c:pt>
                <c:pt idx="3">
                  <c:v>0.32943</c:v>
                </c:pt>
                <c:pt idx="4">
                  <c:v>0.30368000000000001</c:v>
                </c:pt>
                <c:pt idx="5">
                  <c:v>0.31919999999999998</c:v>
                </c:pt>
                <c:pt idx="6">
                  <c:v>0.31590000000000001</c:v>
                </c:pt>
                <c:pt idx="7">
                  <c:v>0.39280000000000004</c:v>
                </c:pt>
                <c:pt idx="8">
                  <c:v>0.35816000000000003</c:v>
                </c:pt>
                <c:pt idx="9">
                  <c:v>0.32844000000000001</c:v>
                </c:pt>
                <c:pt idx="10">
                  <c:v>0.30552000000000001</c:v>
                </c:pt>
                <c:pt idx="11">
                  <c:v>0.37759999999999999</c:v>
                </c:pt>
                <c:pt idx="12">
                  <c:v>0.33288000000000006</c:v>
                </c:pt>
                <c:pt idx="13">
                  <c:v>0.36408000000000001</c:v>
                </c:pt>
                <c:pt idx="14">
                  <c:v>0.34136000000000005</c:v>
                </c:pt>
                <c:pt idx="15">
                  <c:v>0.38036000000000003</c:v>
                </c:pt>
                <c:pt idx="16">
                  <c:v>0.39737</c:v>
                </c:pt>
                <c:pt idx="17">
                  <c:v>0.42479999999999996</c:v>
                </c:pt>
                <c:pt idx="18">
                  <c:v>0.39600000000000002</c:v>
                </c:pt>
                <c:pt idx="19">
                  <c:v>0.42558999999999997</c:v>
                </c:pt>
                <c:pt idx="20">
                  <c:v>0.39596999999999999</c:v>
                </c:pt>
                <c:pt idx="21">
                  <c:v>0.44174999999999998</c:v>
                </c:pt>
                <c:pt idx="22">
                  <c:v>0.439</c:v>
                </c:pt>
                <c:pt idx="23">
                  <c:v>0.50600000000000001</c:v>
                </c:pt>
                <c:pt idx="24">
                  <c:v>0.48799999999999999</c:v>
                </c:pt>
                <c:pt idx="25">
                  <c:v>0.51300000000000001</c:v>
                </c:pt>
                <c:pt idx="26">
                  <c:v>0.52100000000000002</c:v>
                </c:pt>
                <c:pt idx="27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C-3543-AAEB-DE3456128772}"/>
            </c:ext>
          </c:extLst>
        </c:ser>
        <c:ser>
          <c:idx val="2"/>
          <c:order val="2"/>
          <c:tx>
            <c:strRef>
              <c:f>实际游戏数据!$P$3</c:f>
              <c:strCache>
                <c:ptCount val="1"/>
                <c:pt idx="0">
                  <c:v>7日留存率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实际游戏数据!$M$4:$M$32</c:f>
              <c:numCache>
                <c:formatCode>General</c:formatCode>
                <c:ptCount val="2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</c:numCache>
            </c:numRef>
          </c:cat>
          <c:val>
            <c:numRef>
              <c:f>实际游戏数据!$P$4:$P$32</c:f>
              <c:numCache>
                <c:formatCode>0.0%</c:formatCode>
                <c:ptCount val="29"/>
                <c:pt idx="0">
                  <c:v>0.24091860000000001</c:v>
                </c:pt>
                <c:pt idx="1">
                  <c:v>0.21806399999999995</c:v>
                </c:pt>
                <c:pt idx="2">
                  <c:v>0.24601500000000001</c:v>
                </c:pt>
                <c:pt idx="3">
                  <c:v>0.2371896</c:v>
                </c:pt>
                <c:pt idx="4">
                  <c:v>0.22775999999999999</c:v>
                </c:pt>
                <c:pt idx="5">
                  <c:v>0.23939999999999997</c:v>
                </c:pt>
                <c:pt idx="6">
                  <c:v>0.21165300000000001</c:v>
                </c:pt>
                <c:pt idx="7">
                  <c:v>0.30638400000000005</c:v>
                </c:pt>
                <c:pt idx="8">
                  <c:v>0.26503840000000006</c:v>
                </c:pt>
                <c:pt idx="9">
                  <c:v>0.21348600000000001</c:v>
                </c:pt>
                <c:pt idx="10">
                  <c:v>0.23830560000000001</c:v>
                </c:pt>
                <c:pt idx="11">
                  <c:v>0.30207999999999996</c:v>
                </c:pt>
                <c:pt idx="12">
                  <c:v>0.25298880000000001</c:v>
                </c:pt>
                <c:pt idx="13">
                  <c:v>0.26941919999999997</c:v>
                </c:pt>
                <c:pt idx="14">
                  <c:v>0.24919280000000005</c:v>
                </c:pt>
                <c:pt idx="15">
                  <c:v>0.28146640000000001</c:v>
                </c:pt>
                <c:pt idx="16">
                  <c:v>0.30200119999999997</c:v>
                </c:pt>
                <c:pt idx="17">
                  <c:v>0.32709599999999994</c:v>
                </c:pt>
                <c:pt idx="18">
                  <c:v>0.2772</c:v>
                </c:pt>
                <c:pt idx="19">
                  <c:v>0.28514529999999999</c:v>
                </c:pt>
                <c:pt idx="20">
                  <c:v>0.30489689999999997</c:v>
                </c:pt>
                <c:pt idx="21">
                  <c:v>0.31805999999999995</c:v>
                </c:pt>
                <c:pt idx="22">
                  <c:v>0.32800000000000001</c:v>
                </c:pt>
                <c:pt idx="23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C-3543-AAEB-DE345612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42352"/>
        <c:axId val="464852016"/>
      </c:lineChart>
      <c:catAx>
        <c:axId val="4289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52016"/>
        <c:crosses val="autoZero"/>
        <c:auto val="1"/>
        <c:lblAlgn val="ctr"/>
        <c:lblOffset val="100"/>
        <c:noMultiLvlLbl val="0"/>
      </c:catAx>
      <c:valAx>
        <c:axId val="4648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5"/>
          <c:order val="4"/>
          <c:tx>
            <c:strRef>
              <c:f>渠道分析!$M$6</c:f>
              <c:strCache>
                <c:ptCount val="1"/>
                <c:pt idx="0">
                  <c:v>辅助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alphaModFix amt="67000"/>
              </a:blip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渠道分析!$G$7:$G$13</c:f>
              <c:strCache>
                <c:ptCount val="7"/>
                <c:pt idx="0">
                  <c:v>整体</c:v>
                </c:pt>
                <c:pt idx="1">
                  <c:v>18岁以下</c:v>
                </c:pt>
                <c:pt idx="2">
                  <c:v>18-29岁</c:v>
                </c:pt>
                <c:pt idx="3">
                  <c:v>30-39岁</c:v>
                </c:pt>
                <c:pt idx="4">
                  <c:v>40-49岁</c:v>
                </c:pt>
                <c:pt idx="5">
                  <c:v>50-59岁</c:v>
                </c:pt>
                <c:pt idx="6">
                  <c:v>60岁以上</c:v>
                </c:pt>
              </c:strCache>
            </c:strRef>
          </c:cat>
          <c:val>
            <c:numRef>
              <c:f>渠道分析!$M$7:$M$13</c:f>
              <c:numCache>
                <c:formatCode>0_);[Red]\(0\)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1-4760-A923-A4AE01BB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1270832"/>
        <c:axId val="241271248"/>
      </c:barChart>
      <c:scatterChart>
        <c:scatterStyle val="lineMarker"/>
        <c:varyColors val="0"/>
        <c:ser>
          <c:idx val="1"/>
          <c:order val="0"/>
          <c:tx>
            <c:strRef>
              <c:f>渠道分析!$I$6</c:f>
              <c:strCache>
                <c:ptCount val="1"/>
                <c:pt idx="0">
                  <c:v>手机QQ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 dpi="0" rotWithShape="1">
                <a:blip xmlns:r="http://schemas.openxmlformats.org/officeDocument/2006/relationships" r:embed="rId4">
                  <a:alphaModFix amt="67000"/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渠道分析!$I$7:$I$13</c:f>
              <c:numCache>
                <c:formatCode>0.0</c:formatCode>
                <c:ptCount val="7"/>
                <c:pt idx="0">
                  <c:v>215.6</c:v>
                </c:pt>
                <c:pt idx="1">
                  <c:v>187.57</c:v>
                </c:pt>
                <c:pt idx="2">
                  <c:v>237.16</c:v>
                </c:pt>
                <c:pt idx="3">
                  <c:v>293.22000000000003</c:v>
                </c:pt>
                <c:pt idx="4">
                  <c:v>213.44</c:v>
                </c:pt>
                <c:pt idx="5">
                  <c:v>155.22999999999999</c:v>
                </c:pt>
                <c:pt idx="6">
                  <c:v>206.98</c:v>
                </c:pt>
              </c:numCache>
            </c:numRef>
          </c:xVal>
          <c:yVal>
            <c:numRef>
              <c:f>渠道分析!$N$7:$N$13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1-4760-A923-A4AE01BB6230}"/>
            </c:ext>
          </c:extLst>
        </c:ser>
        <c:ser>
          <c:idx val="2"/>
          <c:order val="1"/>
          <c:tx>
            <c:strRef>
              <c:f>渠道分析!$J$6</c:f>
              <c:strCache>
                <c:ptCount val="1"/>
                <c:pt idx="0">
                  <c:v>APPSTORE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5">
                  <a:alphaModFix amt="67000"/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渠道分析!$J$7:$J$13</c:f>
              <c:numCache>
                <c:formatCode>0.0</c:formatCode>
                <c:ptCount val="7"/>
                <c:pt idx="0">
                  <c:v>252.84</c:v>
                </c:pt>
                <c:pt idx="1">
                  <c:v>247.78</c:v>
                </c:pt>
                <c:pt idx="2">
                  <c:v>290.77</c:v>
                </c:pt>
                <c:pt idx="3">
                  <c:v>298.35000000000002</c:v>
                </c:pt>
                <c:pt idx="4">
                  <c:v>219.97</c:v>
                </c:pt>
                <c:pt idx="5">
                  <c:v>131.47999999999999</c:v>
                </c:pt>
                <c:pt idx="6">
                  <c:v>328.69</c:v>
                </c:pt>
              </c:numCache>
            </c:numRef>
          </c:xVal>
          <c:yVal>
            <c:numRef>
              <c:f>渠道分析!$N$7:$N$13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1-4760-A923-A4AE01BB6230}"/>
            </c:ext>
          </c:extLst>
        </c:ser>
        <c:ser>
          <c:idx val="3"/>
          <c:order val="2"/>
          <c:tx>
            <c:strRef>
              <c:f>渠道分析!$K$6</c:f>
              <c:strCache>
                <c:ptCount val="1"/>
                <c:pt idx="0">
                  <c:v>BiliBili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6">
                  <a:alphaModFix amt="67000"/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渠道分析!$K$7:$K$13</c:f>
              <c:numCache>
                <c:formatCode>0.0</c:formatCode>
                <c:ptCount val="7"/>
                <c:pt idx="0">
                  <c:v>211.68</c:v>
                </c:pt>
                <c:pt idx="1">
                  <c:v>218.03</c:v>
                </c:pt>
                <c:pt idx="2">
                  <c:v>241.32</c:v>
                </c:pt>
                <c:pt idx="3">
                  <c:v>249.78</c:v>
                </c:pt>
                <c:pt idx="4">
                  <c:v>143.94</c:v>
                </c:pt>
                <c:pt idx="5">
                  <c:v>120.66</c:v>
                </c:pt>
                <c:pt idx="6">
                  <c:v>296.35000000000002</c:v>
                </c:pt>
              </c:numCache>
            </c:numRef>
          </c:xVal>
          <c:yVal>
            <c:numRef>
              <c:f>渠道分析!$N$7:$N$13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1-4760-A923-A4AE01BB6230}"/>
            </c:ext>
          </c:extLst>
        </c:ser>
        <c:ser>
          <c:idx val="4"/>
          <c:order val="3"/>
          <c:tx>
            <c:strRef>
              <c:f>渠道分析!$L$6</c:f>
              <c:strCache>
                <c:ptCount val="1"/>
                <c:pt idx="0">
                  <c:v>应用商店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7">
                  <a:alphaModFix amt="67000"/>
                </a:blip>
                <a:stretch>
                  <a:fillRect/>
                </a:stretch>
              </a:blip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渠道分析!$L$7:$L$13</c:f>
              <c:numCache>
                <c:formatCode>0.0</c:formatCode>
                <c:ptCount val="7"/>
                <c:pt idx="0">
                  <c:v>158.76</c:v>
                </c:pt>
                <c:pt idx="1">
                  <c:v>163.52000000000001</c:v>
                </c:pt>
                <c:pt idx="2">
                  <c:v>171.46</c:v>
                </c:pt>
                <c:pt idx="3">
                  <c:v>188.92</c:v>
                </c:pt>
                <c:pt idx="4">
                  <c:v>117.48</c:v>
                </c:pt>
                <c:pt idx="5">
                  <c:v>79.38</c:v>
                </c:pt>
                <c:pt idx="6">
                  <c:v>231.79</c:v>
                </c:pt>
              </c:numCache>
            </c:numRef>
          </c:xVal>
          <c:yVal>
            <c:numRef>
              <c:f>渠道分析!$N$7:$N$13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1-4760-A923-A4AE01BB6230}"/>
            </c:ext>
          </c:extLst>
        </c:ser>
        <c:ser>
          <c:idx val="6"/>
          <c:order val="5"/>
          <c:tx>
            <c:strRef>
              <c:f>渠道分析!$H$6</c:f>
              <c:strCache>
                <c:ptCount val="1"/>
                <c:pt idx="0">
                  <c:v>微信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8">
                  <a:alphaModFix amt="60000"/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渠道分析!$H$7:$H$13</c:f>
              <c:numCache>
                <c:formatCode>0.0</c:formatCode>
                <c:ptCount val="7"/>
                <c:pt idx="0">
                  <c:v>237.16</c:v>
                </c:pt>
                <c:pt idx="1">
                  <c:v>208.7</c:v>
                </c:pt>
                <c:pt idx="2">
                  <c:v>303.56</c:v>
                </c:pt>
                <c:pt idx="3">
                  <c:v>253.76</c:v>
                </c:pt>
                <c:pt idx="4">
                  <c:v>353.37</c:v>
                </c:pt>
                <c:pt idx="5">
                  <c:v>305.94</c:v>
                </c:pt>
                <c:pt idx="6">
                  <c:v>124</c:v>
                </c:pt>
              </c:numCache>
            </c:numRef>
          </c:xVal>
          <c:yVal>
            <c:numRef>
              <c:f>渠道分析!$N$7:$N$13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A1-4760-A923-A4AE01BB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7104"/>
        <c:axId val="37336688"/>
      </c:scatterChart>
      <c:catAx>
        <c:axId val="241270832"/>
        <c:scaling>
          <c:orientation val="maxMin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71248"/>
        <c:crosses val="autoZero"/>
        <c:auto val="1"/>
        <c:lblAlgn val="ctr"/>
        <c:lblOffset val="100"/>
        <c:noMultiLvlLbl val="0"/>
      </c:catAx>
      <c:valAx>
        <c:axId val="241271248"/>
        <c:scaling>
          <c:orientation val="minMax"/>
          <c:max val="400"/>
        </c:scaling>
        <c:delete val="0"/>
        <c:axPos val="t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270832"/>
        <c:crosses val="autoZero"/>
        <c:crossBetween val="between"/>
      </c:valAx>
      <c:valAx>
        <c:axId val="37336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7337104"/>
        <c:crosses val="max"/>
        <c:crossBetween val="midCat"/>
      </c:valAx>
      <c:valAx>
        <c:axId val="373371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73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24</xdr:row>
      <xdr:rowOff>0</xdr:rowOff>
    </xdr:from>
    <xdr:to>
      <xdr:col>20</xdr:col>
      <xdr:colOff>647700</xdr:colOff>
      <xdr:row>37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76883E-8557-7848-A928-68578B884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8</xdr:row>
      <xdr:rowOff>114300</xdr:rowOff>
    </xdr:from>
    <xdr:to>
      <xdr:col>20</xdr:col>
      <xdr:colOff>609600</xdr:colOff>
      <xdr:row>22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698415-E291-6947-9295-53740C14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139700</xdr:rowOff>
    </xdr:from>
    <xdr:to>
      <xdr:col>14</xdr:col>
      <xdr:colOff>266700</xdr:colOff>
      <xdr:row>15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EA9317-08B9-B048-834E-D7297034D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584200</xdr:colOff>
      <xdr:row>4</xdr:row>
      <xdr:rowOff>25400</xdr:rowOff>
    </xdr:from>
    <xdr:to>
      <xdr:col>23</xdr:col>
      <xdr:colOff>177800</xdr:colOff>
      <xdr:row>20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736AE1-05EF-6A49-9636-26C638B2D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6</xdr:row>
      <xdr:rowOff>171450</xdr:rowOff>
    </xdr:from>
    <xdr:to>
      <xdr:col>21</xdr:col>
      <xdr:colOff>771525</xdr:colOff>
      <xdr:row>16</xdr:row>
      <xdr:rowOff>247650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2DC380-C165-4D39-80EE-51FA0F91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9BAF-E094-D54B-BBE2-7EDB732CDC6B}">
  <dimension ref="A1:O238"/>
  <sheetViews>
    <sheetView tabSelected="1" workbookViewId="0">
      <selection activeCell="J7" sqref="J7"/>
    </sheetView>
  </sheetViews>
  <sheetFormatPr defaultColWidth="11.07421875" defaultRowHeight="15.5" x14ac:dyDescent="0.35"/>
  <cols>
    <col min="7" max="7" width="10.84375" style="13"/>
    <col min="8" max="8" width="7.3046875" customWidth="1"/>
    <col min="9" max="10" width="18.3046875" customWidth="1"/>
    <col min="12" max="12" width="13" customWidth="1"/>
    <col min="13" max="13" width="15.4609375" customWidth="1"/>
  </cols>
  <sheetData>
    <row r="1" spans="1:15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11" t="s">
        <v>8</v>
      </c>
    </row>
    <row r="2" spans="1:15" x14ac:dyDescent="0.35">
      <c r="A2" t="s">
        <v>10</v>
      </c>
      <c r="B2" t="s">
        <v>9</v>
      </c>
      <c r="C2" t="s">
        <v>12</v>
      </c>
      <c r="D2">
        <v>20211201</v>
      </c>
      <c r="E2">
        <v>596256</v>
      </c>
      <c r="F2" s="3">
        <v>6963</v>
      </c>
      <c r="G2" s="12">
        <f>F2/E2</f>
        <v>1.1677869908227339E-2</v>
      </c>
      <c r="J2" s="3"/>
    </row>
    <row r="3" spans="1:15" x14ac:dyDescent="0.35">
      <c r="A3" t="s">
        <v>10</v>
      </c>
      <c r="B3" t="s">
        <v>9</v>
      </c>
      <c r="C3" t="s">
        <v>12</v>
      </c>
      <c r="D3">
        <v>20211130</v>
      </c>
      <c r="E3">
        <v>555520</v>
      </c>
      <c r="F3" s="3">
        <v>6555</v>
      </c>
      <c r="G3" s="12">
        <f t="shared" ref="G3:G9" si="0">F3/E3</f>
        <v>1.1799755184331797E-2</v>
      </c>
    </row>
    <row r="4" spans="1:15" x14ac:dyDescent="0.35">
      <c r="A4" t="s">
        <v>10</v>
      </c>
      <c r="B4" t="s">
        <v>9</v>
      </c>
      <c r="C4" t="s">
        <v>12</v>
      </c>
      <c r="D4">
        <v>20211129</v>
      </c>
      <c r="E4">
        <v>270368</v>
      </c>
      <c r="F4" s="3">
        <v>6407</v>
      </c>
      <c r="G4" s="12">
        <f t="shared" si="0"/>
        <v>2.3697331045094094E-2</v>
      </c>
    </row>
    <row r="5" spans="1:15" ht="17.5" x14ac:dyDescent="0.35">
      <c r="A5" t="s">
        <v>10</v>
      </c>
      <c r="B5" t="s">
        <v>9</v>
      </c>
      <c r="C5" t="s">
        <v>12</v>
      </c>
      <c r="D5">
        <v>20211128</v>
      </c>
      <c r="E5">
        <v>290736</v>
      </c>
      <c r="F5" s="3">
        <v>6815</v>
      </c>
      <c r="G5" s="12">
        <f t="shared" si="0"/>
        <v>2.3440509603213911E-2</v>
      </c>
      <c r="I5" s="9" t="s">
        <v>29</v>
      </c>
      <c r="K5" s="4" t="s">
        <v>20</v>
      </c>
      <c r="L5" s="4" t="s">
        <v>4</v>
      </c>
      <c r="M5" s="4" t="s">
        <v>6</v>
      </c>
      <c r="N5" s="4" t="s">
        <v>8</v>
      </c>
      <c r="O5" s="4" t="s">
        <v>19</v>
      </c>
    </row>
    <row r="6" spans="1:15" ht="17.5" x14ac:dyDescent="0.35">
      <c r="A6" t="s">
        <v>10</v>
      </c>
      <c r="B6" t="s">
        <v>9</v>
      </c>
      <c r="C6" t="s">
        <v>12</v>
      </c>
      <c r="D6">
        <v>20211127</v>
      </c>
      <c r="E6">
        <v>433312</v>
      </c>
      <c r="F6" s="3">
        <v>9666</v>
      </c>
      <c r="G6" s="12">
        <f t="shared" si="0"/>
        <v>2.230725204933166E-2</v>
      </c>
      <c r="I6" s="10" t="s">
        <v>30</v>
      </c>
      <c r="K6" t="s">
        <v>12</v>
      </c>
      <c r="L6">
        <f>SUMIF($C$2:$C$193,K6,$E$2:$E$193)</f>
        <v>7671824</v>
      </c>
      <c r="M6" s="2">
        <f>SUMIF($C$2:$C$193,K6,$F$2:$F$193)</f>
        <v>143690</v>
      </c>
      <c r="N6" s="1">
        <f>M6/L6</f>
        <v>1.872957460963651E-2</v>
      </c>
      <c r="O6">
        <f>COUNTIF($C$2:$C$193,K6)</f>
        <v>17</v>
      </c>
    </row>
    <row r="7" spans="1:15" ht="17.5" x14ac:dyDescent="0.35">
      <c r="A7" t="s">
        <v>10</v>
      </c>
      <c r="B7" t="s">
        <v>9</v>
      </c>
      <c r="C7" t="s">
        <v>12</v>
      </c>
      <c r="D7">
        <v>20211126</v>
      </c>
      <c r="E7">
        <v>453680</v>
      </c>
      <c r="F7" s="3">
        <v>10074</v>
      </c>
      <c r="G7" s="12">
        <f t="shared" si="0"/>
        <v>2.220507846940575E-2</v>
      </c>
      <c r="I7" s="10" t="s">
        <v>31</v>
      </c>
      <c r="K7" t="s">
        <v>16</v>
      </c>
      <c r="L7">
        <f t="shared" ref="L7:L8" si="1">SUMIF($C$2:$C$193,K7,$E$2:$E$193)</f>
        <v>4500232</v>
      </c>
      <c r="M7" s="2">
        <f t="shared" ref="M7:M8" si="2">SUMIF($C$2:$C$193,K7,$F$2:$F$193)</f>
        <v>101261</v>
      </c>
      <c r="N7" s="1">
        <f t="shared" ref="N7:N8" si="3">M7/L7</f>
        <v>2.2501284378227612E-2</v>
      </c>
      <c r="O7">
        <f>COUNTIF($C$2:$C$193,K7)</f>
        <v>23</v>
      </c>
    </row>
    <row r="8" spans="1:15" ht="17.5" x14ac:dyDescent="0.35">
      <c r="A8" t="s">
        <v>10</v>
      </c>
      <c r="B8" t="s">
        <v>9</v>
      </c>
      <c r="C8" t="s">
        <v>12</v>
      </c>
      <c r="D8">
        <v>20211125</v>
      </c>
      <c r="E8">
        <v>535152</v>
      </c>
      <c r="F8" s="3">
        <v>6352</v>
      </c>
      <c r="G8" s="12">
        <f t="shared" si="0"/>
        <v>1.1869524920022722E-2</v>
      </c>
      <c r="I8" s="10" t="s">
        <v>32</v>
      </c>
      <c r="K8" t="s">
        <v>18</v>
      </c>
      <c r="L8">
        <f t="shared" si="1"/>
        <v>3332464</v>
      </c>
      <c r="M8" s="2">
        <f t="shared" si="2"/>
        <v>80102</v>
      </c>
      <c r="N8" s="1">
        <f t="shared" si="3"/>
        <v>2.4036868815387052E-2</v>
      </c>
      <c r="O8">
        <f>COUNTIF($C$2:$C$193,K8)</f>
        <v>142</v>
      </c>
    </row>
    <row r="9" spans="1:15" x14ac:dyDescent="0.35">
      <c r="A9" t="s">
        <v>10</v>
      </c>
      <c r="B9" t="s">
        <v>9</v>
      </c>
      <c r="C9" t="s">
        <v>12</v>
      </c>
      <c r="D9">
        <v>20211124</v>
      </c>
      <c r="E9">
        <v>392576</v>
      </c>
      <c r="F9" s="3">
        <v>6889</v>
      </c>
      <c r="G9" s="12">
        <f t="shared" si="0"/>
        <v>1.7548194489729378E-2</v>
      </c>
    </row>
    <row r="10" spans="1:15" x14ac:dyDescent="0.35">
      <c r="A10" t="s">
        <v>10</v>
      </c>
      <c r="B10" t="s">
        <v>9</v>
      </c>
      <c r="C10" t="s">
        <v>12</v>
      </c>
      <c r="D10">
        <v>20211123</v>
      </c>
      <c r="E10">
        <v>575888</v>
      </c>
      <c r="F10" s="3">
        <v>12518</v>
      </c>
      <c r="G10" s="12">
        <f t="shared" ref="G10" si="4">F10/E10</f>
        <v>2.1736865501625315E-2</v>
      </c>
    </row>
    <row r="11" spans="1:15" x14ac:dyDescent="0.35">
      <c r="A11" t="s">
        <v>10</v>
      </c>
      <c r="B11" t="s">
        <v>9</v>
      </c>
      <c r="C11" t="s">
        <v>12</v>
      </c>
      <c r="D11">
        <v>20211122</v>
      </c>
      <c r="E11">
        <v>270368</v>
      </c>
      <c r="F11" s="3">
        <v>5056</v>
      </c>
      <c r="G11" s="12">
        <f t="shared" ref="G11:G19" si="5">F11/E11</f>
        <v>1.8700437921647533E-2</v>
      </c>
    </row>
    <row r="12" spans="1:15" x14ac:dyDescent="0.35">
      <c r="A12" t="s">
        <v>10</v>
      </c>
      <c r="B12" t="s">
        <v>9</v>
      </c>
      <c r="C12" t="s">
        <v>12</v>
      </c>
      <c r="D12">
        <v>20211121</v>
      </c>
      <c r="E12">
        <v>616624</v>
      </c>
      <c r="F12" s="3">
        <v>7166</v>
      </c>
      <c r="G12" s="12">
        <f t="shared" si="5"/>
        <v>1.162134461195153E-2</v>
      </c>
    </row>
    <row r="13" spans="1:15" x14ac:dyDescent="0.35">
      <c r="A13" t="s">
        <v>10</v>
      </c>
      <c r="B13" t="s">
        <v>9</v>
      </c>
      <c r="C13" t="s">
        <v>12</v>
      </c>
      <c r="D13">
        <v>20211120</v>
      </c>
      <c r="E13">
        <v>311104</v>
      </c>
      <c r="F13" s="3">
        <v>7222</v>
      </c>
      <c r="G13" s="12">
        <f t="shared" si="5"/>
        <v>2.321410203661798E-2</v>
      </c>
      <c r="L13" s="4" t="s">
        <v>5</v>
      </c>
      <c r="M13" s="4" t="s">
        <v>7</v>
      </c>
      <c r="N13" s="4"/>
    </row>
    <row r="14" spans="1:15" x14ac:dyDescent="0.35">
      <c r="A14" t="s">
        <v>10</v>
      </c>
      <c r="B14" t="s">
        <v>9</v>
      </c>
      <c r="C14" t="s">
        <v>12</v>
      </c>
      <c r="D14">
        <v>20211119</v>
      </c>
      <c r="E14">
        <v>616624</v>
      </c>
      <c r="F14" s="3">
        <v>10249</v>
      </c>
      <c r="G14" s="12">
        <f t="shared" si="5"/>
        <v>1.6621150003892162E-2</v>
      </c>
      <c r="K14" s="4" t="s">
        <v>11</v>
      </c>
      <c r="L14" s="3">
        <v>143690</v>
      </c>
      <c r="M14" s="5">
        <v>1.872957460963651E-2</v>
      </c>
    </row>
    <row r="15" spans="1:15" x14ac:dyDescent="0.35">
      <c r="A15" t="s">
        <v>10</v>
      </c>
      <c r="B15" t="s">
        <v>9</v>
      </c>
      <c r="C15" t="s">
        <v>12</v>
      </c>
      <c r="D15">
        <v>20211118</v>
      </c>
      <c r="E15">
        <v>636992</v>
      </c>
      <c r="F15" s="3">
        <v>13740</v>
      </c>
      <c r="G15" s="12">
        <f t="shared" si="5"/>
        <v>2.1570129609163068E-2</v>
      </c>
      <c r="K15" s="4" t="s">
        <v>15</v>
      </c>
      <c r="L15" s="3">
        <v>101261</v>
      </c>
      <c r="M15" s="5">
        <v>2.2501284378227612E-2</v>
      </c>
    </row>
    <row r="16" spans="1:15" x14ac:dyDescent="0.35">
      <c r="A16" t="s">
        <v>10</v>
      </c>
      <c r="B16" t="s">
        <v>9</v>
      </c>
      <c r="C16" t="s">
        <v>12</v>
      </c>
      <c r="D16">
        <v>20211117</v>
      </c>
      <c r="E16">
        <v>433312</v>
      </c>
      <c r="F16" s="3">
        <v>9666</v>
      </c>
      <c r="G16" s="12">
        <f t="shared" si="5"/>
        <v>2.230725204933166E-2</v>
      </c>
      <c r="K16" s="4" t="s">
        <v>17</v>
      </c>
      <c r="L16" s="3">
        <v>80102</v>
      </c>
      <c r="M16" s="5">
        <v>2.4036868815387052E-2</v>
      </c>
    </row>
    <row r="17" spans="1:13" x14ac:dyDescent="0.35">
      <c r="A17" t="s">
        <v>10</v>
      </c>
      <c r="B17" t="s">
        <v>9</v>
      </c>
      <c r="C17" t="s">
        <v>12</v>
      </c>
      <c r="D17">
        <v>20211116</v>
      </c>
      <c r="E17">
        <v>351840</v>
      </c>
      <c r="F17" s="3">
        <v>8037</v>
      </c>
      <c r="G17" s="12">
        <f t="shared" si="5"/>
        <v>2.2842769440654845E-2</v>
      </c>
    </row>
    <row r="18" spans="1:13" x14ac:dyDescent="0.35">
      <c r="A18" t="s">
        <v>10</v>
      </c>
      <c r="B18" t="s">
        <v>9</v>
      </c>
      <c r="C18" t="s">
        <v>12</v>
      </c>
      <c r="D18">
        <v>20211115</v>
      </c>
      <c r="E18">
        <v>331472</v>
      </c>
      <c r="F18" s="3">
        <v>10315</v>
      </c>
      <c r="G18" s="12">
        <f t="shared" si="5"/>
        <v>3.1118767196022589E-2</v>
      </c>
    </row>
    <row r="19" spans="1:13" x14ac:dyDescent="0.35">
      <c r="A19" t="s">
        <v>10</v>
      </c>
      <c r="B19" t="s">
        <v>9</v>
      </c>
      <c r="C19" t="s">
        <v>13</v>
      </c>
      <c r="D19">
        <v>20211114</v>
      </c>
      <c r="E19">
        <v>240416</v>
      </c>
      <c r="F19" s="3">
        <v>5408</v>
      </c>
      <c r="G19" s="12">
        <f t="shared" si="5"/>
        <v>2.249434313855983E-2</v>
      </c>
    </row>
    <row r="20" spans="1:13" x14ac:dyDescent="0.35">
      <c r="A20" t="s">
        <v>10</v>
      </c>
      <c r="B20" t="s">
        <v>9</v>
      </c>
      <c r="C20" t="s">
        <v>13</v>
      </c>
      <c r="D20">
        <v>20211113</v>
      </c>
      <c r="E20">
        <v>160208</v>
      </c>
      <c r="F20" s="3">
        <v>3003</v>
      </c>
      <c r="G20" s="12">
        <f t="shared" ref="G20:G27" si="6">F20/E20</f>
        <v>1.8744382303006093E-2</v>
      </c>
    </row>
    <row r="21" spans="1:13" x14ac:dyDescent="0.35">
      <c r="A21" t="s">
        <v>10</v>
      </c>
      <c r="B21" t="s">
        <v>9</v>
      </c>
      <c r="C21" t="s">
        <v>13</v>
      </c>
      <c r="D21">
        <v>20211112</v>
      </c>
      <c r="E21">
        <v>146840</v>
      </c>
      <c r="F21" s="3">
        <v>3537</v>
      </c>
      <c r="G21" s="12">
        <f t="shared" si="6"/>
        <v>2.4087442113865432E-2</v>
      </c>
    </row>
    <row r="22" spans="1:13" x14ac:dyDescent="0.35">
      <c r="A22" t="s">
        <v>10</v>
      </c>
      <c r="B22" t="s">
        <v>9</v>
      </c>
      <c r="C22" t="s">
        <v>13</v>
      </c>
      <c r="D22">
        <v>20211111</v>
      </c>
      <c r="E22">
        <v>200312</v>
      </c>
      <c r="F22" s="3">
        <v>3605</v>
      </c>
      <c r="G22" s="12">
        <f t="shared" si="6"/>
        <v>1.7996924797316186E-2</v>
      </c>
      <c r="K22" s="4" t="s">
        <v>21</v>
      </c>
      <c r="L22" s="4" t="s">
        <v>27</v>
      </c>
      <c r="M22" t="s">
        <v>28</v>
      </c>
    </row>
    <row r="23" spans="1:13" x14ac:dyDescent="0.35">
      <c r="A23" t="s">
        <v>10</v>
      </c>
      <c r="B23" t="s">
        <v>9</v>
      </c>
      <c r="C23" t="s">
        <v>13</v>
      </c>
      <c r="D23">
        <v>20211110</v>
      </c>
      <c r="E23">
        <v>106736</v>
      </c>
      <c r="F23" s="3">
        <v>2735</v>
      </c>
      <c r="G23" s="12">
        <f t="shared" si="6"/>
        <v>2.5623969419877081E-2</v>
      </c>
    </row>
    <row r="24" spans="1:13" x14ac:dyDescent="0.35">
      <c r="A24" t="s">
        <v>10</v>
      </c>
      <c r="B24" t="s">
        <v>9</v>
      </c>
      <c r="C24" t="s">
        <v>13</v>
      </c>
      <c r="D24">
        <v>20211109</v>
      </c>
      <c r="E24">
        <v>160208</v>
      </c>
      <c r="F24" s="3">
        <v>3804</v>
      </c>
      <c r="G24" s="12">
        <f t="shared" si="6"/>
        <v>2.3744132627584142E-2</v>
      </c>
      <c r="K24" s="6"/>
      <c r="L24" s="6" t="s">
        <v>22</v>
      </c>
      <c r="M24" s="6" t="s">
        <v>23</v>
      </c>
    </row>
    <row r="25" spans="1:13" x14ac:dyDescent="0.35">
      <c r="A25" t="s">
        <v>10</v>
      </c>
      <c r="B25" t="s">
        <v>9</v>
      </c>
      <c r="C25" t="s">
        <v>13</v>
      </c>
      <c r="D25">
        <v>20211108</v>
      </c>
      <c r="E25">
        <v>160208</v>
      </c>
      <c r="F25" s="3">
        <v>3804</v>
      </c>
      <c r="G25" s="12">
        <f t="shared" si="6"/>
        <v>2.3744132627584142E-2</v>
      </c>
      <c r="K25" s="6" t="s">
        <v>10</v>
      </c>
      <c r="L25" s="7">
        <f>SUM(L14:L16)</f>
        <v>325053</v>
      </c>
      <c r="M25" s="8">
        <f>M14</f>
        <v>1.872957460963651E-2</v>
      </c>
    </row>
    <row r="26" spans="1:13" x14ac:dyDescent="0.35">
      <c r="A26" t="s">
        <v>10</v>
      </c>
      <c r="B26" t="s">
        <v>9</v>
      </c>
      <c r="C26" t="s">
        <v>13</v>
      </c>
      <c r="D26">
        <v>20211107</v>
      </c>
      <c r="E26">
        <v>320624</v>
      </c>
      <c r="F26" s="3">
        <v>7012</v>
      </c>
      <c r="G26" s="12">
        <f t="shared" si="6"/>
        <v>2.1869853785119017E-2</v>
      </c>
      <c r="K26" s="6" t="s">
        <v>24</v>
      </c>
      <c r="L26" s="6">
        <v>8943329</v>
      </c>
      <c r="M26" s="8">
        <v>2.8299999999999999E-2</v>
      </c>
    </row>
    <row r="27" spans="1:13" x14ac:dyDescent="0.35">
      <c r="A27" t="s">
        <v>10</v>
      </c>
      <c r="B27" t="s">
        <v>9</v>
      </c>
      <c r="C27" t="s">
        <v>13</v>
      </c>
      <c r="D27">
        <v>20211106</v>
      </c>
      <c r="E27">
        <v>160208</v>
      </c>
      <c r="F27" s="3">
        <v>3003</v>
      </c>
      <c r="G27" s="12">
        <f t="shared" si="6"/>
        <v>1.8744382303006093E-2</v>
      </c>
      <c r="K27" s="6" t="s">
        <v>25</v>
      </c>
      <c r="L27" s="6">
        <v>13055438</v>
      </c>
      <c r="M27" s="8">
        <v>3.4500000000000003E-2</v>
      </c>
    </row>
    <row r="28" spans="1:13" x14ac:dyDescent="0.35">
      <c r="A28" t="s">
        <v>10</v>
      </c>
      <c r="B28" t="s">
        <v>9</v>
      </c>
      <c r="C28" t="s">
        <v>13</v>
      </c>
      <c r="D28">
        <v>20211105</v>
      </c>
      <c r="E28">
        <v>213680</v>
      </c>
      <c r="F28" s="3">
        <v>3805</v>
      </c>
      <c r="G28" s="12">
        <f t="shared" ref="G28:G29" si="7">F28/E28</f>
        <v>1.7807001123174841E-2</v>
      </c>
      <c r="K28" s="6" t="s">
        <v>26</v>
      </c>
      <c r="L28" s="6">
        <v>1010491</v>
      </c>
      <c r="M28" s="8">
        <v>2.18E-2</v>
      </c>
    </row>
    <row r="29" spans="1:13" x14ac:dyDescent="0.35">
      <c r="A29" t="s">
        <v>10</v>
      </c>
      <c r="B29" t="s">
        <v>9</v>
      </c>
      <c r="C29" t="s">
        <v>13</v>
      </c>
      <c r="D29">
        <v>20211104</v>
      </c>
      <c r="E29">
        <v>280520</v>
      </c>
      <c r="F29" s="3">
        <v>4808</v>
      </c>
      <c r="G29" s="12">
        <f t="shared" si="7"/>
        <v>1.7139597889633536E-2</v>
      </c>
      <c r="K29" s="6"/>
      <c r="L29" s="6"/>
      <c r="M29" s="6"/>
    </row>
    <row r="30" spans="1:13" x14ac:dyDescent="0.35">
      <c r="A30" t="s">
        <v>10</v>
      </c>
      <c r="B30" t="s">
        <v>9</v>
      </c>
      <c r="C30" t="s">
        <v>13</v>
      </c>
      <c r="D30">
        <v>20211103</v>
      </c>
      <c r="E30">
        <v>280520</v>
      </c>
      <c r="F30" s="3">
        <v>6210</v>
      </c>
      <c r="G30" s="12">
        <f t="shared" ref="G30:G63" si="8">F30/E30</f>
        <v>2.2137459004705547E-2</v>
      </c>
    </row>
    <row r="31" spans="1:13" x14ac:dyDescent="0.35">
      <c r="A31" t="s">
        <v>10</v>
      </c>
      <c r="B31" t="s">
        <v>9</v>
      </c>
      <c r="C31" t="s">
        <v>13</v>
      </c>
      <c r="D31">
        <v>20211102</v>
      </c>
      <c r="E31">
        <v>146840</v>
      </c>
      <c r="F31" s="3">
        <v>2803</v>
      </c>
      <c r="G31" s="12">
        <f t="shared" si="8"/>
        <v>1.9088804140561154E-2</v>
      </c>
    </row>
    <row r="32" spans="1:13" x14ac:dyDescent="0.35">
      <c r="A32" t="s">
        <v>10</v>
      </c>
      <c r="B32" t="s">
        <v>9</v>
      </c>
      <c r="C32" t="s">
        <v>13</v>
      </c>
      <c r="D32">
        <v>20211101</v>
      </c>
      <c r="E32">
        <v>333992</v>
      </c>
      <c r="F32" s="3">
        <v>7280</v>
      </c>
      <c r="G32" s="12">
        <f t="shared" si="8"/>
        <v>2.1796929267766892E-2</v>
      </c>
    </row>
    <row r="33" spans="1:7" x14ac:dyDescent="0.35">
      <c r="A33" t="s">
        <v>10</v>
      </c>
      <c r="B33" t="s">
        <v>9</v>
      </c>
      <c r="C33" t="s">
        <v>13</v>
      </c>
      <c r="D33">
        <v>20211031</v>
      </c>
      <c r="E33">
        <v>200312</v>
      </c>
      <c r="F33" s="3">
        <v>4606</v>
      </c>
      <c r="G33" s="12">
        <f t="shared" si="8"/>
        <v>2.2994129158512719E-2</v>
      </c>
    </row>
    <row r="34" spans="1:7" x14ac:dyDescent="0.35">
      <c r="A34" t="s">
        <v>10</v>
      </c>
      <c r="B34" t="s">
        <v>9</v>
      </c>
      <c r="C34" t="s">
        <v>13</v>
      </c>
      <c r="D34">
        <v>20211030</v>
      </c>
      <c r="E34">
        <v>120104</v>
      </c>
      <c r="F34" s="3">
        <v>3002</v>
      </c>
      <c r="G34" s="12">
        <f t="shared" si="8"/>
        <v>2.499500432958103E-2</v>
      </c>
    </row>
    <row r="35" spans="1:7" x14ac:dyDescent="0.35">
      <c r="A35" t="s">
        <v>10</v>
      </c>
      <c r="B35" t="s">
        <v>9</v>
      </c>
      <c r="C35" t="s">
        <v>13</v>
      </c>
      <c r="D35">
        <v>20211029</v>
      </c>
      <c r="E35">
        <v>186944</v>
      </c>
      <c r="F35" s="3">
        <v>4339</v>
      </c>
      <c r="G35" s="12">
        <f t="shared" si="8"/>
        <v>2.3210159192057513E-2</v>
      </c>
    </row>
    <row r="36" spans="1:7" x14ac:dyDescent="0.35">
      <c r="A36" t="s">
        <v>10</v>
      </c>
      <c r="B36" t="s">
        <v>9</v>
      </c>
      <c r="C36" t="s">
        <v>13</v>
      </c>
      <c r="D36">
        <v>20211028</v>
      </c>
      <c r="E36">
        <v>347360</v>
      </c>
      <c r="F36" s="3">
        <v>11547</v>
      </c>
      <c r="G36" s="12">
        <f t="shared" si="8"/>
        <v>3.3242169507139568E-2</v>
      </c>
    </row>
    <row r="37" spans="1:7" x14ac:dyDescent="0.35">
      <c r="A37" t="s">
        <v>10</v>
      </c>
      <c r="B37" t="s">
        <v>9</v>
      </c>
      <c r="C37" t="s">
        <v>13</v>
      </c>
      <c r="D37">
        <v>20211027</v>
      </c>
      <c r="E37">
        <v>146840</v>
      </c>
      <c r="F37" s="3">
        <v>2803</v>
      </c>
      <c r="G37" s="12">
        <f t="shared" si="8"/>
        <v>1.9088804140561154E-2</v>
      </c>
    </row>
    <row r="38" spans="1:7" x14ac:dyDescent="0.35">
      <c r="A38" t="s">
        <v>10</v>
      </c>
      <c r="B38" t="s">
        <v>9</v>
      </c>
      <c r="C38" t="s">
        <v>13</v>
      </c>
      <c r="D38">
        <v>20211026</v>
      </c>
      <c r="E38">
        <v>253784</v>
      </c>
      <c r="F38" s="3">
        <v>5676</v>
      </c>
      <c r="G38" s="12">
        <f t="shared" si="8"/>
        <v>2.2365476152948965E-2</v>
      </c>
    </row>
    <row r="39" spans="1:7" x14ac:dyDescent="0.35">
      <c r="A39" t="s">
        <v>10</v>
      </c>
      <c r="B39" t="s">
        <v>9</v>
      </c>
      <c r="C39" t="s">
        <v>13</v>
      </c>
      <c r="D39">
        <v>20211025</v>
      </c>
      <c r="E39">
        <v>93368</v>
      </c>
      <c r="F39" s="3">
        <v>2467</v>
      </c>
      <c r="G39" s="12">
        <f t="shared" si="8"/>
        <v>2.6422328849284551E-2</v>
      </c>
    </row>
    <row r="40" spans="1:7" x14ac:dyDescent="0.35">
      <c r="A40" t="s">
        <v>10</v>
      </c>
      <c r="B40" t="s">
        <v>9</v>
      </c>
      <c r="C40" t="s">
        <v>13</v>
      </c>
      <c r="D40">
        <v>20211024</v>
      </c>
      <c r="E40">
        <v>120104</v>
      </c>
      <c r="F40" s="3">
        <v>3002</v>
      </c>
      <c r="G40" s="12">
        <f t="shared" si="8"/>
        <v>2.499500432958103E-2</v>
      </c>
    </row>
    <row r="41" spans="1:7" x14ac:dyDescent="0.35">
      <c r="A41" t="s">
        <v>10</v>
      </c>
      <c r="B41" t="s">
        <v>9</v>
      </c>
      <c r="C41" t="s">
        <v>13</v>
      </c>
      <c r="D41">
        <v>20211023</v>
      </c>
      <c r="E41">
        <v>120104</v>
      </c>
      <c r="F41" s="3">
        <v>3002</v>
      </c>
      <c r="G41" s="12">
        <f t="shared" si="8"/>
        <v>2.499500432958103E-2</v>
      </c>
    </row>
    <row r="42" spans="1:7" x14ac:dyDescent="0.35">
      <c r="A42" t="s">
        <v>10</v>
      </c>
      <c r="B42" t="s">
        <v>9</v>
      </c>
      <c r="C42" t="s">
        <v>14</v>
      </c>
      <c r="D42">
        <v>20211022</v>
      </c>
      <c r="E42">
        <v>25048</v>
      </c>
      <c r="F42" s="3">
        <v>601</v>
      </c>
      <c r="G42" s="12">
        <f t="shared" si="8"/>
        <v>2.3993931651229639E-2</v>
      </c>
    </row>
    <row r="43" spans="1:7" x14ac:dyDescent="0.35">
      <c r="A43" t="s">
        <v>10</v>
      </c>
      <c r="B43" t="s">
        <v>9</v>
      </c>
      <c r="C43" t="s">
        <v>14</v>
      </c>
      <c r="D43">
        <v>20211021</v>
      </c>
      <c r="E43">
        <v>14104</v>
      </c>
      <c r="F43" s="3">
        <v>312</v>
      </c>
      <c r="G43" s="12">
        <f t="shared" si="8"/>
        <v>2.2121384004537718E-2</v>
      </c>
    </row>
    <row r="44" spans="1:7" x14ac:dyDescent="0.35">
      <c r="A44" t="s">
        <v>10</v>
      </c>
      <c r="B44" t="s">
        <v>9</v>
      </c>
      <c r="C44" t="s">
        <v>14</v>
      </c>
      <c r="D44">
        <v>20211020</v>
      </c>
      <c r="E44">
        <v>14104</v>
      </c>
      <c r="F44" s="3">
        <v>453</v>
      </c>
      <c r="G44" s="12">
        <f t="shared" si="8"/>
        <v>3.2118547929665342E-2</v>
      </c>
    </row>
    <row r="45" spans="1:7" x14ac:dyDescent="0.35">
      <c r="A45" t="s">
        <v>10</v>
      </c>
      <c r="B45" t="s">
        <v>9</v>
      </c>
      <c r="C45" t="s">
        <v>14</v>
      </c>
      <c r="D45">
        <v>20211019</v>
      </c>
      <c r="E45">
        <v>22312</v>
      </c>
      <c r="F45" s="3">
        <v>546</v>
      </c>
      <c r="G45" s="12">
        <f t="shared" si="8"/>
        <v>2.4471136608103263E-2</v>
      </c>
    </row>
    <row r="46" spans="1:7" x14ac:dyDescent="0.35">
      <c r="A46" t="s">
        <v>10</v>
      </c>
      <c r="B46" t="s">
        <v>9</v>
      </c>
      <c r="C46" t="s">
        <v>14</v>
      </c>
      <c r="D46">
        <v>20211018</v>
      </c>
      <c r="E46">
        <v>22312</v>
      </c>
      <c r="F46" s="3">
        <v>658</v>
      </c>
      <c r="G46" s="12">
        <f t="shared" si="8"/>
        <v>2.94908569379706E-2</v>
      </c>
    </row>
    <row r="47" spans="1:7" x14ac:dyDescent="0.35">
      <c r="A47" t="s">
        <v>10</v>
      </c>
      <c r="B47" t="s">
        <v>9</v>
      </c>
      <c r="C47" t="s">
        <v>14</v>
      </c>
      <c r="D47">
        <v>20211017</v>
      </c>
      <c r="E47">
        <v>37360</v>
      </c>
      <c r="F47" s="3">
        <v>1034</v>
      </c>
      <c r="G47" s="12">
        <f t="shared" si="8"/>
        <v>2.7676659528907924E-2</v>
      </c>
    </row>
    <row r="48" spans="1:7" x14ac:dyDescent="0.35">
      <c r="A48" t="s">
        <v>10</v>
      </c>
      <c r="B48" t="s">
        <v>9</v>
      </c>
      <c r="C48" t="s">
        <v>14</v>
      </c>
      <c r="D48">
        <v>20211016</v>
      </c>
      <c r="E48">
        <v>22312</v>
      </c>
      <c r="F48" s="3">
        <v>546</v>
      </c>
      <c r="G48" s="12">
        <f t="shared" si="8"/>
        <v>2.4471136608103263E-2</v>
      </c>
    </row>
    <row r="49" spans="1:7" x14ac:dyDescent="0.35">
      <c r="A49" t="s">
        <v>10</v>
      </c>
      <c r="B49" t="s">
        <v>9</v>
      </c>
      <c r="C49" t="s">
        <v>14</v>
      </c>
      <c r="D49">
        <v>20211015</v>
      </c>
      <c r="E49">
        <v>27784</v>
      </c>
      <c r="F49" s="3">
        <v>795</v>
      </c>
      <c r="G49" s="12">
        <f t="shared" si="8"/>
        <v>2.861359055571552E-2</v>
      </c>
    </row>
    <row r="50" spans="1:7" x14ac:dyDescent="0.35">
      <c r="A50" t="s">
        <v>10</v>
      </c>
      <c r="B50" t="s">
        <v>9</v>
      </c>
      <c r="C50" t="s">
        <v>14</v>
      </c>
      <c r="D50">
        <v>20211014</v>
      </c>
      <c r="E50">
        <v>22312</v>
      </c>
      <c r="F50" s="3">
        <v>546</v>
      </c>
      <c r="G50" s="12">
        <f t="shared" si="8"/>
        <v>2.4471136608103263E-2</v>
      </c>
    </row>
    <row r="51" spans="1:7" x14ac:dyDescent="0.35">
      <c r="A51" t="s">
        <v>10</v>
      </c>
      <c r="B51" t="s">
        <v>9</v>
      </c>
      <c r="C51" t="s">
        <v>14</v>
      </c>
      <c r="D51">
        <v>20211013</v>
      </c>
      <c r="E51">
        <v>18208</v>
      </c>
      <c r="F51" s="3">
        <v>464</v>
      </c>
      <c r="G51" s="12">
        <f t="shared" si="8"/>
        <v>2.5483304042179262E-2</v>
      </c>
    </row>
    <row r="52" spans="1:7" x14ac:dyDescent="0.35">
      <c r="A52" t="s">
        <v>10</v>
      </c>
      <c r="B52" t="s">
        <v>9</v>
      </c>
      <c r="C52" t="s">
        <v>14</v>
      </c>
      <c r="D52">
        <v>20211012</v>
      </c>
      <c r="E52">
        <v>16840</v>
      </c>
      <c r="F52" s="3">
        <v>353</v>
      </c>
      <c r="G52" s="12">
        <f t="shared" si="8"/>
        <v>2.0961995249406177E-2</v>
      </c>
    </row>
    <row r="53" spans="1:7" x14ac:dyDescent="0.35">
      <c r="A53" t="s">
        <v>10</v>
      </c>
      <c r="B53" t="s">
        <v>9</v>
      </c>
      <c r="C53" t="s">
        <v>14</v>
      </c>
      <c r="D53">
        <v>20211011</v>
      </c>
      <c r="E53">
        <v>19576</v>
      </c>
      <c r="F53" s="3">
        <v>492</v>
      </c>
      <c r="G53" s="12">
        <f t="shared" si="8"/>
        <v>2.5132815692684919E-2</v>
      </c>
    </row>
    <row r="54" spans="1:7" x14ac:dyDescent="0.35">
      <c r="A54" t="s">
        <v>10</v>
      </c>
      <c r="B54" t="s">
        <v>9</v>
      </c>
      <c r="C54" t="s">
        <v>14</v>
      </c>
      <c r="D54">
        <v>20211010</v>
      </c>
      <c r="E54">
        <v>30520</v>
      </c>
      <c r="F54" s="3">
        <v>558</v>
      </c>
      <c r="G54" s="12">
        <f t="shared" si="8"/>
        <v>1.8283093053735256E-2</v>
      </c>
    </row>
    <row r="55" spans="1:7" x14ac:dyDescent="0.35">
      <c r="A55" t="s">
        <v>10</v>
      </c>
      <c r="B55" t="s">
        <v>9</v>
      </c>
      <c r="C55" t="s">
        <v>14</v>
      </c>
      <c r="D55">
        <v>20211009</v>
      </c>
      <c r="E55">
        <v>20944</v>
      </c>
      <c r="F55" s="3">
        <v>519</v>
      </c>
      <c r="G55" s="12">
        <f t="shared" si="8"/>
        <v>2.4780366692131399E-2</v>
      </c>
    </row>
    <row r="56" spans="1:7" x14ac:dyDescent="0.35">
      <c r="A56" t="s">
        <v>10</v>
      </c>
      <c r="B56" t="s">
        <v>9</v>
      </c>
      <c r="C56" t="s">
        <v>14</v>
      </c>
      <c r="D56">
        <v>20211008</v>
      </c>
      <c r="E56">
        <v>22312</v>
      </c>
      <c r="F56" s="3">
        <v>658</v>
      </c>
      <c r="G56" s="12">
        <f t="shared" si="8"/>
        <v>2.94908569379706E-2</v>
      </c>
    </row>
    <row r="57" spans="1:7" x14ac:dyDescent="0.35">
      <c r="A57" t="s">
        <v>10</v>
      </c>
      <c r="B57" t="s">
        <v>9</v>
      </c>
      <c r="C57" t="s">
        <v>14</v>
      </c>
      <c r="D57">
        <v>20211007</v>
      </c>
      <c r="E57">
        <v>37360</v>
      </c>
      <c r="F57" s="3">
        <v>1034</v>
      </c>
      <c r="G57" s="12">
        <f t="shared" si="8"/>
        <v>2.7676659528907924E-2</v>
      </c>
    </row>
    <row r="58" spans="1:7" x14ac:dyDescent="0.35">
      <c r="A58" t="s">
        <v>10</v>
      </c>
      <c r="B58" t="s">
        <v>9</v>
      </c>
      <c r="C58" t="s">
        <v>14</v>
      </c>
      <c r="D58">
        <v>20211006</v>
      </c>
      <c r="E58">
        <v>35992</v>
      </c>
      <c r="F58" s="3">
        <v>820</v>
      </c>
      <c r="G58" s="12">
        <f t="shared" si="8"/>
        <v>2.278284063125139E-2</v>
      </c>
    </row>
    <row r="59" spans="1:7" x14ac:dyDescent="0.35">
      <c r="A59" t="s">
        <v>10</v>
      </c>
      <c r="B59" t="s">
        <v>9</v>
      </c>
      <c r="C59" t="s">
        <v>14</v>
      </c>
      <c r="D59">
        <v>20211005</v>
      </c>
      <c r="E59">
        <v>20944</v>
      </c>
      <c r="F59" s="3">
        <v>519</v>
      </c>
      <c r="G59" s="12">
        <f t="shared" si="8"/>
        <v>2.4780366692131399E-2</v>
      </c>
    </row>
    <row r="60" spans="1:7" x14ac:dyDescent="0.35">
      <c r="A60" t="s">
        <v>10</v>
      </c>
      <c r="B60" t="s">
        <v>9</v>
      </c>
      <c r="C60" t="s">
        <v>14</v>
      </c>
      <c r="D60">
        <v>20211004</v>
      </c>
      <c r="E60">
        <v>16840</v>
      </c>
      <c r="F60" s="3">
        <v>437</v>
      </c>
      <c r="G60" s="12">
        <f t="shared" si="8"/>
        <v>2.5950118764845605E-2</v>
      </c>
    </row>
    <row r="61" spans="1:7" x14ac:dyDescent="0.35">
      <c r="A61" t="s">
        <v>10</v>
      </c>
      <c r="B61" t="s">
        <v>9</v>
      </c>
      <c r="C61" t="s">
        <v>14</v>
      </c>
      <c r="D61">
        <v>20211003</v>
      </c>
      <c r="E61">
        <v>11368</v>
      </c>
      <c r="F61" s="3">
        <v>327</v>
      </c>
      <c r="G61" s="12">
        <f t="shared" si="8"/>
        <v>2.8764954257565097E-2</v>
      </c>
    </row>
    <row r="62" spans="1:7" x14ac:dyDescent="0.35">
      <c r="A62" t="s">
        <v>10</v>
      </c>
      <c r="B62" t="s">
        <v>9</v>
      </c>
      <c r="C62" t="s">
        <v>14</v>
      </c>
      <c r="D62">
        <v>20211002</v>
      </c>
      <c r="E62">
        <v>12736</v>
      </c>
      <c r="F62" s="3">
        <v>355</v>
      </c>
      <c r="G62" s="12">
        <f t="shared" si="8"/>
        <v>2.7873743718592966E-2</v>
      </c>
    </row>
    <row r="63" spans="1:7" x14ac:dyDescent="0.35">
      <c r="A63" t="s">
        <v>10</v>
      </c>
      <c r="B63" t="s">
        <v>9</v>
      </c>
      <c r="C63" t="s">
        <v>14</v>
      </c>
      <c r="D63">
        <v>20211001</v>
      </c>
      <c r="E63">
        <v>11368</v>
      </c>
      <c r="F63" s="3">
        <v>271</v>
      </c>
      <c r="G63" s="12">
        <f t="shared" si="8"/>
        <v>2.3838845883180859E-2</v>
      </c>
    </row>
    <row r="64" spans="1:7" x14ac:dyDescent="0.35">
      <c r="A64" t="s">
        <v>10</v>
      </c>
      <c r="B64" t="s">
        <v>9</v>
      </c>
      <c r="C64" t="s">
        <v>14</v>
      </c>
      <c r="D64">
        <v>20210930</v>
      </c>
      <c r="E64">
        <v>16840</v>
      </c>
      <c r="F64" s="3">
        <v>437</v>
      </c>
      <c r="G64" s="12">
        <f t="shared" ref="G64:G93" si="9">F64/E64</f>
        <v>2.5950118764845605E-2</v>
      </c>
    </row>
    <row r="65" spans="1:7" x14ac:dyDescent="0.35">
      <c r="A65" t="s">
        <v>10</v>
      </c>
      <c r="B65" t="s">
        <v>9</v>
      </c>
      <c r="C65" t="s">
        <v>14</v>
      </c>
      <c r="D65">
        <v>20210929</v>
      </c>
      <c r="E65">
        <v>15472</v>
      </c>
      <c r="F65" s="3">
        <v>409</v>
      </c>
      <c r="G65" s="12">
        <f t="shared" si="9"/>
        <v>2.6434850051706309E-2</v>
      </c>
    </row>
    <row r="66" spans="1:7" x14ac:dyDescent="0.35">
      <c r="A66" t="s">
        <v>10</v>
      </c>
      <c r="B66" t="s">
        <v>9</v>
      </c>
      <c r="C66" t="s">
        <v>14</v>
      </c>
      <c r="D66">
        <v>20210928</v>
      </c>
      <c r="E66">
        <v>20944</v>
      </c>
      <c r="F66" s="3">
        <v>414</v>
      </c>
      <c r="G66" s="12">
        <f t="shared" si="9"/>
        <v>1.976699770817418E-2</v>
      </c>
    </row>
    <row r="67" spans="1:7" x14ac:dyDescent="0.35">
      <c r="A67" t="s">
        <v>10</v>
      </c>
      <c r="B67" t="s">
        <v>9</v>
      </c>
      <c r="C67" t="s">
        <v>14</v>
      </c>
      <c r="D67">
        <v>20210927</v>
      </c>
      <c r="E67">
        <v>35992</v>
      </c>
      <c r="F67" s="3">
        <v>820</v>
      </c>
      <c r="G67" s="12">
        <f t="shared" si="9"/>
        <v>2.278284063125139E-2</v>
      </c>
    </row>
    <row r="68" spans="1:7" x14ac:dyDescent="0.35">
      <c r="A68" t="s">
        <v>10</v>
      </c>
      <c r="B68" t="s">
        <v>9</v>
      </c>
      <c r="C68" t="s">
        <v>14</v>
      </c>
      <c r="D68">
        <v>20210926</v>
      </c>
      <c r="E68">
        <v>19576</v>
      </c>
      <c r="F68" s="3">
        <v>492</v>
      </c>
      <c r="G68" s="12">
        <f t="shared" si="9"/>
        <v>2.5132815692684919E-2</v>
      </c>
    </row>
    <row r="69" spans="1:7" x14ac:dyDescent="0.35">
      <c r="A69" t="s">
        <v>10</v>
      </c>
      <c r="B69" t="s">
        <v>9</v>
      </c>
      <c r="C69" t="s">
        <v>14</v>
      </c>
      <c r="D69">
        <v>20210925</v>
      </c>
      <c r="E69">
        <v>30520</v>
      </c>
      <c r="F69" s="3">
        <v>710</v>
      </c>
      <c r="G69" s="12">
        <f t="shared" si="9"/>
        <v>2.326343381389253E-2</v>
      </c>
    </row>
    <row r="70" spans="1:7" x14ac:dyDescent="0.35">
      <c r="A70" t="s">
        <v>10</v>
      </c>
      <c r="B70" t="s">
        <v>9</v>
      </c>
      <c r="C70" t="s">
        <v>14</v>
      </c>
      <c r="D70">
        <v>20210924</v>
      </c>
      <c r="E70">
        <v>26416</v>
      </c>
      <c r="F70" s="3">
        <v>496</v>
      </c>
      <c r="G70" s="12">
        <f t="shared" si="9"/>
        <v>1.877649909145972E-2</v>
      </c>
    </row>
    <row r="71" spans="1:7" x14ac:dyDescent="0.35">
      <c r="A71" t="s">
        <v>10</v>
      </c>
      <c r="B71" t="s">
        <v>9</v>
      </c>
      <c r="C71" t="s">
        <v>14</v>
      </c>
      <c r="D71">
        <v>20210923</v>
      </c>
      <c r="E71">
        <v>18208</v>
      </c>
      <c r="F71" s="3">
        <v>373</v>
      </c>
      <c r="G71" s="12">
        <f t="shared" si="9"/>
        <v>2.0485500878734623E-2</v>
      </c>
    </row>
    <row r="72" spans="1:7" x14ac:dyDescent="0.35">
      <c r="A72" t="s">
        <v>10</v>
      </c>
      <c r="B72" t="s">
        <v>9</v>
      </c>
      <c r="C72" t="s">
        <v>14</v>
      </c>
      <c r="D72">
        <v>20210922</v>
      </c>
      <c r="E72">
        <v>29152</v>
      </c>
      <c r="F72" s="3">
        <v>683</v>
      </c>
      <c r="G72" s="12">
        <f t="shared" si="9"/>
        <v>2.3428924259055982E-2</v>
      </c>
    </row>
    <row r="73" spans="1:7" x14ac:dyDescent="0.35">
      <c r="A73" t="s">
        <v>10</v>
      </c>
      <c r="B73" t="s">
        <v>9</v>
      </c>
      <c r="C73" t="s">
        <v>14</v>
      </c>
      <c r="D73">
        <v>20210921</v>
      </c>
      <c r="E73">
        <v>27784</v>
      </c>
      <c r="F73" s="3">
        <v>656</v>
      </c>
      <c r="G73" s="12">
        <f t="shared" si="9"/>
        <v>2.3610711200691047E-2</v>
      </c>
    </row>
    <row r="74" spans="1:7" x14ac:dyDescent="0.35">
      <c r="A74" t="s">
        <v>10</v>
      </c>
      <c r="B74" t="s">
        <v>9</v>
      </c>
      <c r="C74" t="s">
        <v>14</v>
      </c>
      <c r="D74">
        <v>20210920</v>
      </c>
      <c r="E74">
        <v>31888</v>
      </c>
      <c r="F74" s="3">
        <v>897</v>
      </c>
      <c r="G74" s="12">
        <f t="shared" si="9"/>
        <v>2.8129703963873556E-2</v>
      </c>
    </row>
    <row r="75" spans="1:7" x14ac:dyDescent="0.35">
      <c r="A75" t="s">
        <v>10</v>
      </c>
      <c r="B75" t="s">
        <v>9</v>
      </c>
      <c r="C75" t="s">
        <v>14</v>
      </c>
      <c r="D75">
        <v>20210919</v>
      </c>
      <c r="E75">
        <v>26416</v>
      </c>
      <c r="F75" s="3">
        <v>496</v>
      </c>
      <c r="G75" s="12">
        <f t="shared" si="9"/>
        <v>1.877649909145972E-2</v>
      </c>
    </row>
    <row r="76" spans="1:7" x14ac:dyDescent="0.35">
      <c r="A76" t="s">
        <v>10</v>
      </c>
      <c r="B76" t="s">
        <v>9</v>
      </c>
      <c r="C76" t="s">
        <v>14</v>
      </c>
      <c r="D76">
        <v>20210918</v>
      </c>
      <c r="E76">
        <v>26416</v>
      </c>
      <c r="F76" s="3">
        <v>496</v>
      </c>
      <c r="G76" s="12">
        <f t="shared" si="9"/>
        <v>1.877649909145972E-2</v>
      </c>
    </row>
    <row r="77" spans="1:7" x14ac:dyDescent="0.35">
      <c r="A77" t="s">
        <v>10</v>
      </c>
      <c r="B77" t="s">
        <v>9</v>
      </c>
      <c r="C77" t="s">
        <v>14</v>
      </c>
      <c r="D77">
        <v>20210917</v>
      </c>
      <c r="E77">
        <v>22312</v>
      </c>
      <c r="F77" s="3">
        <v>546</v>
      </c>
      <c r="G77" s="12">
        <f t="shared" si="9"/>
        <v>2.4471136608103263E-2</v>
      </c>
    </row>
    <row r="78" spans="1:7" x14ac:dyDescent="0.35">
      <c r="A78" t="s">
        <v>10</v>
      </c>
      <c r="B78" t="s">
        <v>9</v>
      </c>
      <c r="C78" t="s">
        <v>14</v>
      </c>
      <c r="D78">
        <v>20210916</v>
      </c>
      <c r="E78">
        <v>29152</v>
      </c>
      <c r="F78" s="3">
        <v>829</v>
      </c>
      <c r="G78" s="12">
        <f t="shared" si="9"/>
        <v>2.843715697036224E-2</v>
      </c>
    </row>
    <row r="79" spans="1:7" x14ac:dyDescent="0.35">
      <c r="A79" t="s">
        <v>10</v>
      </c>
      <c r="B79" t="s">
        <v>9</v>
      </c>
      <c r="C79" t="s">
        <v>14</v>
      </c>
      <c r="D79">
        <v>20210915</v>
      </c>
      <c r="E79">
        <v>18208</v>
      </c>
      <c r="F79" s="3">
        <v>373</v>
      </c>
      <c r="G79" s="12">
        <f t="shared" si="9"/>
        <v>2.0485500878734623E-2</v>
      </c>
    </row>
    <row r="80" spans="1:7" x14ac:dyDescent="0.35">
      <c r="A80" t="s">
        <v>10</v>
      </c>
      <c r="B80" t="s">
        <v>9</v>
      </c>
      <c r="C80" t="s">
        <v>14</v>
      </c>
      <c r="D80">
        <v>20210914</v>
      </c>
      <c r="E80">
        <v>19576</v>
      </c>
      <c r="F80" s="3">
        <v>394</v>
      </c>
      <c r="G80" s="12">
        <f t="shared" si="9"/>
        <v>2.0126685737637925E-2</v>
      </c>
    </row>
    <row r="81" spans="1:7" x14ac:dyDescent="0.35">
      <c r="A81" t="s">
        <v>10</v>
      </c>
      <c r="B81" t="s">
        <v>9</v>
      </c>
      <c r="C81" t="s">
        <v>14</v>
      </c>
      <c r="D81">
        <v>20210913</v>
      </c>
      <c r="E81">
        <v>26416</v>
      </c>
      <c r="F81" s="3">
        <v>628</v>
      </c>
      <c r="G81" s="12">
        <f t="shared" si="9"/>
        <v>2.3773470623864326E-2</v>
      </c>
    </row>
    <row r="82" spans="1:7" x14ac:dyDescent="0.35">
      <c r="A82" t="s">
        <v>10</v>
      </c>
      <c r="B82" t="s">
        <v>9</v>
      </c>
      <c r="C82" t="s">
        <v>14</v>
      </c>
      <c r="D82">
        <v>20210912</v>
      </c>
      <c r="E82">
        <v>35992</v>
      </c>
      <c r="F82" s="3">
        <v>820</v>
      </c>
      <c r="G82" s="12">
        <f t="shared" si="9"/>
        <v>2.278284063125139E-2</v>
      </c>
    </row>
    <row r="83" spans="1:7" x14ac:dyDescent="0.35">
      <c r="A83" t="s">
        <v>10</v>
      </c>
      <c r="B83" t="s">
        <v>9</v>
      </c>
      <c r="C83" t="s">
        <v>14</v>
      </c>
      <c r="D83">
        <v>20210911</v>
      </c>
      <c r="E83">
        <v>26416</v>
      </c>
      <c r="F83" s="3">
        <v>628</v>
      </c>
      <c r="G83" s="12">
        <f t="shared" si="9"/>
        <v>2.3773470623864326E-2</v>
      </c>
    </row>
    <row r="84" spans="1:7" x14ac:dyDescent="0.35">
      <c r="A84" t="s">
        <v>10</v>
      </c>
      <c r="B84" t="s">
        <v>9</v>
      </c>
      <c r="C84" t="s">
        <v>14</v>
      </c>
      <c r="D84">
        <v>20210910</v>
      </c>
      <c r="E84">
        <v>15472</v>
      </c>
      <c r="F84" s="3">
        <v>409</v>
      </c>
      <c r="G84" s="12">
        <f t="shared" si="9"/>
        <v>2.6434850051706309E-2</v>
      </c>
    </row>
    <row r="85" spans="1:7" x14ac:dyDescent="0.35">
      <c r="A85" t="s">
        <v>10</v>
      </c>
      <c r="B85" t="s">
        <v>9</v>
      </c>
      <c r="C85" t="s">
        <v>14</v>
      </c>
      <c r="D85">
        <v>20210909</v>
      </c>
      <c r="E85">
        <v>20944</v>
      </c>
      <c r="F85" s="3">
        <v>519</v>
      </c>
      <c r="G85" s="12">
        <f t="shared" si="9"/>
        <v>2.4780366692131399E-2</v>
      </c>
    </row>
    <row r="86" spans="1:7" x14ac:dyDescent="0.35">
      <c r="A86" t="s">
        <v>10</v>
      </c>
      <c r="B86" t="s">
        <v>9</v>
      </c>
      <c r="C86" t="s">
        <v>14</v>
      </c>
      <c r="D86">
        <v>20210908</v>
      </c>
      <c r="E86">
        <v>12736</v>
      </c>
      <c r="F86" s="3">
        <v>418</v>
      </c>
      <c r="G86" s="12">
        <f t="shared" si="9"/>
        <v>3.282035175879397E-2</v>
      </c>
    </row>
    <row r="87" spans="1:7" x14ac:dyDescent="0.35">
      <c r="A87" t="s">
        <v>10</v>
      </c>
      <c r="B87" t="s">
        <v>9</v>
      </c>
      <c r="C87" t="s">
        <v>14</v>
      </c>
      <c r="D87">
        <v>20210907</v>
      </c>
      <c r="E87">
        <v>19576</v>
      </c>
      <c r="F87" s="3">
        <v>589</v>
      </c>
      <c r="G87" s="12">
        <f t="shared" si="9"/>
        <v>3.0087862689006949E-2</v>
      </c>
    </row>
    <row r="88" spans="1:7" x14ac:dyDescent="0.35">
      <c r="A88" t="s">
        <v>10</v>
      </c>
      <c r="B88" t="s">
        <v>9</v>
      </c>
      <c r="C88" t="s">
        <v>14</v>
      </c>
      <c r="D88">
        <v>20210906</v>
      </c>
      <c r="E88">
        <v>29152</v>
      </c>
      <c r="F88" s="3">
        <v>537</v>
      </c>
      <c r="G88" s="12">
        <f t="shared" si="9"/>
        <v>1.8420691547749727E-2</v>
      </c>
    </row>
    <row r="89" spans="1:7" x14ac:dyDescent="0.35">
      <c r="A89" t="s">
        <v>10</v>
      </c>
      <c r="B89" t="s">
        <v>9</v>
      </c>
      <c r="C89" t="s">
        <v>14</v>
      </c>
      <c r="D89">
        <v>20210905</v>
      </c>
      <c r="E89">
        <v>26416</v>
      </c>
      <c r="F89" s="3">
        <v>628</v>
      </c>
      <c r="G89" s="12">
        <f t="shared" si="9"/>
        <v>2.3773470623864326E-2</v>
      </c>
    </row>
    <row r="90" spans="1:7" x14ac:dyDescent="0.35">
      <c r="A90" t="s">
        <v>10</v>
      </c>
      <c r="B90" t="s">
        <v>9</v>
      </c>
      <c r="C90" t="s">
        <v>14</v>
      </c>
      <c r="D90">
        <v>20210904</v>
      </c>
      <c r="E90">
        <v>23680</v>
      </c>
      <c r="F90" s="3">
        <v>455</v>
      </c>
      <c r="G90" s="12">
        <f t="shared" si="9"/>
        <v>1.9214527027027029E-2</v>
      </c>
    </row>
    <row r="91" spans="1:7" x14ac:dyDescent="0.35">
      <c r="A91" t="s">
        <v>10</v>
      </c>
      <c r="B91" t="s">
        <v>9</v>
      </c>
      <c r="C91" t="s">
        <v>14</v>
      </c>
      <c r="D91">
        <v>20210903</v>
      </c>
      <c r="E91">
        <v>31888</v>
      </c>
      <c r="F91" s="3">
        <v>578</v>
      </c>
      <c r="G91" s="12">
        <f t="shared" si="9"/>
        <v>1.8125940792774711E-2</v>
      </c>
    </row>
    <row r="92" spans="1:7" x14ac:dyDescent="0.35">
      <c r="A92" t="s">
        <v>10</v>
      </c>
      <c r="B92" t="s">
        <v>9</v>
      </c>
      <c r="C92" t="s">
        <v>14</v>
      </c>
      <c r="D92">
        <v>20210902</v>
      </c>
      <c r="E92">
        <v>18208</v>
      </c>
      <c r="F92" s="3">
        <v>555</v>
      </c>
      <c r="G92" s="12">
        <f t="shared" si="9"/>
        <v>3.04811072056239E-2</v>
      </c>
    </row>
    <row r="93" spans="1:7" x14ac:dyDescent="0.35">
      <c r="A93" t="s">
        <v>10</v>
      </c>
      <c r="B93" t="s">
        <v>9</v>
      </c>
      <c r="C93" t="s">
        <v>14</v>
      </c>
      <c r="D93">
        <v>20210901</v>
      </c>
      <c r="E93">
        <v>11368</v>
      </c>
      <c r="F93" s="3">
        <v>327</v>
      </c>
      <c r="G93" s="12">
        <f t="shared" si="9"/>
        <v>2.8764954257565097E-2</v>
      </c>
    </row>
    <row r="94" spans="1:7" x14ac:dyDescent="0.35">
      <c r="A94" t="s">
        <v>10</v>
      </c>
      <c r="B94" t="s">
        <v>9</v>
      </c>
      <c r="C94" t="s">
        <v>14</v>
      </c>
      <c r="D94">
        <v>20210831</v>
      </c>
      <c r="E94">
        <v>14104</v>
      </c>
      <c r="F94" s="3">
        <v>382</v>
      </c>
      <c r="G94" s="12">
        <f t="shared" ref="G94:G157" si="10">F94/E94</f>
        <v>2.7084515031196823E-2</v>
      </c>
    </row>
    <row r="95" spans="1:7" x14ac:dyDescent="0.35">
      <c r="A95" t="s">
        <v>10</v>
      </c>
      <c r="B95" t="s">
        <v>9</v>
      </c>
      <c r="C95" t="s">
        <v>14</v>
      </c>
      <c r="D95">
        <v>20210830</v>
      </c>
      <c r="E95">
        <v>15472</v>
      </c>
      <c r="F95" s="3">
        <v>487</v>
      </c>
      <c r="G95" s="12">
        <f t="shared" si="10"/>
        <v>3.1476215098241986E-2</v>
      </c>
    </row>
    <row r="96" spans="1:7" x14ac:dyDescent="0.35">
      <c r="A96" t="s">
        <v>10</v>
      </c>
      <c r="B96" t="s">
        <v>9</v>
      </c>
      <c r="C96" t="s">
        <v>14</v>
      </c>
      <c r="D96">
        <v>20210829</v>
      </c>
      <c r="E96">
        <v>16840</v>
      </c>
      <c r="F96" s="3">
        <v>521</v>
      </c>
      <c r="G96" s="12">
        <f t="shared" si="10"/>
        <v>3.0938242280285036E-2</v>
      </c>
    </row>
    <row r="97" spans="1:7" x14ac:dyDescent="0.35">
      <c r="A97" t="s">
        <v>10</v>
      </c>
      <c r="B97" t="s">
        <v>9</v>
      </c>
      <c r="C97" t="s">
        <v>14</v>
      </c>
      <c r="D97">
        <v>20210828</v>
      </c>
      <c r="E97">
        <v>31888</v>
      </c>
      <c r="F97" s="3">
        <v>738</v>
      </c>
      <c r="G97" s="12">
        <f t="shared" si="10"/>
        <v>2.3143502257902661E-2</v>
      </c>
    </row>
    <row r="98" spans="1:7" x14ac:dyDescent="0.35">
      <c r="A98" t="s">
        <v>10</v>
      </c>
      <c r="B98" t="s">
        <v>9</v>
      </c>
      <c r="C98" t="s">
        <v>14</v>
      </c>
      <c r="D98">
        <v>20210827</v>
      </c>
      <c r="E98">
        <v>15472</v>
      </c>
      <c r="F98" s="3">
        <v>409</v>
      </c>
      <c r="G98" s="12">
        <f t="shared" si="10"/>
        <v>2.6434850051706309E-2</v>
      </c>
    </row>
    <row r="99" spans="1:7" x14ac:dyDescent="0.35">
      <c r="A99" t="s">
        <v>10</v>
      </c>
      <c r="B99" t="s">
        <v>9</v>
      </c>
      <c r="C99" t="s">
        <v>14</v>
      </c>
      <c r="D99">
        <v>20210826</v>
      </c>
      <c r="E99">
        <v>31888</v>
      </c>
      <c r="F99" s="3">
        <v>738</v>
      </c>
      <c r="G99" s="12">
        <f t="shared" si="10"/>
        <v>2.3143502257902661E-2</v>
      </c>
    </row>
    <row r="100" spans="1:7" x14ac:dyDescent="0.35">
      <c r="A100" t="s">
        <v>10</v>
      </c>
      <c r="B100" t="s">
        <v>9</v>
      </c>
      <c r="C100" t="s">
        <v>14</v>
      </c>
      <c r="D100">
        <v>20210825</v>
      </c>
      <c r="E100">
        <v>16840</v>
      </c>
      <c r="F100" s="3">
        <v>353</v>
      </c>
      <c r="G100" s="12">
        <f t="shared" si="10"/>
        <v>2.0961995249406177E-2</v>
      </c>
    </row>
    <row r="101" spans="1:7" x14ac:dyDescent="0.35">
      <c r="A101" t="s">
        <v>10</v>
      </c>
      <c r="B101" t="s">
        <v>9</v>
      </c>
      <c r="C101" t="s">
        <v>14</v>
      </c>
      <c r="D101">
        <v>20210824</v>
      </c>
      <c r="E101">
        <v>33256</v>
      </c>
      <c r="F101" s="3">
        <v>599</v>
      </c>
      <c r="G101" s="12">
        <f t="shared" si="10"/>
        <v>1.8011787346644215E-2</v>
      </c>
    </row>
    <row r="102" spans="1:7" x14ac:dyDescent="0.35">
      <c r="A102" t="s">
        <v>10</v>
      </c>
      <c r="B102" t="s">
        <v>9</v>
      </c>
      <c r="C102" t="s">
        <v>14</v>
      </c>
      <c r="D102">
        <v>20210823</v>
      </c>
      <c r="E102">
        <v>27784</v>
      </c>
      <c r="F102" s="3">
        <v>517</v>
      </c>
      <c r="G102" s="12">
        <f t="shared" si="10"/>
        <v>1.860783184566657E-2</v>
      </c>
    </row>
    <row r="103" spans="1:7" x14ac:dyDescent="0.35">
      <c r="A103" t="s">
        <v>10</v>
      </c>
      <c r="B103" t="s">
        <v>9</v>
      </c>
      <c r="C103" t="s">
        <v>14</v>
      </c>
      <c r="D103">
        <v>20210822</v>
      </c>
      <c r="E103">
        <v>37360</v>
      </c>
      <c r="F103" s="3">
        <v>660</v>
      </c>
      <c r="G103" s="12">
        <f t="shared" si="10"/>
        <v>1.7665952890792293E-2</v>
      </c>
    </row>
    <row r="104" spans="1:7" x14ac:dyDescent="0.35">
      <c r="A104" t="s">
        <v>10</v>
      </c>
      <c r="B104" t="s">
        <v>9</v>
      </c>
      <c r="C104" t="s">
        <v>14</v>
      </c>
      <c r="D104">
        <v>20210821</v>
      </c>
      <c r="E104">
        <v>19576</v>
      </c>
      <c r="F104" s="3">
        <v>394</v>
      </c>
      <c r="G104" s="12">
        <f t="shared" si="10"/>
        <v>2.0126685737637925E-2</v>
      </c>
    </row>
    <row r="105" spans="1:7" x14ac:dyDescent="0.35">
      <c r="A105" t="s">
        <v>10</v>
      </c>
      <c r="B105" t="s">
        <v>9</v>
      </c>
      <c r="C105" t="s">
        <v>14</v>
      </c>
      <c r="D105">
        <v>20210820</v>
      </c>
      <c r="E105">
        <v>27784</v>
      </c>
      <c r="F105" s="3">
        <v>656</v>
      </c>
      <c r="G105" s="12">
        <f t="shared" si="10"/>
        <v>2.3610711200691047E-2</v>
      </c>
    </row>
    <row r="106" spans="1:7" x14ac:dyDescent="0.35">
      <c r="A106" t="s">
        <v>10</v>
      </c>
      <c r="B106" t="s">
        <v>9</v>
      </c>
      <c r="C106" t="s">
        <v>14</v>
      </c>
      <c r="D106">
        <v>20210819</v>
      </c>
      <c r="E106">
        <v>25048</v>
      </c>
      <c r="F106" s="3">
        <v>601</v>
      </c>
      <c r="G106" s="12">
        <f t="shared" si="10"/>
        <v>2.3993931651229639E-2</v>
      </c>
    </row>
    <row r="107" spans="1:7" x14ac:dyDescent="0.35">
      <c r="A107" t="s">
        <v>10</v>
      </c>
      <c r="B107" t="s">
        <v>9</v>
      </c>
      <c r="C107" t="s">
        <v>14</v>
      </c>
      <c r="D107">
        <v>20210818</v>
      </c>
      <c r="E107">
        <v>33256</v>
      </c>
      <c r="F107" s="3">
        <v>931</v>
      </c>
      <c r="G107" s="12">
        <f t="shared" si="10"/>
        <v>2.7994948280009622E-2</v>
      </c>
    </row>
    <row r="108" spans="1:7" x14ac:dyDescent="0.35">
      <c r="A108" t="s">
        <v>10</v>
      </c>
      <c r="B108" t="s">
        <v>9</v>
      </c>
      <c r="C108" t="s">
        <v>14</v>
      </c>
      <c r="D108">
        <v>20210817</v>
      </c>
      <c r="E108">
        <v>29152</v>
      </c>
      <c r="F108" s="3">
        <v>537</v>
      </c>
      <c r="G108" s="12">
        <f t="shared" si="10"/>
        <v>1.8420691547749727E-2</v>
      </c>
    </row>
    <row r="109" spans="1:7" x14ac:dyDescent="0.35">
      <c r="A109" t="s">
        <v>10</v>
      </c>
      <c r="B109" t="s">
        <v>9</v>
      </c>
      <c r="C109" t="s">
        <v>14</v>
      </c>
      <c r="D109">
        <v>20210816</v>
      </c>
      <c r="E109">
        <v>18208</v>
      </c>
      <c r="F109" s="3">
        <v>464</v>
      </c>
      <c r="G109" s="12">
        <f t="shared" si="10"/>
        <v>2.5483304042179262E-2</v>
      </c>
    </row>
    <row r="110" spans="1:7" x14ac:dyDescent="0.35">
      <c r="A110" t="s">
        <v>10</v>
      </c>
      <c r="B110" t="s">
        <v>9</v>
      </c>
      <c r="C110" t="s">
        <v>14</v>
      </c>
      <c r="D110">
        <v>20210815</v>
      </c>
      <c r="E110">
        <v>19576</v>
      </c>
      <c r="F110" s="3">
        <v>394</v>
      </c>
      <c r="G110" s="12">
        <f t="shared" si="10"/>
        <v>2.0126685737637925E-2</v>
      </c>
    </row>
    <row r="111" spans="1:7" x14ac:dyDescent="0.35">
      <c r="A111" t="s">
        <v>10</v>
      </c>
      <c r="B111" t="s">
        <v>9</v>
      </c>
      <c r="C111" t="s">
        <v>14</v>
      </c>
      <c r="D111">
        <v>20210814</v>
      </c>
      <c r="E111">
        <v>14104</v>
      </c>
      <c r="F111" s="3">
        <v>382</v>
      </c>
      <c r="G111" s="12">
        <f t="shared" si="10"/>
        <v>2.7084515031196823E-2</v>
      </c>
    </row>
    <row r="112" spans="1:7" x14ac:dyDescent="0.35">
      <c r="A112" t="s">
        <v>10</v>
      </c>
      <c r="B112" t="s">
        <v>9</v>
      </c>
      <c r="C112" t="s">
        <v>14</v>
      </c>
      <c r="D112">
        <v>20210813</v>
      </c>
      <c r="E112">
        <v>30520</v>
      </c>
      <c r="F112" s="3">
        <v>710</v>
      </c>
      <c r="G112" s="12">
        <f t="shared" si="10"/>
        <v>2.326343381389253E-2</v>
      </c>
    </row>
    <row r="113" spans="1:7" x14ac:dyDescent="0.35">
      <c r="A113" t="s">
        <v>10</v>
      </c>
      <c r="B113" t="s">
        <v>9</v>
      </c>
      <c r="C113" t="s">
        <v>14</v>
      </c>
      <c r="D113">
        <v>20210812</v>
      </c>
      <c r="E113">
        <v>15472</v>
      </c>
      <c r="F113" s="3">
        <v>409</v>
      </c>
      <c r="G113" s="12">
        <f t="shared" si="10"/>
        <v>2.6434850051706309E-2</v>
      </c>
    </row>
    <row r="114" spans="1:7" x14ac:dyDescent="0.35">
      <c r="A114" t="s">
        <v>10</v>
      </c>
      <c r="B114" t="s">
        <v>9</v>
      </c>
      <c r="C114" t="s">
        <v>14</v>
      </c>
      <c r="D114">
        <v>20210811</v>
      </c>
      <c r="E114">
        <v>34624</v>
      </c>
      <c r="F114" s="3">
        <v>619</v>
      </c>
      <c r="G114" s="12">
        <f t="shared" si="10"/>
        <v>1.7877772643253236E-2</v>
      </c>
    </row>
    <row r="115" spans="1:7" x14ac:dyDescent="0.35">
      <c r="A115" t="s">
        <v>10</v>
      </c>
      <c r="B115" t="s">
        <v>9</v>
      </c>
      <c r="C115" t="s">
        <v>14</v>
      </c>
      <c r="D115">
        <v>20210810</v>
      </c>
      <c r="E115">
        <v>16840</v>
      </c>
      <c r="F115" s="3">
        <v>437</v>
      </c>
      <c r="G115" s="12">
        <f t="shared" si="10"/>
        <v>2.5950118764845605E-2</v>
      </c>
    </row>
    <row r="116" spans="1:7" x14ac:dyDescent="0.35">
      <c r="A116" t="s">
        <v>10</v>
      </c>
      <c r="B116" t="s">
        <v>9</v>
      </c>
      <c r="C116" t="s">
        <v>14</v>
      </c>
      <c r="D116">
        <v>20210809</v>
      </c>
      <c r="E116">
        <v>29152</v>
      </c>
      <c r="F116" s="3">
        <v>537</v>
      </c>
      <c r="G116" s="12">
        <f t="shared" si="10"/>
        <v>1.8420691547749727E-2</v>
      </c>
    </row>
    <row r="117" spans="1:7" x14ac:dyDescent="0.35">
      <c r="A117" t="s">
        <v>10</v>
      </c>
      <c r="B117" t="s">
        <v>9</v>
      </c>
      <c r="C117" t="s">
        <v>14</v>
      </c>
      <c r="D117">
        <v>20210808</v>
      </c>
      <c r="E117">
        <v>37360</v>
      </c>
      <c r="F117" s="3">
        <v>660</v>
      </c>
      <c r="G117" s="12">
        <f t="shared" si="10"/>
        <v>1.7665952890792293E-2</v>
      </c>
    </row>
    <row r="118" spans="1:7" x14ac:dyDescent="0.35">
      <c r="A118" t="s">
        <v>10</v>
      </c>
      <c r="B118" t="s">
        <v>9</v>
      </c>
      <c r="C118" t="s">
        <v>14</v>
      </c>
      <c r="D118">
        <v>20210807</v>
      </c>
      <c r="E118">
        <v>22312</v>
      </c>
      <c r="F118" s="3">
        <v>546</v>
      </c>
      <c r="G118" s="12">
        <f t="shared" si="10"/>
        <v>2.4471136608103263E-2</v>
      </c>
    </row>
    <row r="119" spans="1:7" x14ac:dyDescent="0.35">
      <c r="A119" t="s">
        <v>10</v>
      </c>
      <c r="B119" t="s">
        <v>9</v>
      </c>
      <c r="C119" t="s">
        <v>14</v>
      </c>
      <c r="D119">
        <v>20210806</v>
      </c>
      <c r="E119">
        <v>14104</v>
      </c>
      <c r="F119" s="3">
        <v>312</v>
      </c>
      <c r="G119" s="12">
        <f t="shared" si="10"/>
        <v>2.2121384004537718E-2</v>
      </c>
    </row>
    <row r="120" spans="1:7" x14ac:dyDescent="0.35">
      <c r="A120" t="s">
        <v>10</v>
      </c>
      <c r="B120" t="s">
        <v>9</v>
      </c>
      <c r="C120" t="s">
        <v>14</v>
      </c>
      <c r="D120">
        <v>20210805</v>
      </c>
      <c r="E120">
        <v>16840</v>
      </c>
      <c r="F120" s="3">
        <v>353</v>
      </c>
      <c r="G120" s="12">
        <f t="shared" si="10"/>
        <v>2.0961995249406177E-2</v>
      </c>
    </row>
    <row r="121" spans="1:7" x14ac:dyDescent="0.35">
      <c r="A121" t="s">
        <v>10</v>
      </c>
      <c r="B121" t="s">
        <v>9</v>
      </c>
      <c r="C121" t="s">
        <v>14</v>
      </c>
      <c r="D121">
        <v>20210804</v>
      </c>
      <c r="E121">
        <v>26416</v>
      </c>
      <c r="F121" s="3">
        <v>760</v>
      </c>
      <c r="G121" s="12">
        <f t="shared" si="10"/>
        <v>2.8770442156268929E-2</v>
      </c>
    </row>
    <row r="122" spans="1:7" x14ac:dyDescent="0.35">
      <c r="A122" t="s">
        <v>10</v>
      </c>
      <c r="B122" t="s">
        <v>9</v>
      </c>
      <c r="C122" t="s">
        <v>14</v>
      </c>
      <c r="D122">
        <v>20210803</v>
      </c>
      <c r="E122">
        <v>18208</v>
      </c>
      <c r="F122" s="3">
        <v>555</v>
      </c>
      <c r="G122" s="12">
        <f t="shared" si="10"/>
        <v>3.04811072056239E-2</v>
      </c>
    </row>
    <row r="123" spans="1:7" x14ac:dyDescent="0.35">
      <c r="A123" t="s">
        <v>10</v>
      </c>
      <c r="B123" t="s">
        <v>9</v>
      </c>
      <c r="C123" t="s">
        <v>14</v>
      </c>
      <c r="D123">
        <v>20210802</v>
      </c>
      <c r="E123">
        <v>27784</v>
      </c>
      <c r="F123" s="3">
        <v>795</v>
      </c>
      <c r="G123" s="12">
        <f t="shared" si="10"/>
        <v>2.861359055571552E-2</v>
      </c>
    </row>
    <row r="124" spans="1:7" x14ac:dyDescent="0.35">
      <c r="A124" t="s">
        <v>10</v>
      </c>
      <c r="B124" t="s">
        <v>9</v>
      </c>
      <c r="C124" t="s">
        <v>14</v>
      </c>
      <c r="D124">
        <v>20210801</v>
      </c>
      <c r="E124">
        <v>37360</v>
      </c>
      <c r="F124" s="3">
        <v>1034</v>
      </c>
      <c r="G124" s="12">
        <f t="shared" si="10"/>
        <v>2.7676659528907924E-2</v>
      </c>
    </row>
    <row r="125" spans="1:7" x14ac:dyDescent="0.35">
      <c r="A125" t="s">
        <v>10</v>
      </c>
      <c r="B125" t="s">
        <v>9</v>
      </c>
      <c r="C125" t="s">
        <v>14</v>
      </c>
      <c r="D125">
        <v>20210731</v>
      </c>
      <c r="E125">
        <v>11368</v>
      </c>
      <c r="F125" s="3">
        <v>271</v>
      </c>
      <c r="G125" s="12">
        <f t="shared" si="10"/>
        <v>2.3838845883180859E-2</v>
      </c>
    </row>
    <row r="126" spans="1:7" x14ac:dyDescent="0.35">
      <c r="A126" t="s">
        <v>10</v>
      </c>
      <c r="B126" t="s">
        <v>9</v>
      </c>
      <c r="C126" t="s">
        <v>14</v>
      </c>
      <c r="D126">
        <v>20210730</v>
      </c>
      <c r="E126">
        <v>27784</v>
      </c>
      <c r="F126" s="3">
        <v>795</v>
      </c>
      <c r="G126" s="12">
        <f t="shared" si="10"/>
        <v>2.861359055571552E-2</v>
      </c>
    </row>
    <row r="127" spans="1:7" x14ac:dyDescent="0.35">
      <c r="A127" t="s">
        <v>10</v>
      </c>
      <c r="B127" t="s">
        <v>9</v>
      </c>
      <c r="C127" t="s">
        <v>14</v>
      </c>
      <c r="D127">
        <v>20210729</v>
      </c>
      <c r="E127">
        <v>30520</v>
      </c>
      <c r="F127" s="3">
        <v>558</v>
      </c>
      <c r="G127" s="12">
        <f t="shared" si="10"/>
        <v>1.8283093053735256E-2</v>
      </c>
    </row>
    <row r="128" spans="1:7" x14ac:dyDescent="0.35">
      <c r="A128" t="s">
        <v>10</v>
      </c>
      <c r="B128" t="s">
        <v>9</v>
      </c>
      <c r="C128" t="s">
        <v>14</v>
      </c>
      <c r="D128">
        <v>20210728</v>
      </c>
      <c r="E128">
        <v>19576</v>
      </c>
      <c r="F128" s="3">
        <v>589</v>
      </c>
      <c r="G128" s="12">
        <f t="shared" si="10"/>
        <v>3.0087862689006949E-2</v>
      </c>
    </row>
    <row r="129" spans="1:7" x14ac:dyDescent="0.35">
      <c r="A129" t="s">
        <v>10</v>
      </c>
      <c r="B129" t="s">
        <v>9</v>
      </c>
      <c r="C129" t="s">
        <v>14</v>
      </c>
      <c r="D129">
        <v>20210727</v>
      </c>
      <c r="E129">
        <v>11368</v>
      </c>
      <c r="F129" s="3">
        <v>271</v>
      </c>
      <c r="G129" s="12">
        <f t="shared" si="10"/>
        <v>2.3838845883180859E-2</v>
      </c>
    </row>
    <row r="130" spans="1:7" x14ac:dyDescent="0.35">
      <c r="A130" t="s">
        <v>10</v>
      </c>
      <c r="B130" t="s">
        <v>9</v>
      </c>
      <c r="C130" t="s">
        <v>14</v>
      </c>
      <c r="D130">
        <v>20210726</v>
      </c>
      <c r="E130">
        <v>30520</v>
      </c>
      <c r="F130" s="3">
        <v>558</v>
      </c>
      <c r="G130" s="12">
        <f t="shared" si="10"/>
        <v>1.8283093053735256E-2</v>
      </c>
    </row>
    <row r="131" spans="1:7" x14ac:dyDescent="0.35">
      <c r="A131" t="s">
        <v>10</v>
      </c>
      <c r="B131" t="s">
        <v>9</v>
      </c>
      <c r="C131" t="s">
        <v>14</v>
      </c>
      <c r="D131">
        <v>20210725</v>
      </c>
      <c r="E131">
        <v>20944</v>
      </c>
      <c r="F131" s="3">
        <v>519</v>
      </c>
      <c r="G131" s="12">
        <f t="shared" si="10"/>
        <v>2.4780366692131399E-2</v>
      </c>
    </row>
    <row r="132" spans="1:7" x14ac:dyDescent="0.35">
      <c r="A132" t="s">
        <v>10</v>
      </c>
      <c r="B132" t="s">
        <v>9</v>
      </c>
      <c r="C132" t="s">
        <v>14</v>
      </c>
      <c r="D132">
        <v>20210724</v>
      </c>
      <c r="E132">
        <v>15472</v>
      </c>
      <c r="F132" s="3">
        <v>409</v>
      </c>
      <c r="G132" s="12">
        <f t="shared" si="10"/>
        <v>2.6434850051706309E-2</v>
      </c>
    </row>
    <row r="133" spans="1:7" x14ac:dyDescent="0.35">
      <c r="A133" t="s">
        <v>10</v>
      </c>
      <c r="B133" t="s">
        <v>9</v>
      </c>
      <c r="C133" t="s">
        <v>14</v>
      </c>
      <c r="D133">
        <v>20210723</v>
      </c>
      <c r="E133">
        <v>14104</v>
      </c>
      <c r="F133" s="3">
        <v>312</v>
      </c>
      <c r="G133" s="12">
        <f t="shared" si="10"/>
        <v>2.2121384004537718E-2</v>
      </c>
    </row>
    <row r="134" spans="1:7" x14ac:dyDescent="0.35">
      <c r="A134" t="s">
        <v>10</v>
      </c>
      <c r="B134" t="s">
        <v>9</v>
      </c>
      <c r="C134" t="s">
        <v>14</v>
      </c>
      <c r="D134">
        <v>20210722</v>
      </c>
      <c r="E134">
        <v>25048</v>
      </c>
      <c r="F134" s="3">
        <v>476</v>
      </c>
      <c r="G134" s="12">
        <f t="shared" si="10"/>
        <v>1.9003513254551262E-2</v>
      </c>
    </row>
    <row r="135" spans="1:7" x14ac:dyDescent="0.35">
      <c r="A135" t="s">
        <v>10</v>
      </c>
      <c r="B135" t="s">
        <v>9</v>
      </c>
      <c r="C135" t="s">
        <v>14</v>
      </c>
      <c r="D135">
        <v>20210721</v>
      </c>
      <c r="E135">
        <v>29152</v>
      </c>
      <c r="F135" s="3">
        <v>829</v>
      </c>
      <c r="G135" s="12">
        <f t="shared" si="10"/>
        <v>2.843715697036224E-2</v>
      </c>
    </row>
    <row r="136" spans="1:7" x14ac:dyDescent="0.35">
      <c r="A136" t="s">
        <v>10</v>
      </c>
      <c r="B136" t="s">
        <v>9</v>
      </c>
      <c r="C136" t="s">
        <v>14</v>
      </c>
      <c r="D136">
        <v>20210720</v>
      </c>
      <c r="E136">
        <v>25048</v>
      </c>
      <c r="F136" s="3">
        <v>726</v>
      </c>
      <c r="G136" s="12">
        <f t="shared" si="10"/>
        <v>2.8984350047908017E-2</v>
      </c>
    </row>
    <row r="137" spans="1:7" x14ac:dyDescent="0.35">
      <c r="A137" t="s">
        <v>10</v>
      </c>
      <c r="B137" t="s">
        <v>9</v>
      </c>
      <c r="C137" t="s">
        <v>14</v>
      </c>
      <c r="D137">
        <v>20210719</v>
      </c>
      <c r="E137">
        <v>16840</v>
      </c>
      <c r="F137" s="3">
        <v>521</v>
      </c>
      <c r="G137" s="12">
        <f t="shared" si="10"/>
        <v>3.0938242280285036E-2</v>
      </c>
    </row>
    <row r="138" spans="1:7" x14ac:dyDescent="0.35">
      <c r="A138" t="s">
        <v>10</v>
      </c>
      <c r="B138" t="s">
        <v>9</v>
      </c>
      <c r="C138" t="s">
        <v>14</v>
      </c>
      <c r="D138">
        <v>20210718</v>
      </c>
      <c r="E138">
        <v>27784</v>
      </c>
      <c r="F138" s="3">
        <v>656</v>
      </c>
      <c r="G138" s="12">
        <f t="shared" si="10"/>
        <v>2.3610711200691047E-2</v>
      </c>
    </row>
    <row r="139" spans="1:7" x14ac:dyDescent="0.35">
      <c r="A139" t="s">
        <v>10</v>
      </c>
      <c r="B139" t="s">
        <v>9</v>
      </c>
      <c r="C139" t="s">
        <v>14</v>
      </c>
      <c r="D139">
        <v>20210717</v>
      </c>
      <c r="E139">
        <v>31888</v>
      </c>
      <c r="F139" s="3">
        <v>738</v>
      </c>
      <c r="G139" s="12">
        <f t="shared" si="10"/>
        <v>2.3143502257902661E-2</v>
      </c>
    </row>
    <row r="140" spans="1:7" x14ac:dyDescent="0.35">
      <c r="A140" t="s">
        <v>10</v>
      </c>
      <c r="B140" t="s">
        <v>9</v>
      </c>
      <c r="C140" t="s">
        <v>14</v>
      </c>
      <c r="D140">
        <v>20210716</v>
      </c>
      <c r="E140">
        <v>33256</v>
      </c>
      <c r="F140" s="3">
        <v>931</v>
      </c>
      <c r="G140" s="12">
        <f t="shared" si="10"/>
        <v>2.7994948280009622E-2</v>
      </c>
    </row>
    <row r="141" spans="1:7" x14ac:dyDescent="0.35">
      <c r="A141" t="s">
        <v>10</v>
      </c>
      <c r="B141" t="s">
        <v>9</v>
      </c>
      <c r="C141" t="s">
        <v>14</v>
      </c>
      <c r="D141">
        <v>20210715</v>
      </c>
      <c r="E141">
        <v>27784</v>
      </c>
      <c r="F141" s="3">
        <v>656</v>
      </c>
      <c r="G141" s="12">
        <f t="shared" si="10"/>
        <v>2.3610711200691047E-2</v>
      </c>
    </row>
    <row r="142" spans="1:7" x14ac:dyDescent="0.35">
      <c r="A142" t="s">
        <v>10</v>
      </c>
      <c r="B142" t="s">
        <v>9</v>
      </c>
      <c r="C142" t="s">
        <v>14</v>
      </c>
      <c r="D142">
        <v>20210714</v>
      </c>
      <c r="E142">
        <v>22312</v>
      </c>
      <c r="F142" s="3">
        <v>435</v>
      </c>
      <c r="G142" s="12">
        <f t="shared" si="10"/>
        <v>1.9496235209752598E-2</v>
      </c>
    </row>
    <row r="143" spans="1:7" x14ac:dyDescent="0.35">
      <c r="A143" t="s">
        <v>10</v>
      </c>
      <c r="B143" t="s">
        <v>9</v>
      </c>
      <c r="C143" t="s">
        <v>14</v>
      </c>
      <c r="D143">
        <v>20210713</v>
      </c>
      <c r="E143">
        <v>37360</v>
      </c>
      <c r="F143" s="3">
        <v>1034</v>
      </c>
      <c r="G143" s="12">
        <f t="shared" si="10"/>
        <v>2.7676659528907924E-2</v>
      </c>
    </row>
    <row r="144" spans="1:7" x14ac:dyDescent="0.35">
      <c r="A144" t="s">
        <v>10</v>
      </c>
      <c r="B144" t="s">
        <v>9</v>
      </c>
      <c r="C144" t="s">
        <v>14</v>
      </c>
      <c r="D144">
        <v>20210712</v>
      </c>
      <c r="E144">
        <v>11368</v>
      </c>
      <c r="F144" s="3">
        <v>327</v>
      </c>
      <c r="G144" s="12">
        <f t="shared" si="10"/>
        <v>2.8764954257565097E-2</v>
      </c>
    </row>
    <row r="145" spans="1:7" x14ac:dyDescent="0.35">
      <c r="A145" t="s">
        <v>10</v>
      </c>
      <c r="B145" t="s">
        <v>9</v>
      </c>
      <c r="C145" t="s">
        <v>14</v>
      </c>
      <c r="D145">
        <v>20210711</v>
      </c>
      <c r="E145">
        <v>23680</v>
      </c>
      <c r="F145" s="3">
        <v>455</v>
      </c>
      <c r="G145" s="12">
        <f t="shared" si="10"/>
        <v>1.9214527027027029E-2</v>
      </c>
    </row>
    <row r="146" spans="1:7" x14ac:dyDescent="0.35">
      <c r="A146" t="s">
        <v>10</v>
      </c>
      <c r="B146" t="s">
        <v>9</v>
      </c>
      <c r="C146" t="s">
        <v>14</v>
      </c>
      <c r="D146">
        <v>20210710</v>
      </c>
      <c r="E146">
        <v>34624</v>
      </c>
      <c r="F146" s="3">
        <v>966</v>
      </c>
      <c r="G146" s="12">
        <f t="shared" si="10"/>
        <v>2.7899722735674676E-2</v>
      </c>
    </row>
    <row r="147" spans="1:7" x14ac:dyDescent="0.35">
      <c r="A147" t="s">
        <v>10</v>
      </c>
      <c r="B147" t="s">
        <v>9</v>
      </c>
      <c r="C147" t="s">
        <v>14</v>
      </c>
      <c r="D147">
        <v>20210709</v>
      </c>
      <c r="E147">
        <v>25048</v>
      </c>
      <c r="F147" s="3">
        <v>601</v>
      </c>
      <c r="G147" s="12">
        <f t="shared" si="10"/>
        <v>2.3993931651229639E-2</v>
      </c>
    </row>
    <row r="148" spans="1:7" x14ac:dyDescent="0.35">
      <c r="A148" t="s">
        <v>10</v>
      </c>
      <c r="B148" t="s">
        <v>9</v>
      </c>
      <c r="C148" t="s">
        <v>14</v>
      </c>
      <c r="D148">
        <v>20210708</v>
      </c>
      <c r="E148">
        <v>30520</v>
      </c>
      <c r="F148" s="3">
        <v>558</v>
      </c>
      <c r="G148" s="12">
        <f t="shared" si="10"/>
        <v>1.8283093053735256E-2</v>
      </c>
    </row>
    <row r="149" spans="1:7" x14ac:dyDescent="0.35">
      <c r="A149" t="s">
        <v>10</v>
      </c>
      <c r="B149" t="s">
        <v>9</v>
      </c>
      <c r="C149" t="s">
        <v>14</v>
      </c>
      <c r="D149">
        <v>20210707</v>
      </c>
      <c r="E149">
        <v>30520</v>
      </c>
      <c r="F149" s="3">
        <v>558</v>
      </c>
      <c r="G149" s="12">
        <f t="shared" si="10"/>
        <v>1.8283093053735256E-2</v>
      </c>
    </row>
    <row r="150" spans="1:7" x14ac:dyDescent="0.35">
      <c r="A150" t="s">
        <v>10</v>
      </c>
      <c r="B150" t="s">
        <v>9</v>
      </c>
      <c r="C150" t="s">
        <v>14</v>
      </c>
      <c r="D150">
        <v>20210706</v>
      </c>
      <c r="E150">
        <v>25048</v>
      </c>
      <c r="F150" s="3">
        <v>726</v>
      </c>
      <c r="G150" s="12">
        <f t="shared" si="10"/>
        <v>2.8984350047908017E-2</v>
      </c>
    </row>
    <row r="151" spans="1:7" x14ac:dyDescent="0.35">
      <c r="A151" t="s">
        <v>10</v>
      </c>
      <c r="B151" t="s">
        <v>9</v>
      </c>
      <c r="C151" t="s">
        <v>14</v>
      </c>
      <c r="D151">
        <v>20210705</v>
      </c>
      <c r="E151">
        <v>19576</v>
      </c>
      <c r="F151" s="3">
        <v>394</v>
      </c>
      <c r="G151" s="12">
        <f t="shared" si="10"/>
        <v>2.0126685737637925E-2</v>
      </c>
    </row>
    <row r="152" spans="1:7" x14ac:dyDescent="0.35">
      <c r="A152" t="s">
        <v>10</v>
      </c>
      <c r="B152" t="s">
        <v>9</v>
      </c>
      <c r="C152" t="s">
        <v>14</v>
      </c>
      <c r="D152">
        <v>20210704</v>
      </c>
      <c r="E152">
        <v>31888</v>
      </c>
      <c r="F152" s="3">
        <v>738</v>
      </c>
      <c r="G152" s="12">
        <f t="shared" si="10"/>
        <v>2.3143502257902661E-2</v>
      </c>
    </row>
    <row r="153" spans="1:7" x14ac:dyDescent="0.35">
      <c r="A153" t="s">
        <v>10</v>
      </c>
      <c r="B153" t="s">
        <v>9</v>
      </c>
      <c r="C153" t="s">
        <v>14</v>
      </c>
      <c r="D153">
        <v>20210703</v>
      </c>
      <c r="E153">
        <v>12736</v>
      </c>
      <c r="F153" s="3">
        <v>291</v>
      </c>
      <c r="G153" s="12">
        <f t="shared" si="10"/>
        <v>2.2848618090452261E-2</v>
      </c>
    </row>
    <row r="154" spans="1:7" x14ac:dyDescent="0.35">
      <c r="A154" t="s">
        <v>10</v>
      </c>
      <c r="B154" t="s">
        <v>9</v>
      </c>
      <c r="C154" t="s">
        <v>14</v>
      </c>
      <c r="D154">
        <v>20210702</v>
      </c>
      <c r="E154">
        <v>15472</v>
      </c>
      <c r="F154" s="3">
        <v>409</v>
      </c>
      <c r="G154" s="12">
        <f t="shared" si="10"/>
        <v>2.6434850051706309E-2</v>
      </c>
    </row>
    <row r="155" spans="1:7" x14ac:dyDescent="0.35">
      <c r="A155" t="s">
        <v>10</v>
      </c>
      <c r="B155" t="s">
        <v>9</v>
      </c>
      <c r="C155" t="s">
        <v>14</v>
      </c>
      <c r="D155">
        <v>20210701</v>
      </c>
      <c r="E155">
        <v>16840</v>
      </c>
      <c r="F155" s="3">
        <v>353</v>
      </c>
      <c r="G155" s="12">
        <f t="shared" si="10"/>
        <v>2.0961995249406177E-2</v>
      </c>
    </row>
    <row r="156" spans="1:7" x14ac:dyDescent="0.35">
      <c r="A156" t="s">
        <v>10</v>
      </c>
      <c r="B156" t="s">
        <v>9</v>
      </c>
      <c r="C156" t="s">
        <v>14</v>
      </c>
      <c r="D156">
        <v>20210700</v>
      </c>
      <c r="E156">
        <v>19576</v>
      </c>
      <c r="F156" s="3">
        <v>492</v>
      </c>
      <c r="G156" s="12">
        <f t="shared" si="10"/>
        <v>2.5132815692684919E-2</v>
      </c>
    </row>
    <row r="157" spans="1:7" x14ac:dyDescent="0.35">
      <c r="A157" t="s">
        <v>10</v>
      </c>
      <c r="B157" t="s">
        <v>9</v>
      </c>
      <c r="C157" t="s">
        <v>14</v>
      </c>
      <c r="D157">
        <v>20210630</v>
      </c>
      <c r="E157">
        <v>30520</v>
      </c>
      <c r="F157" s="3">
        <v>558</v>
      </c>
      <c r="G157" s="12">
        <f t="shared" si="10"/>
        <v>1.8283093053735256E-2</v>
      </c>
    </row>
    <row r="158" spans="1:7" x14ac:dyDescent="0.35">
      <c r="A158" t="s">
        <v>10</v>
      </c>
      <c r="B158" t="s">
        <v>9</v>
      </c>
      <c r="C158" t="s">
        <v>14</v>
      </c>
      <c r="D158">
        <v>20210629</v>
      </c>
      <c r="E158">
        <v>30520</v>
      </c>
      <c r="F158" s="3">
        <v>710</v>
      </c>
      <c r="G158" s="12">
        <f t="shared" ref="G158:G183" si="11">F158/E158</f>
        <v>2.326343381389253E-2</v>
      </c>
    </row>
    <row r="159" spans="1:7" x14ac:dyDescent="0.35">
      <c r="A159" t="s">
        <v>10</v>
      </c>
      <c r="B159" t="s">
        <v>9</v>
      </c>
      <c r="C159" t="s">
        <v>14</v>
      </c>
      <c r="D159">
        <v>20210628</v>
      </c>
      <c r="E159">
        <v>14104</v>
      </c>
      <c r="F159" s="3">
        <v>453</v>
      </c>
      <c r="G159" s="12">
        <f t="shared" si="11"/>
        <v>3.2118547929665342E-2</v>
      </c>
    </row>
    <row r="160" spans="1:7" x14ac:dyDescent="0.35">
      <c r="A160" t="s">
        <v>10</v>
      </c>
      <c r="B160" t="s">
        <v>9</v>
      </c>
      <c r="C160" t="s">
        <v>14</v>
      </c>
      <c r="D160">
        <v>20210627</v>
      </c>
      <c r="E160">
        <v>26416</v>
      </c>
      <c r="F160" s="3">
        <v>496</v>
      </c>
      <c r="G160" s="12">
        <f t="shared" si="11"/>
        <v>1.877649909145972E-2</v>
      </c>
    </row>
    <row r="161" spans="1:7" x14ac:dyDescent="0.35">
      <c r="A161" t="s">
        <v>10</v>
      </c>
      <c r="B161" t="s">
        <v>9</v>
      </c>
      <c r="C161" t="s">
        <v>14</v>
      </c>
      <c r="D161">
        <v>20210626</v>
      </c>
      <c r="E161">
        <v>31888</v>
      </c>
      <c r="F161" s="3">
        <v>897</v>
      </c>
      <c r="G161" s="12">
        <f t="shared" si="11"/>
        <v>2.8129703963873556E-2</v>
      </c>
    </row>
    <row r="162" spans="1:7" x14ac:dyDescent="0.35">
      <c r="A162" t="s">
        <v>10</v>
      </c>
      <c r="B162" t="s">
        <v>9</v>
      </c>
      <c r="C162" t="s">
        <v>14</v>
      </c>
      <c r="D162">
        <v>20210625</v>
      </c>
      <c r="E162">
        <v>15472</v>
      </c>
      <c r="F162" s="3">
        <v>409</v>
      </c>
      <c r="G162" s="12">
        <f t="shared" si="11"/>
        <v>2.6434850051706309E-2</v>
      </c>
    </row>
    <row r="163" spans="1:7" x14ac:dyDescent="0.35">
      <c r="A163" t="s">
        <v>10</v>
      </c>
      <c r="B163" t="s">
        <v>9</v>
      </c>
      <c r="C163" t="s">
        <v>14</v>
      </c>
      <c r="D163">
        <v>20210624</v>
      </c>
      <c r="E163">
        <v>27784</v>
      </c>
      <c r="F163" s="3">
        <v>517</v>
      </c>
      <c r="G163" s="12">
        <f t="shared" si="11"/>
        <v>1.860783184566657E-2</v>
      </c>
    </row>
    <row r="164" spans="1:7" x14ac:dyDescent="0.35">
      <c r="A164" t="s">
        <v>10</v>
      </c>
      <c r="B164" t="s">
        <v>9</v>
      </c>
      <c r="C164" t="s">
        <v>14</v>
      </c>
      <c r="D164">
        <v>20210623</v>
      </c>
      <c r="E164">
        <v>31888</v>
      </c>
      <c r="F164" s="3">
        <v>738</v>
      </c>
      <c r="G164" s="12">
        <f t="shared" si="11"/>
        <v>2.3143502257902661E-2</v>
      </c>
    </row>
    <row r="165" spans="1:7" x14ac:dyDescent="0.35">
      <c r="A165" t="s">
        <v>10</v>
      </c>
      <c r="B165" t="s">
        <v>9</v>
      </c>
      <c r="C165" t="s">
        <v>14</v>
      </c>
      <c r="D165">
        <v>20210622</v>
      </c>
      <c r="E165">
        <v>33256</v>
      </c>
      <c r="F165" s="3">
        <v>931</v>
      </c>
      <c r="G165" s="12">
        <f t="shared" si="11"/>
        <v>2.7994948280009622E-2</v>
      </c>
    </row>
    <row r="166" spans="1:7" x14ac:dyDescent="0.35">
      <c r="A166" t="s">
        <v>10</v>
      </c>
      <c r="B166" t="s">
        <v>9</v>
      </c>
      <c r="C166" t="s">
        <v>14</v>
      </c>
      <c r="D166">
        <v>20210621</v>
      </c>
      <c r="E166">
        <v>15472</v>
      </c>
      <c r="F166" s="3">
        <v>409</v>
      </c>
      <c r="G166" s="12">
        <f t="shared" si="11"/>
        <v>2.6434850051706309E-2</v>
      </c>
    </row>
    <row r="167" spans="1:7" x14ac:dyDescent="0.35">
      <c r="A167" t="s">
        <v>10</v>
      </c>
      <c r="B167" t="s">
        <v>9</v>
      </c>
      <c r="C167" t="s">
        <v>14</v>
      </c>
      <c r="D167">
        <v>20210620</v>
      </c>
      <c r="E167">
        <v>30520</v>
      </c>
      <c r="F167" s="3">
        <v>710</v>
      </c>
      <c r="G167" s="12">
        <f t="shared" si="11"/>
        <v>2.326343381389253E-2</v>
      </c>
    </row>
    <row r="168" spans="1:7" x14ac:dyDescent="0.35">
      <c r="A168" t="s">
        <v>10</v>
      </c>
      <c r="B168" t="s">
        <v>9</v>
      </c>
      <c r="C168" t="s">
        <v>14</v>
      </c>
      <c r="D168">
        <v>20210619</v>
      </c>
      <c r="E168">
        <v>37360</v>
      </c>
      <c r="F168" s="3">
        <v>1034</v>
      </c>
      <c r="G168" s="12">
        <f t="shared" si="11"/>
        <v>2.7676659528907924E-2</v>
      </c>
    </row>
    <row r="169" spans="1:7" x14ac:dyDescent="0.35">
      <c r="A169" t="s">
        <v>10</v>
      </c>
      <c r="B169" t="s">
        <v>9</v>
      </c>
      <c r="C169" t="s">
        <v>14</v>
      </c>
      <c r="D169">
        <v>20210618</v>
      </c>
      <c r="E169">
        <v>11368</v>
      </c>
      <c r="F169" s="3">
        <v>384</v>
      </c>
      <c r="G169" s="12">
        <f t="shared" si="11"/>
        <v>3.377902885292048E-2</v>
      </c>
    </row>
    <row r="170" spans="1:7" x14ac:dyDescent="0.35">
      <c r="A170" t="s">
        <v>10</v>
      </c>
      <c r="B170" t="s">
        <v>9</v>
      </c>
      <c r="C170" t="s">
        <v>14</v>
      </c>
      <c r="D170">
        <v>20210617</v>
      </c>
      <c r="E170">
        <v>30520</v>
      </c>
      <c r="F170" s="3">
        <v>558</v>
      </c>
      <c r="G170" s="12">
        <f t="shared" si="11"/>
        <v>1.8283093053735256E-2</v>
      </c>
    </row>
    <row r="171" spans="1:7" x14ac:dyDescent="0.35">
      <c r="A171" t="s">
        <v>10</v>
      </c>
      <c r="B171" t="s">
        <v>9</v>
      </c>
      <c r="C171" t="s">
        <v>14</v>
      </c>
      <c r="D171">
        <v>20210616</v>
      </c>
      <c r="E171">
        <v>26416</v>
      </c>
      <c r="F171" s="3">
        <v>628</v>
      </c>
      <c r="G171" s="12">
        <f t="shared" si="11"/>
        <v>2.3773470623864326E-2</v>
      </c>
    </row>
    <row r="172" spans="1:7" x14ac:dyDescent="0.35">
      <c r="A172" t="s">
        <v>10</v>
      </c>
      <c r="B172" t="s">
        <v>9</v>
      </c>
      <c r="C172" t="s">
        <v>14</v>
      </c>
      <c r="D172">
        <v>20210615</v>
      </c>
      <c r="E172">
        <v>16840</v>
      </c>
      <c r="F172" s="3">
        <v>437</v>
      </c>
      <c r="G172" s="12">
        <f t="shared" si="11"/>
        <v>2.5950118764845605E-2</v>
      </c>
    </row>
    <row r="173" spans="1:7" x14ac:dyDescent="0.35">
      <c r="A173" t="s">
        <v>10</v>
      </c>
      <c r="B173" t="s">
        <v>9</v>
      </c>
      <c r="C173" t="s">
        <v>14</v>
      </c>
      <c r="D173">
        <v>20210614</v>
      </c>
      <c r="E173">
        <v>15472</v>
      </c>
      <c r="F173" s="3">
        <v>409</v>
      </c>
      <c r="G173" s="12">
        <f t="shared" si="11"/>
        <v>2.6434850051706309E-2</v>
      </c>
    </row>
    <row r="174" spans="1:7" x14ac:dyDescent="0.35">
      <c r="A174" t="s">
        <v>10</v>
      </c>
      <c r="B174" t="s">
        <v>9</v>
      </c>
      <c r="C174" t="s">
        <v>14</v>
      </c>
      <c r="D174">
        <v>20210613</v>
      </c>
      <c r="E174">
        <v>23680</v>
      </c>
      <c r="F174" s="3">
        <v>574</v>
      </c>
      <c r="G174" s="12">
        <f t="shared" si="11"/>
        <v>2.4239864864864864E-2</v>
      </c>
    </row>
    <row r="175" spans="1:7" x14ac:dyDescent="0.35">
      <c r="A175" t="s">
        <v>10</v>
      </c>
      <c r="B175" t="s">
        <v>9</v>
      </c>
      <c r="C175" t="s">
        <v>14</v>
      </c>
      <c r="D175">
        <v>20210612</v>
      </c>
      <c r="E175">
        <v>12736</v>
      </c>
      <c r="F175" s="3">
        <v>418</v>
      </c>
      <c r="G175" s="12">
        <f t="shared" si="11"/>
        <v>3.282035175879397E-2</v>
      </c>
    </row>
    <row r="176" spans="1:7" x14ac:dyDescent="0.35">
      <c r="A176" t="s">
        <v>10</v>
      </c>
      <c r="B176" t="s">
        <v>9</v>
      </c>
      <c r="C176" t="s">
        <v>14</v>
      </c>
      <c r="D176">
        <v>20210611</v>
      </c>
      <c r="E176">
        <v>22312</v>
      </c>
      <c r="F176" s="3">
        <v>658</v>
      </c>
      <c r="G176" s="12">
        <f t="shared" si="11"/>
        <v>2.94908569379706E-2</v>
      </c>
    </row>
    <row r="177" spans="1:7" x14ac:dyDescent="0.35">
      <c r="A177" t="s">
        <v>10</v>
      </c>
      <c r="B177" t="s">
        <v>9</v>
      </c>
      <c r="C177" t="s">
        <v>14</v>
      </c>
      <c r="D177">
        <v>20210610</v>
      </c>
      <c r="E177">
        <v>19576</v>
      </c>
      <c r="F177" s="3">
        <v>589</v>
      </c>
      <c r="G177" s="12">
        <f t="shared" si="11"/>
        <v>3.0087862689006949E-2</v>
      </c>
    </row>
    <row r="178" spans="1:7" x14ac:dyDescent="0.35">
      <c r="A178" t="s">
        <v>10</v>
      </c>
      <c r="B178" t="s">
        <v>9</v>
      </c>
      <c r="C178" t="s">
        <v>14</v>
      </c>
      <c r="D178">
        <v>20210609</v>
      </c>
      <c r="E178">
        <v>35992</v>
      </c>
      <c r="F178" s="3">
        <v>640</v>
      </c>
      <c r="G178" s="12">
        <f t="shared" si="11"/>
        <v>1.7781729273171815E-2</v>
      </c>
    </row>
    <row r="179" spans="1:7" x14ac:dyDescent="0.35">
      <c r="A179" t="s">
        <v>10</v>
      </c>
      <c r="B179" t="s">
        <v>9</v>
      </c>
      <c r="C179" t="s">
        <v>14</v>
      </c>
      <c r="D179">
        <v>20210608</v>
      </c>
      <c r="E179">
        <v>18208</v>
      </c>
      <c r="F179" s="3">
        <v>555</v>
      </c>
      <c r="G179" s="12">
        <f t="shared" si="11"/>
        <v>3.04811072056239E-2</v>
      </c>
    </row>
    <row r="180" spans="1:7" x14ac:dyDescent="0.35">
      <c r="A180" t="s">
        <v>10</v>
      </c>
      <c r="B180" t="s">
        <v>9</v>
      </c>
      <c r="C180" t="s">
        <v>14</v>
      </c>
      <c r="D180">
        <v>20210607</v>
      </c>
      <c r="E180">
        <v>16840</v>
      </c>
      <c r="F180" s="3">
        <v>437</v>
      </c>
      <c r="G180" s="12">
        <f t="shared" si="11"/>
        <v>2.5950118764845605E-2</v>
      </c>
    </row>
    <row r="181" spans="1:7" x14ac:dyDescent="0.35">
      <c r="A181" t="s">
        <v>10</v>
      </c>
      <c r="B181" t="s">
        <v>9</v>
      </c>
      <c r="C181" t="s">
        <v>14</v>
      </c>
      <c r="D181">
        <v>20210606</v>
      </c>
      <c r="E181">
        <v>11368</v>
      </c>
      <c r="F181" s="3">
        <v>327</v>
      </c>
      <c r="G181" s="12">
        <f t="shared" si="11"/>
        <v>2.8764954257565097E-2</v>
      </c>
    </row>
    <row r="182" spans="1:7" x14ac:dyDescent="0.35">
      <c r="A182" t="s">
        <v>10</v>
      </c>
      <c r="B182" t="s">
        <v>9</v>
      </c>
      <c r="C182" t="s">
        <v>14</v>
      </c>
      <c r="D182">
        <v>20210605</v>
      </c>
      <c r="E182">
        <v>12736</v>
      </c>
      <c r="F182" s="3">
        <v>418</v>
      </c>
      <c r="G182" s="12">
        <f t="shared" si="11"/>
        <v>3.282035175879397E-2</v>
      </c>
    </row>
    <row r="183" spans="1:7" x14ac:dyDescent="0.35">
      <c r="A183" t="s">
        <v>10</v>
      </c>
      <c r="B183" t="s">
        <v>9</v>
      </c>
      <c r="C183" t="s">
        <v>14</v>
      </c>
      <c r="D183">
        <v>20210604</v>
      </c>
      <c r="E183">
        <v>27784</v>
      </c>
      <c r="F183" s="3">
        <v>656</v>
      </c>
      <c r="G183" s="12">
        <f t="shared" si="11"/>
        <v>2.3610711200691047E-2</v>
      </c>
    </row>
    <row r="184" spans="1:7" x14ac:dyDescent="0.35">
      <c r="F184" s="3"/>
      <c r="G184" s="12"/>
    </row>
    <row r="185" spans="1:7" x14ac:dyDescent="0.35">
      <c r="F185" s="3"/>
      <c r="G185" s="12"/>
    </row>
    <row r="186" spans="1:7" x14ac:dyDescent="0.35">
      <c r="F186" s="3"/>
      <c r="G186" s="12"/>
    </row>
    <row r="187" spans="1:7" x14ac:dyDescent="0.35">
      <c r="F187" s="3"/>
      <c r="G187" s="12"/>
    </row>
    <row r="188" spans="1:7" x14ac:dyDescent="0.35">
      <c r="F188" s="3"/>
      <c r="G188" s="12"/>
    </row>
    <row r="189" spans="1:7" x14ac:dyDescent="0.35">
      <c r="F189" s="3"/>
      <c r="G189" s="12"/>
    </row>
    <row r="190" spans="1:7" x14ac:dyDescent="0.35">
      <c r="F190" s="3"/>
      <c r="G190" s="12"/>
    </row>
    <row r="191" spans="1:7" x14ac:dyDescent="0.35">
      <c r="F191" s="3"/>
      <c r="G191" s="12"/>
    </row>
    <row r="192" spans="1:7" x14ac:dyDescent="0.35">
      <c r="F192" s="3"/>
      <c r="G192" s="12"/>
    </row>
    <row r="193" spans="6:7" x14ac:dyDescent="0.35">
      <c r="F193" s="3"/>
      <c r="G193" s="12"/>
    </row>
    <row r="194" spans="6:7" x14ac:dyDescent="0.35">
      <c r="F194" s="3"/>
      <c r="G194" s="12"/>
    </row>
    <row r="195" spans="6:7" x14ac:dyDescent="0.35">
      <c r="F195" s="3"/>
      <c r="G195" s="12"/>
    </row>
    <row r="196" spans="6:7" x14ac:dyDescent="0.35">
      <c r="F196" s="3"/>
      <c r="G196" s="12"/>
    </row>
    <row r="197" spans="6:7" x14ac:dyDescent="0.35">
      <c r="F197" s="3"/>
      <c r="G197" s="12"/>
    </row>
    <row r="198" spans="6:7" x14ac:dyDescent="0.35">
      <c r="F198" s="3"/>
      <c r="G198" s="12"/>
    </row>
    <row r="199" spans="6:7" x14ac:dyDescent="0.35">
      <c r="F199" s="3"/>
      <c r="G199" s="12"/>
    </row>
    <row r="200" spans="6:7" x14ac:dyDescent="0.35">
      <c r="F200" s="3"/>
      <c r="G200" s="12"/>
    </row>
    <row r="201" spans="6:7" x14ac:dyDescent="0.35">
      <c r="F201" s="3"/>
      <c r="G201" s="12"/>
    </row>
    <row r="202" spans="6:7" x14ac:dyDescent="0.35">
      <c r="F202" s="3"/>
      <c r="G202" s="12"/>
    </row>
    <row r="203" spans="6:7" x14ac:dyDescent="0.35">
      <c r="F203" s="3"/>
      <c r="G203" s="12"/>
    </row>
    <row r="204" spans="6:7" x14ac:dyDescent="0.35">
      <c r="F204" s="3"/>
      <c r="G204" s="12"/>
    </row>
    <row r="205" spans="6:7" x14ac:dyDescent="0.35">
      <c r="F205" s="3"/>
      <c r="G205" s="12"/>
    </row>
    <row r="206" spans="6:7" x14ac:dyDescent="0.35">
      <c r="F206" s="3"/>
      <c r="G206" s="12"/>
    </row>
    <row r="207" spans="6:7" x14ac:dyDescent="0.35">
      <c r="F207" s="3"/>
      <c r="G207" s="12"/>
    </row>
    <row r="208" spans="6:7" x14ac:dyDescent="0.35">
      <c r="F208" s="3"/>
      <c r="G208" s="12"/>
    </row>
    <row r="209" spans="6:7" x14ac:dyDescent="0.35">
      <c r="F209" s="3"/>
      <c r="G209" s="12"/>
    </row>
    <row r="210" spans="6:7" x14ac:dyDescent="0.35">
      <c r="F210" s="3"/>
      <c r="G210" s="12"/>
    </row>
    <row r="211" spans="6:7" x14ac:dyDescent="0.35">
      <c r="F211" s="3"/>
      <c r="G211" s="12"/>
    </row>
    <row r="212" spans="6:7" x14ac:dyDescent="0.35">
      <c r="F212" s="3"/>
      <c r="G212" s="12"/>
    </row>
    <row r="213" spans="6:7" x14ac:dyDescent="0.35">
      <c r="F213" s="3"/>
      <c r="G213" s="12"/>
    </row>
    <row r="214" spans="6:7" x14ac:dyDescent="0.35">
      <c r="F214" s="3"/>
      <c r="G214" s="12"/>
    </row>
    <row r="215" spans="6:7" x14ac:dyDescent="0.35">
      <c r="F215" s="3"/>
      <c r="G215" s="12"/>
    </row>
    <row r="216" spans="6:7" x14ac:dyDescent="0.35">
      <c r="F216" s="3"/>
      <c r="G216" s="12"/>
    </row>
    <row r="217" spans="6:7" x14ac:dyDescent="0.35">
      <c r="F217" s="3"/>
      <c r="G217" s="12"/>
    </row>
    <row r="218" spans="6:7" x14ac:dyDescent="0.35">
      <c r="F218" s="3"/>
      <c r="G218" s="12"/>
    </row>
    <row r="219" spans="6:7" x14ac:dyDescent="0.35">
      <c r="F219" s="3"/>
      <c r="G219" s="12"/>
    </row>
    <row r="220" spans="6:7" x14ac:dyDescent="0.35">
      <c r="F220" s="3"/>
      <c r="G220" s="12"/>
    </row>
    <row r="221" spans="6:7" x14ac:dyDescent="0.35">
      <c r="F221" s="3"/>
      <c r="G221" s="12"/>
    </row>
    <row r="222" spans="6:7" x14ac:dyDescent="0.35">
      <c r="F222" s="3"/>
      <c r="G222" s="12"/>
    </row>
    <row r="223" spans="6:7" x14ac:dyDescent="0.35">
      <c r="F223" s="3"/>
      <c r="G223" s="12"/>
    </row>
    <row r="224" spans="6:7" x14ac:dyDescent="0.35">
      <c r="F224" s="3"/>
      <c r="G224" s="12"/>
    </row>
    <row r="225" spans="6:7" x14ac:dyDescent="0.35">
      <c r="F225" s="3"/>
      <c r="G225" s="12"/>
    </row>
    <row r="226" spans="6:7" x14ac:dyDescent="0.35">
      <c r="F226" s="3"/>
      <c r="G226" s="12"/>
    </row>
    <row r="227" spans="6:7" x14ac:dyDescent="0.35">
      <c r="F227" s="3"/>
      <c r="G227" s="12"/>
    </row>
    <row r="228" spans="6:7" x14ac:dyDescent="0.35">
      <c r="F228" s="3"/>
      <c r="G228" s="12"/>
    </row>
    <row r="229" spans="6:7" x14ac:dyDescent="0.35">
      <c r="F229" s="3"/>
      <c r="G229" s="12"/>
    </row>
    <row r="230" spans="6:7" x14ac:dyDescent="0.35">
      <c r="F230" s="3"/>
      <c r="G230" s="12"/>
    </row>
    <row r="231" spans="6:7" x14ac:dyDescent="0.35">
      <c r="F231" s="3"/>
      <c r="G231" s="12"/>
    </row>
    <row r="232" spans="6:7" x14ac:dyDescent="0.35">
      <c r="F232" s="3"/>
      <c r="G232" s="12"/>
    </row>
    <row r="233" spans="6:7" x14ac:dyDescent="0.35">
      <c r="F233" s="3"/>
      <c r="G233" s="12"/>
    </row>
    <row r="234" spans="6:7" x14ac:dyDescent="0.35">
      <c r="F234" s="3"/>
      <c r="G234" s="12"/>
    </row>
    <row r="235" spans="6:7" x14ac:dyDescent="0.35">
      <c r="F235" s="3"/>
      <c r="G235" s="12"/>
    </row>
    <row r="236" spans="6:7" x14ac:dyDescent="0.35">
      <c r="F236" s="3"/>
      <c r="G236" s="12"/>
    </row>
    <row r="237" spans="6:7" x14ac:dyDescent="0.35">
      <c r="F237" s="3"/>
      <c r="G237" s="12"/>
    </row>
    <row r="238" spans="6:7" x14ac:dyDescent="0.35">
      <c r="F238" s="3"/>
      <c r="G238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6FA6-8560-E64C-8D09-AE53BCF04E35}">
  <dimension ref="A1:H33"/>
  <sheetViews>
    <sheetView workbookViewId="0">
      <selection activeCell="F32" sqref="F32:H32"/>
    </sheetView>
  </sheetViews>
  <sheetFormatPr defaultColWidth="10.84375" defaultRowHeight="15.5" x14ac:dyDescent="0.35"/>
  <cols>
    <col min="1" max="16384" width="10.84375" style="6"/>
  </cols>
  <sheetData>
    <row r="1" spans="1:8" x14ac:dyDescent="0.35">
      <c r="F1" s="15" t="s">
        <v>33</v>
      </c>
      <c r="G1" s="15" t="s">
        <v>34</v>
      </c>
      <c r="H1" s="15" t="s">
        <v>35</v>
      </c>
    </row>
    <row r="2" spans="1:8" s="15" customFormat="1" x14ac:dyDescent="0.35">
      <c r="B2" s="15" t="s">
        <v>33</v>
      </c>
      <c r="C2" s="15" t="s">
        <v>34</v>
      </c>
      <c r="D2" s="15" t="s">
        <v>35</v>
      </c>
      <c r="F2" s="15">
        <v>10000</v>
      </c>
      <c r="G2" s="15">
        <v>10000</v>
      </c>
      <c r="H2" s="15">
        <v>10000</v>
      </c>
    </row>
    <row r="3" spans="1:8" x14ac:dyDescent="0.35">
      <c r="A3" s="6">
        <v>2</v>
      </c>
      <c r="B3" s="14">
        <v>0.6837264469563521</v>
      </c>
      <c r="C3" s="14">
        <v>0.74067201781516478</v>
      </c>
      <c r="D3" s="14">
        <v>0.8351053681395415</v>
      </c>
      <c r="F3" s="7">
        <f>10000*B3</f>
        <v>6837.2644695635208</v>
      </c>
      <c r="G3" s="7">
        <f t="shared" ref="G3:H3" si="0">10000*C3</f>
        <v>7406.7201781516478</v>
      </c>
      <c r="H3" s="7">
        <f t="shared" si="0"/>
        <v>8351.053681395415</v>
      </c>
    </row>
    <row r="4" spans="1:8" x14ac:dyDescent="0.35">
      <c r="A4" s="6">
        <v>3</v>
      </c>
      <c r="B4" s="14">
        <v>0.55978786881590692</v>
      </c>
      <c r="C4" s="14">
        <v>0.63115905964226371</v>
      </c>
      <c r="D4" s="14">
        <v>0.7556345850953522</v>
      </c>
      <c r="F4" s="7">
        <f t="shared" ref="F4:F31" si="1">10000*B4</f>
        <v>5597.8786881590695</v>
      </c>
      <c r="G4" s="7">
        <f t="shared" ref="G4:G31" si="2">10000*C4</f>
        <v>6311.5905964226367</v>
      </c>
      <c r="H4" s="7">
        <f t="shared" ref="H4:H31" si="3">10000*D4</f>
        <v>7556.3458509535221</v>
      </c>
    </row>
    <row r="5" spans="1:8" x14ac:dyDescent="0.35">
      <c r="A5" s="6">
        <v>4</v>
      </c>
      <c r="B5" s="14">
        <v>0.45831554339956598</v>
      </c>
      <c r="C5" s="14">
        <v>0.53783827252390948</v>
      </c>
      <c r="D5" s="14">
        <v>0.6837264469563521</v>
      </c>
      <c r="F5" s="7">
        <f t="shared" si="1"/>
        <v>4583.1554339956601</v>
      </c>
      <c r="G5" s="7">
        <f t="shared" si="2"/>
        <v>5378.3827252390947</v>
      </c>
      <c r="H5" s="7">
        <f t="shared" si="3"/>
        <v>6837.2644695635208</v>
      </c>
    </row>
    <row r="6" spans="1:8" x14ac:dyDescent="0.35">
      <c r="A6" s="6">
        <v>5</v>
      </c>
      <c r="B6" s="14">
        <v>0.37523702999487119</v>
      </c>
      <c r="C6" s="14">
        <v>0.45831554339956598</v>
      </c>
      <c r="D6" s="14">
        <v>0.61866127290688611</v>
      </c>
      <c r="F6" s="7">
        <f t="shared" si="1"/>
        <v>3752.3702999487118</v>
      </c>
      <c r="G6" s="7">
        <f t="shared" si="2"/>
        <v>4583.1554339956601</v>
      </c>
      <c r="H6" s="7">
        <f t="shared" si="3"/>
        <v>6186.612729068861</v>
      </c>
    </row>
    <row r="7" spans="1:8" x14ac:dyDescent="0.35">
      <c r="A7" s="6">
        <v>6</v>
      </c>
      <c r="B7" s="14">
        <v>0.3072180961504461</v>
      </c>
      <c r="C7" s="14">
        <v>0.39055074369461429</v>
      </c>
      <c r="D7" s="14">
        <v>0.55978786881590692</v>
      </c>
      <c r="F7" s="7">
        <f t="shared" si="1"/>
        <v>3072.1809615044608</v>
      </c>
      <c r="G7" s="7">
        <f t="shared" si="2"/>
        <v>3905.5074369461427</v>
      </c>
      <c r="H7" s="7">
        <f t="shared" si="3"/>
        <v>5597.8786881590695</v>
      </c>
    </row>
    <row r="8" spans="1:8" x14ac:dyDescent="0.35">
      <c r="A8" s="6">
        <v>7</v>
      </c>
      <c r="B8" s="14">
        <v>0.25152890322043858</v>
      </c>
      <c r="C8" s="14">
        <v>0.33280539051550029</v>
      </c>
      <c r="D8" s="14">
        <v>0.50651700986723769</v>
      </c>
      <c r="F8" s="7">
        <f t="shared" si="1"/>
        <v>2515.2890322043859</v>
      </c>
      <c r="G8" s="7">
        <f t="shared" si="2"/>
        <v>3328.0539051550027</v>
      </c>
      <c r="H8" s="7">
        <f t="shared" si="3"/>
        <v>5065.1700986723772</v>
      </c>
    </row>
    <row r="9" spans="1:8" x14ac:dyDescent="0.35">
      <c r="A9" s="6">
        <v>8</v>
      </c>
      <c r="B9" s="14">
        <v>0.20593444835454849</v>
      </c>
      <c r="C9" s="14">
        <v>0.283598046462258</v>
      </c>
      <c r="D9" s="14">
        <v>0.45831554339956598</v>
      </c>
      <c r="F9" s="7">
        <f t="shared" si="1"/>
        <v>2059.3444835454848</v>
      </c>
      <c r="G9" s="7">
        <f t="shared" si="2"/>
        <v>2835.9804646225798</v>
      </c>
      <c r="H9" s="7">
        <f t="shared" si="3"/>
        <v>4583.1554339956601</v>
      </c>
    </row>
    <row r="10" spans="1:8" x14ac:dyDescent="0.35">
      <c r="A10" s="6">
        <v>9</v>
      </c>
      <c r="B10" s="14">
        <v>0.16860486598601826</v>
      </c>
      <c r="C10" s="14">
        <v>0.2416663138557642</v>
      </c>
      <c r="D10" s="14">
        <v>0.4147010529354111</v>
      </c>
      <c r="F10" s="7">
        <f t="shared" si="1"/>
        <v>1686.0486598601826</v>
      </c>
      <c r="G10" s="7">
        <f t="shared" si="2"/>
        <v>2416.663138557642</v>
      </c>
      <c r="H10" s="7">
        <f t="shared" si="3"/>
        <v>4147.010529354111</v>
      </c>
    </row>
    <row r="11" spans="1:8" x14ac:dyDescent="0.35">
      <c r="A11" s="6">
        <v>10</v>
      </c>
      <c r="B11" s="14">
        <v>0.13804198890134495</v>
      </c>
      <c r="C11" s="14">
        <v>0.20593444835454849</v>
      </c>
      <c r="D11" s="14">
        <v>0.37523702999487119</v>
      </c>
      <c r="F11" s="7">
        <f t="shared" si="1"/>
        <v>1380.4198890134494</v>
      </c>
      <c r="G11" s="7">
        <f t="shared" si="2"/>
        <v>2059.3444835454848</v>
      </c>
      <c r="H11" s="7">
        <f t="shared" si="3"/>
        <v>3752.3702999487118</v>
      </c>
    </row>
    <row r="12" spans="1:8" x14ac:dyDescent="0.35">
      <c r="A12" s="6">
        <v>11</v>
      </c>
      <c r="B12" s="14">
        <v>0.11301922152958055</v>
      </c>
      <c r="C12" s="14">
        <v>0.17548576109951156</v>
      </c>
      <c r="D12" s="14">
        <v>0.33952850537204116</v>
      </c>
      <c r="F12" s="7">
        <f t="shared" si="1"/>
        <v>1130.1922152958055</v>
      </c>
      <c r="G12" s="7">
        <f t="shared" si="2"/>
        <v>1754.8576109951155</v>
      </c>
      <c r="H12" s="7">
        <f t="shared" si="3"/>
        <v>3395.2850537204117</v>
      </c>
    </row>
    <row r="13" spans="1:8" x14ac:dyDescent="0.35">
      <c r="A13" s="6">
        <v>12</v>
      </c>
      <c r="B13" s="14">
        <v>9.2532312355200722E-2</v>
      </c>
      <c r="C13" s="14">
        <v>0.14953910137295717</v>
      </c>
      <c r="D13" s="14">
        <v>0.3072180961504461</v>
      </c>
      <c r="F13" s="7">
        <f t="shared" si="1"/>
        <v>925.32312355200725</v>
      </c>
      <c r="G13" s="7">
        <f t="shared" si="2"/>
        <v>1495.3910137295718</v>
      </c>
      <c r="H13" s="7">
        <f t="shared" si="3"/>
        <v>3072.1809615044608</v>
      </c>
    </row>
    <row r="14" spans="1:8" x14ac:dyDescent="0.35">
      <c r="A14" s="6">
        <v>13</v>
      </c>
      <c r="B14" s="14">
        <v>7.5759049778620552E-2</v>
      </c>
      <c r="C14" s="14">
        <v>0.12742881644255408</v>
      </c>
      <c r="D14" s="14">
        <v>0.27798242889469282</v>
      </c>
      <c r="F14" s="7">
        <f t="shared" si="1"/>
        <v>757.59049778620556</v>
      </c>
      <c r="G14" s="7">
        <f t="shared" si="2"/>
        <v>1274.2881644255408</v>
      </c>
      <c r="H14" s="7">
        <f t="shared" si="3"/>
        <v>2779.8242889469284</v>
      </c>
    </row>
    <row r="15" spans="1:8" x14ac:dyDescent="0.35">
      <c r="A15" s="6">
        <v>14</v>
      </c>
      <c r="B15" s="14">
        <v>6.202626387772231E-2</v>
      </c>
      <c r="C15" s="14">
        <v>0.10858767446683787</v>
      </c>
      <c r="D15" s="14">
        <v>0.25152890322043858</v>
      </c>
      <c r="F15" s="7">
        <f t="shared" si="1"/>
        <v>620.26263877722306</v>
      </c>
      <c r="G15" s="7">
        <f t="shared" si="2"/>
        <v>1085.8767446683787</v>
      </c>
      <c r="H15" s="7">
        <f t="shared" si="3"/>
        <v>2515.2890322043859</v>
      </c>
    </row>
    <row r="16" spans="1:8" x14ac:dyDescent="0.35">
      <c r="A16" s="6">
        <v>15</v>
      </c>
      <c r="B16" s="14">
        <v>5.0782809735221222E-2</v>
      </c>
      <c r="C16" s="14">
        <v>9.2532312355200763E-2</v>
      </c>
      <c r="D16" s="14">
        <v>0.22759276335139841</v>
      </c>
      <c r="F16" s="7">
        <f t="shared" si="1"/>
        <v>507.82809735221224</v>
      </c>
      <c r="G16" s="7">
        <f t="shared" si="2"/>
        <v>925.32312355200759</v>
      </c>
      <c r="H16" s="7">
        <f t="shared" si="3"/>
        <v>2275.9276335139843</v>
      </c>
    </row>
    <row r="17" spans="1:8" x14ac:dyDescent="0.35">
      <c r="A17" s="6">
        <v>16</v>
      </c>
      <c r="B17" s="14">
        <v>4.1577448057933536E-2</v>
      </c>
      <c r="C17" s="14">
        <v>7.8850835252165741E-2</v>
      </c>
      <c r="D17" s="14">
        <v>0.20593444835454849</v>
      </c>
      <c r="F17" s="7">
        <f t="shared" si="1"/>
        <v>415.77448057933537</v>
      </c>
      <c r="G17" s="7">
        <f t="shared" si="2"/>
        <v>788.50835252165746</v>
      </c>
      <c r="H17" s="7">
        <f t="shared" si="3"/>
        <v>2059.3444835454848</v>
      </c>
    </row>
    <row r="18" spans="1:8" x14ac:dyDescent="0.35">
      <c r="A18" s="6">
        <v>17</v>
      </c>
      <c r="B18" s="14">
        <v>3.4040735359532587E-2</v>
      </c>
      <c r="C18" s="14">
        <v>6.719224951493101E-2</v>
      </c>
      <c r="D18" s="14">
        <v>0.1863371945337893</v>
      </c>
      <c r="F18" s="7">
        <f t="shared" si="1"/>
        <v>340.40735359532584</v>
      </c>
      <c r="G18" s="7">
        <f t="shared" si="2"/>
        <v>671.92249514931007</v>
      </c>
      <c r="H18" s="7">
        <f t="shared" si="3"/>
        <v>1863.3719453378931</v>
      </c>
    </row>
    <row r="19" spans="1:8" x14ac:dyDescent="0.35">
      <c r="A19" s="6">
        <v>18</v>
      </c>
      <c r="B19" s="14">
        <v>2.787019689623841E-2</v>
      </c>
      <c r="C19" s="14">
        <v>5.72574580908164E-2</v>
      </c>
      <c r="D19" s="14">
        <v>0.16860486598601826</v>
      </c>
      <c r="F19" s="7">
        <f t="shared" si="1"/>
        <v>278.70196896238411</v>
      </c>
      <c r="G19" s="7">
        <f t="shared" si="2"/>
        <v>572.57458090816397</v>
      </c>
      <c r="H19" s="7">
        <f t="shared" si="3"/>
        <v>1686.0486598601826</v>
      </c>
    </row>
    <row r="20" spans="1:8" x14ac:dyDescent="0.35">
      <c r="A20" s="6">
        <v>19</v>
      </c>
      <c r="B20" s="14">
        <v>2.2818187293288904E-2</v>
      </c>
      <c r="C20" s="14">
        <v>4.8791587284082338E-2</v>
      </c>
      <c r="D20" s="14">
        <v>0.15255999160708775</v>
      </c>
      <c r="F20" s="7">
        <f t="shared" si="1"/>
        <v>228.18187293288904</v>
      </c>
      <c r="G20" s="7">
        <f t="shared" si="2"/>
        <v>487.9158728408234</v>
      </c>
      <c r="H20" s="7">
        <f t="shared" si="3"/>
        <v>1525.5999160708775</v>
      </c>
    </row>
    <row r="21" spans="1:8" x14ac:dyDescent="0.35">
      <c r="A21" s="6">
        <v>20</v>
      </c>
      <c r="B21" s="14">
        <v>1.8681951666508864E-2</v>
      </c>
      <c r="C21" s="14">
        <v>4.1577448057933536E-2</v>
      </c>
      <c r="D21" s="14">
        <v>0.13804198890134495</v>
      </c>
      <c r="F21" s="7">
        <f t="shared" si="1"/>
        <v>186.81951666508863</v>
      </c>
      <c r="G21" s="7">
        <f t="shared" si="2"/>
        <v>415.77448057933537</v>
      </c>
      <c r="H21" s="7">
        <f t="shared" si="3"/>
        <v>1380.4198890134494</v>
      </c>
    </row>
    <row r="22" spans="1:8" x14ac:dyDescent="0.35">
      <c r="A22" s="6">
        <v>21</v>
      </c>
      <c r="B22" s="14">
        <v>1.5295488356887257E-2</v>
      </c>
      <c r="C22" s="14">
        <v>3.5429964123633334E-2</v>
      </c>
      <c r="D22" s="14">
        <v>0.12490555681804155</v>
      </c>
      <c r="F22" s="7">
        <f t="shared" si="1"/>
        <v>152.95488356887256</v>
      </c>
      <c r="G22" s="7">
        <f t="shared" si="2"/>
        <v>354.29964123633334</v>
      </c>
      <c r="H22" s="7">
        <f t="shared" si="3"/>
        <v>1249.0555681804155</v>
      </c>
    </row>
    <row r="23" spans="1:8" x14ac:dyDescent="0.35">
      <c r="A23" s="6">
        <v>22</v>
      </c>
      <c r="B23" s="14">
        <v>1.2522886701129806E-2</v>
      </c>
      <c r="C23" s="14">
        <v>3.0191423871249838E-2</v>
      </c>
      <c r="D23" s="14">
        <v>0.11301922152958055</v>
      </c>
      <c r="F23" s="7">
        <f t="shared" si="1"/>
        <v>125.22886701129806</v>
      </c>
      <c r="G23" s="7">
        <f t="shared" si="2"/>
        <v>301.91423871249839</v>
      </c>
      <c r="H23" s="7">
        <f t="shared" si="3"/>
        <v>1130.1922152958055</v>
      </c>
    </row>
    <row r="24" spans="1:8" x14ac:dyDescent="0.35">
      <c r="A24" s="6">
        <v>23</v>
      </c>
      <c r="B24" s="14">
        <v>1.0252872459526247E-2</v>
      </c>
      <c r="C24" s="14">
        <v>2.5727434331931757E-2</v>
      </c>
      <c r="D24" s="14">
        <v>0.10226402059725978</v>
      </c>
      <c r="F24" s="7">
        <f t="shared" si="1"/>
        <v>102.52872459526246</v>
      </c>
      <c r="G24" s="7">
        <f t="shared" si="2"/>
        <v>257.27434331931755</v>
      </c>
      <c r="H24" s="7">
        <f t="shared" si="3"/>
        <v>1022.6402059725978</v>
      </c>
    </row>
    <row r="25" spans="1:8" x14ac:dyDescent="0.35">
      <c r="A25" s="6">
        <v>24</v>
      </c>
      <c r="B25" s="14">
        <v>8.3943419900004233E-3</v>
      </c>
      <c r="C25" s="14">
        <v>2.1923473371991721E-2</v>
      </c>
      <c r="D25" s="14">
        <v>9.2532312355200722E-2</v>
      </c>
      <c r="F25" s="7">
        <f t="shared" si="1"/>
        <v>83.94341990000423</v>
      </c>
      <c r="G25" s="7">
        <f t="shared" si="2"/>
        <v>219.23473371991722</v>
      </c>
      <c r="H25" s="7">
        <f t="shared" si="3"/>
        <v>925.32312355200725</v>
      </c>
    </row>
    <row r="26" spans="1:8" x14ac:dyDescent="0.35">
      <c r="A26" s="6">
        <v>25</v>
      </c>
      <c r="B26" s="14">
        <v>6.8727059390671762E-3</v>
      </c>
      <c r="C26" s="14">
        <v>1.8681951666508864E-2</v>
      </c>
      <c r="D26" s="14">
        <v>8.3726698596376783E-2</v>
      </c>
      <c r="F26" s="7">
        <f t="shared" si="1"/>
        <v>68.727059390671769</v>
      </c>
      <c r="G26" s="7">
        <f t="shared" si="2"/>
        <v>186.81951666508863</v>
      </c>
      <c r="H26" s="7">
        <f t="shared" si="3"/>
        <v>837.26698596376787</v>
      </c>
    </row>
    <row r="27" spans="1:8" x14ac:dyDescent="0.35">
      <c r="A27" s="6">
        <v>26</v>
      </c>
      <c r="B27" s="14">
        <v>5.6268957091759868E-3</v>
      </c>
      <c r="C27" s="14">
        <v>1.5919709078382489E-2</v>
      </c>
      <c r="D27" s="14">
        <v>7.5759049778620552E-2</v>
      </c>
      <c r="F27" s="7">
        <f t="shared" si="1"/>
        <v>56.268957091759866</v>
      </c>
      <c r="G27" s="7">
        <f t="shared" si="2"/>
        <v>159.19709078382488</v>
      </c>
      <c r="H27" s="7">
        <f t="shared" si="3"/>
        <v>757.59049778620556</v>
      </c>
    </row>
    <row r="28" spans="1:8" x14ac:dyDescent="0.35">
      <c r="A28" s="6">
        <v>27</v>
      </c>
      <c r="B28" s="14">
        <v>4.6069125614649192E-3</v>
      </c>
      <c r="C28" s="14">
        <v>1.3565881213292642E-2</v>
      </c>
      <c r="D28" s="14">
        <v>6.8549622994544757E-2</v>
      </c>
      <c r="F28" s="7">
        <f t="shared" si="1"/>
        <v>46.069125614649188</v>
      </c>
      <c r="G28" s="7">
        <f t="shared" si="2"/>
        <v>135.65881213292641</v>
      </c>
      <c r="H28" s="7">
        <f t="shared" si="3"/>
        <v>685.49622994544757</v>
      </c>
    </row>
    <row r="29" spans="1:8" x14ac:dyDescent="0.35">
      <c r="A29" s="6">
        <v>28</v>
      </c>
      <c r="B29" s="14">
        <v>3.7718209908125877E-3</v>
      </c>
      <c r="C29" s="14">
        <v>1.1560081417760736E-2</v>
      </c>
      <c r="D29" s="14">
        <v>6.202626387772231E-2</v>
      </c>
      <c r="F29" s="7">
        <f t="shared" si="1"/>
        <v>37.718209908125878</v>
      </c>
      <c r="G29" s="7">
        <f t="shared" si="2"/>
        <v>115.60081417760736</v>
      </c>
      <c r="H29" s="7">
        <f t="shared" si="3"/>
        <v>620.26263877722306</v>
      </c>
    </row>
    <row r="30" spans="1:8" x14ac:dyDescent="0.35">
      <c r="A30" s="6">
        <v>29</v>
      </c>
      <c r="B30" s="14">
        <v>3.0881058402833289E-3</v>
      </c>
      <c r="C30" s="14">
        <v>9.8508515800885318E-3</v>
      </c>
      <c r="D30" s="14">
        <v>5.6123684457535357E-2</v>
      </c>
      <c r="F30" s="7">
        <f t="shared" si="1"/>
        <v>30.88105840283329</v>
      </c>
      <c r="G30" s="7">
        <f t="shared" si="2"/>
        <v>98.50851580088532</v>
      </c>
      <c r="H30" s="7">
        <f t="shared" si="3"/>
        <v>561.23684457535353</v>
      </c>
    </row>
    <row r="31" spans="1:8" x14ac:dyDescent="0.35">
      <c r="A31" s="6">
        <v>30</v>
      </c>
      <c r="B31" s="14">
        <v>2.5283272201996857E-3</v>
      </c>
      <c r="C31" s="14">
        <v>8.3943419900004302E-3</v>
      </c>
      <c r="D31" s="14">
        <v>5.0782809735221222E-2</v>
      </c>
      <c r="F31" s="7">
        <f t="shared" si="1"/>
        <v>25.283272201996855</v>
      </c>
      <c r="G31" s="7">
        <f t="shared" si="2"/>
        <v>83.943419900004301</v>
      </c>
      <c r="H31" s="7">
        <f t="shared" si="3"/>
        <v>507.82809735221224</v>
      </c>
    </row>
    <row r="32" spans="1:8" x14ac:dyDescent="0.35">
      <c r="E32" s="6" t="s">
        <v>91</v>
      </c>
      <c r="F32" s="7">
        <f>SUM(F2:F31)</f>
        <v>47604.637260978881</v>
      </c>
      <c r="G32" s="7">
        <f t="shared" ref="G32:H32" si="4">SUM(G2:G31)</f>
        <v>59610.281928454198</v>
      </c>
      <c r="H32" s="7">
        <f t="shared" si="4"/>
        <v>92927.046052230318</v>
      </c>
    </row>
    <row r="33" spans="7:8" x14ac:dyDescent="0.35">
      <c r="G33" s="14">
        <f>G32/F32-1</f>
        <v>0.25219485659890206</v>
      </c>
      <c r="H33" s="14">
        <f>H32/F32-1</f>
        <v>0.95205869425670064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4607-7BD2-DD4E-912C-58809AABB5AE}">
  <dimension ref="A1:S114"/>
  <sheetViews>
    <sheetView topLeftCell="H1" workbookViewId="0">
      <selection activeCell="S3" sqref="S3"/>
    </sheetView>
  </sheetViews>
  <sheetFormatPr defaultColWidth="11.15234375" defaultRowHeight="17" customHeight="1" x14ac:dyDescent="0.35"/>
  <cols>
    <col min="1" max="16384" width="11.15234375" style="6"/>
  </cols>
  <sheetData>
    <row r="1" spans="1:19" ht="17" customHeight="1" x14ac:dyDescent="0.35">
      <c r="A1" s="16" t="s">
        <v>46</v>
      </c>
      <c r="M1" s="16"/>
    </row>
    <row r="3" spans="1:19" s="15" customFormat="1" ht="17" customHeight="1" x14ac:dyDescent="0.35">
      <c r="B3" s="15" t="s">
        <v>36</v>
      </c>
      <c r="C3" s="15" t="s">
        <v>37</v>
      </c>
      <c r="D3" s="15" t="s">
        <v>38</v>
      </c>
      <c r="E3" s="15" t="s">
        <v>39</v>
      </c>
      <c r="F3" s="15" t="s">
        <v>42</v>
      </c>
      <c r="G3" s="15" t="s">
        <v>41</v>
      </c>
      <c r="H3" s="15" t="s">
        <v>40</v>
      </c>
      <c r="I3" s="15" t="s">
        <v>43</v>
      </c>
      <c r="J3" s="15" t="s">
        <v>44</v>
      </c>
      <c r="K3" s="15" t="s">
        <v>45</v>
      </c>
      <c r="N3" s="15" t="s">
        <v>42</v>
      </c>
      <c r="O3" s="15" t="s">
        <v>41</v>
      </c>
      <c r="P3" s="15" t="s">
        <v>40</v>
      </c>
      <c r="S3" s="15" t="s">
        <v>92</v>
      </c>
    </row>
    <row r="4" spans="1:19" ht="17" customHeight="1" x14ac:dyDescent="0.35">
      <c r="A4" s="6">
        <v>1030</v>
      </c>
      <c r="B4" s="6">
        <v>19735</v>
      </c>
      <c r="C4" s="6">
        <v>272256</v>
      </c>
      <c r="D4" s="7">
        <f>C4*E4</f>
        <v>2967590.4</v>
      </c>
      <c r="E4" s="6">
        <v>10.9</v>
      </c>
      <c r="F4" s="14"/>
      <c r="G4" s="14"/>
      <c r="H4" s="14"/>
      <c r="I4" s="14"/>
      <c r="J4" s="14"/>
      <c r="K4" s="6">
        <v>657</v>
      </c>
      <c r="M4" s="6">
        <v>1001</v>
      </c>
      <c r="N4" s="14">
        <v>0.46100000000000002</v>
      </c>
      <c r="O4" s="14">
        <f t="shared" ref="O4:P25" ca="1" si="0">N4*RANDBETWEEN(65,80)/100</f>
        <v>0.35958000000000001</v>
      </c>
      <c r="P4" s="14">
        <f t="shared" ca="1" si="0"/>
        <v>0.24091860000000001</v>
      </c>
    </row>
    <row r="5" spans="1:19" ht="17" customHeight="1" x14ac:dyDescent="0.35">
      <c r="A5" s="6">
        <v>1029</v>
      </c>
      <c r="B5" s="6">
        <v>18188</v>
      </c>
      <c r="C5" s="6">
        <v>273972</v>
      </c>
      <c r="D5" s="7">
        <f t="shared" ref="D5:D33" si="1">C5*E5</f>
        <v>2739720</v>
      </c>
      <c r="E5" s="6">
        <v>10</v>
      </c>
      <c r="F5" s="14">
        <v>0.54100000000000004</v>
      </c>
      <c r="G5" s="14"/>
      <c r="H5" s="14"/>
      <c r="I5" s="14"/>
      <c r="J5" s="14"/>
      <c r="K5" s="6">
        <v>649</v>
      </c>
      <c r="M5" s="6">
        <v>1002</v>
      </c>
      <c r="N5" s="14">
        <v>0.41299999999999998</v>
      </c>
      <c r="O5" s="14">
        <f t="shared" ca="1" si="0"/>
        <v>0.33039999999999997</v>
      </c>
      <c r="P5" s="14">
        <f t="shared" ca="1" si="0"/>
        <v>0.21806399999999995</v>
      </c>
    </row>
    <row r="6" spans="1:19" ht="17" customHeight="1" x14ac:dyDescent="0.35">
      <c r="A6" s="6">
        <v>1028</v>
      </c>
      <c r="B6" s="6">
        <v>17252</v>
      </c>
      <c r="C6" s="6">
        <v>272239</v>
      </c>
      <c r="D6" s="7">
        <f t="shared" si="1"/>
        <v>6125377.5</v>
      </c>
      <c r="E6" s="6">
        <v>22.5</v>
      </c>
      <c r="F6" s="14">
        <v>0.59199999999999997</v>
      </c>
      <c r="G6" s="14">
        <v>0.48699999999999999</v>
      </c>
      <c r="H6" s="14"/>
      <c r="I6" s="14"/>
      <c r="J6" s="14"/>
      <c r="K6" s="6">
        <v>652</v>
      </c>
      <c r="M6" s="6">
        <v>1003</v>
      </c>
      <c r="N6" s="14">
        <v>0.42599999999999999</v>
      </c>
      <c r="O6" s="14">
        <f t="shared" ca="1" si="0"/>
        <v>0.31950000000000001</v>
      </c>
      <c r="P6" s="14">
        <f t="shared" ca="1" si="0"/>
        <v>0.24601500000000001</v>
      </c>
    </row>
    <row r="7" spans="1:19" ht="17" customHeight="1" x14ac:dyDescent="0.35">
      <c r="A7" s="6">
        <v>1027</v>
      </c>
      <c r="B7" s="6">
        <v>16515</v>
      </c>
      <c r="C7" s="6">
        <v>272072</v>
      </c>
      <c r="D7" s="7">
        <f t="shared" si="1"/>
        <v>2258197.6</v>
      </c>
      <c r="E7" s="6">
        <v>8.3000000000000007</v>
      </c>
      <c r="F7" s="14">
        <v>0.61099999999999999</v>
      </c>
      <c r="G7" s="14">
        <v>0.52100000000000002</v>
      </c>
      <c r="H7" s="14"/>
      <c r="I7" s="14"/>
      <c r="J7" s="14"/>
      <c r="K7" s="6">
        <v>636</v>
      </c>
      <c r="M7" s="6">
        <v>1004</v>
      </c>
      <c r="N7" s="14">
        <v>0.41699999999999998</v>
      </c>
      <c r="O7" s="14">
        <f t="shared" ca="1" si="0"/>
        <v>0.32943</v>
      </c>
      <c r="P7" s="14">
        <f t="shared" ca="1" si="0"/>
        <v>0.2371896</v>
      </c>
    </row>
    <row r="8" spans="1:19" ht="17" customHeight="1" x14ac:dyDescent="0.35">
      <c r="A8" s="6">
        <v>1026</v>
      </c>
      <c r="B8" s="6">
        <v>18332</v>
      </c>
      <c r="C8" s="6">
        <v>274936</v>
      </c>
      <c r="D8" s="7">
        <f t="shared" si="1"/>
        <v>2501917.6</v>
      </c>
      <c r="E8" s="6">
        <v>9.1</v>
      </c>
      <c r="F8" s="14">
        <v>0.61199999999999999</v>
      </c>
      <c r="G8" s="14">
        <v>0.51300000000000001</v>
      </c>
      <c r="H8" s="14"/>
      <c r="I8" s="14"/>
      <c r="J8" s="14"/>
      <c r="K8" s="6">
        <v>612</v>
      </c>
      <c r="M8" s="6">
        <v>1005</v>
      </c>
      <c r="N8" s="14">
        <v>0.41599999999999998</v>
      </c>
      <c r="O8" s="14">
        <f t="shared" ca="1" si="0"/>
        <v>0.30368000000000001</v>
      </c>
      <c r="P8" s="14">
        <f t="shared" ca="1" si="0"/>
        <v>0.22775999999999999</v>
      </c>
    </row>
    <row r="9" spans="1:19" ht="17" customHeight="1" x14ac:dyDescent="0.35">
      <c r="A9" s="6">
        <v>1025</v>
      </c>
      <c r="B9" s="6">
        <v>23184</v>
      </c>
      <c r="C9" s="6">
        <v>283766</v>
      </c>
      <c r="D9" s="7">
        <f t="shared" si="1"/>
        <v>5419930.6000000006</v>
      </c>
      <c r="E9" s="6">
        <v>19.100000000000001</v>
      </c>
      <c r="F9" s="14">
        <v>0.57999999999999996</v>
      </c>
      <c r="G9" s="14">
        <v>0.48799999999999999</v>
      </c>
      <c r="H9" s="14"/>
      <c r="I9" s="14"/>
      <c r="J9" s="14"/>
      <c r="K9" s="6">
        <v>581</v>
      </c>
      <c r="M9" s="6">
        <v>1006</v>
      </c>
      <c r="N9" s="14">
        <v>0.42</v>
      </c>
      <c r="O9" s="14">
        <f t="shared" ca="1" si="0"/>
        <v>0.31919999999999998</v>
      </c>
      <c r="P9" s="14">
        <f t="shared" ca="1" si="0"/>
        <v>0.23939999999999997</v>
      </c>
    </row>
    <row r="10" spans="1:19" ht="17" customHeight="1" x14ac:dyDescent="0.35">
      <c r="A10" s="6">
        <v>1024</v>
      </c>
      <c r="B10" s="6">
        <v>22610</v>
      </c>
      <c r="C10" s="6">
        <v>288651</v>
      </c>
      <c r="D10" s="7">
        <f t="shared" si="1"/>
        <v>2684454.3000000003</v>
      </c>
      <c r="E10" s="6">
        <v>9.3000000000000007</v>
      </c>
      <c r="F10" s="14">
        <v>0.59499999999999997</v>
      </c>
      <c r="G10" s="14">
        <v>0.50600000000000001</v>
      </c>
      <c r="H10" s="14">
        <v>0.42099999999999999</v>
      </c>
      <c r="I10" s="14">
        <f ca="1">H10/G10-RANDBETWEEN(1,5)/100</f>
        <v>0.8220158102766798</v>
      </c>
      <c r="J10" s="14"/>
      <c r="K10" s="6">
        <v>565</v>
      </c>
      <c r="M10" s="6">
        <v>1007</v>
      </c>
      <c r="N10" s="14">
        <v>0.48599999999999999</v>
      </c>
      <c r="O10" s="14">
        <f t="shared" ca="1" si="0"/>
        <v>0.31590000000000001</v>
      </c>
      <c r="P10" s="14">
        <f t="shared" ca="1" si="0"/>
        <v>0.21165300000000001</v>
      </c>
    </row>
    <row r="11" spans="1:19" ht="17" customHeight="1" x14ac:dyDescent="0.35">
      <c r="A11" s="6">
        <v>1023</v>
      </c>
      <c r="B11" s="6">
        <v>27116</v>
      </c>
      <c r="C11" s="6">
        <v>299335</v>
      </c>
      <c r="D11" s="7">
        <f t="shared" si="1"/>
        <v>3023283.5</v>
      </c>
      <c r="E11" s="6">
        <v>10.1</v>
      </c>
      <c r="F11" s="14">
        <v>0.56200000000000006</v>
      </c>
      <c r="G11" s="14">
        <v>0.439</v>
      </c>
      <c r="H11" s="14">
        <v>0.32800000000000001</v>
      </c>
      <c r="I11" s="14">
        <f t="shared" ref="I11:I33" ca="1" si="2">H11/G11-RANDBETWEEN(1,5)/100</f>
        <v>0.69715261958997721</v>
      </c>
      <c r="J11" s="14"/>
      <c r="K11" s="6">
        <v>545</v>
      </c>
      <c r="M11" s="6">
        <v>1008</v>
      </c>
      <c r="N11" s="14">
        <v>0.49099999999999999</v>
      </c>
      <c r="O11" s="14">
        <f t="shared" ca="1" si="0"/>
        <v>0.39280000000000004</v>
      </c>
      <c r="P11" s="14">
        <f t="shared" ca="1" si="0"/>
        <v>0.30638400000000005</v>
      </c>
    </row>
    <row r="12" spans="1:19" ht="17" customHeight="1" x14ac:dyDescent="0.35">
      <c r="A12" s="6">
        <v>1022</v>
      </c>
      <c r="B12" s="6">
        <v>26838</v>
      </c>
      <c r="C12" s="6">
        <v>303314</v>
      </c>
      <c r="D12" s="7">
        <f t="shared" si="1"/>
        <v>3093802.8</v>
      </c>
      <c r="E12" s="6">
        <v>10.199999999999999</v>
      </c>
      <c r="F12" s="14">
        <v>0.58899999999999997</v>
      </c>
      <c r="G12" s="14">
        <f ca="1">F12*RANDBETWEEN(65,80)/100</f>
        <v>0.41229999999999994</v>
      </c>
      <c r="H12" s="14">
        <f ca="1">G12*RANDBETWEEN(65,80)/100</f>
        <v>0.28860999999999998</v>
      </c>
      <c r="I12" s="14">
        <f t="shared" ca="1" si="2"/>
        <v>0.66</v>
      </c>
      <c r="J12" s="14"/>
      <c r="K12" s="6">
        <v>540</v>
      </c>
      <c r="M12" s="6">
        <v>1009</v>
      </c>
      <c r="N12" s="14">
        <v>0.48399999999999999</v>
      </c>
      <c r="O12" s="14">
        <f t="shared" ca="1" si="0"/>
        <v>0.35816000000000003</v>
      </c>
      <c r="P12" s="14">
        <f t="shared" ca="1" si="0"/>
        <v>0.26503840000000006</v>
      </c>
    </row>
    <row r="13" spans="1:19" ht="17" customHeight="1" x14ac:dyDescent="0.35">
      <c r="A13" s="6">
        <v>1021</v>
      </c>
      <c r="B13" s="6">
        <v>28351</v>
      </c>
      <c r="C13" s="6">
        <v>309046</v>
      </c>
      <c r="D13" s="7">
        <f t="shared" si="1"/>
        <v>8158814.3999999994</v>
      </c>
      <c r="E13" s="6">
        <v>26.4</v>
      </c>
      <c r="F13" s="14">
        <v>0.59099999999999997</v>
      </c>
      <c r="G13" s="14">
        <f t="shared" ref="G13:H33" ca="1" si="3">F13*RANDBETWEEN(65,80)/100</f>
        <v>0.46098</v>
      </c>
      <c r="H13" s="14">
        <f t="shared" ca="1" si="3"/>
        <v>0.3641742</v>
      </c>
      <c r="I13" s="14">
        <f t="shared" ca="1" si="2"/>
        <v>0.76</v>
      </c>
      <c r="J13" s="14"/>
      <c r="K13" s="6">
        <v>521</v>
      </c>
      <c r="M13" s="6">
        <v>1010</v>
      </c>
      <c r="N13" s="14">
        <v>0.48299999999999998</v>
      </c>
      <c r="O13" s="14">
        <f t="shared" ca="1" si="0"/>
        <v>0.32844000000000001</v>
      </c>
      <c r="P13" s="14">
        <f t="shared" ca="1" si="0"/>
        <v>0.21348600000000001</v>
      </c>
    </row>
    <row r="14" spans="1:19" ht="17" customHeight="1" x14ac:dyDescent="0.35">
      <c r="A14" s="6">
        <v>1020</v>
      </c>
      <c r="B14" s="6">
        <v>36680</v>
      </c>
      <c r="C14" s="6">
        <v>318383</v>
      </c>
      <c r="D14" s="7">
        <f t="shared" si="1"/>
        <v>3629566.2</v>
      </c>
      <c r="E14" s="6">
        <v>11.4</v>
      </c>
      <c r="F14" s="14">
        <v>0.58299999999999996</v>
      </c>
      <c r="G14" s="14">
        <f t="shared" ca="1" si="3"/>
        <v>0.46056999999999992</v>
      </c>
      <c r="H14" s="14">
        <f t="shared" ca="1" si="3"/>
        <v>0.30397619999999997</v>
      </c>
      <c r="I14" s="14">
        <f t="shared" ca="1" si="2"/>
        <v>0.64</v>
      </c>
      <c r="J14" s="14"/>
      <c r="K14" s="6">
        <v>499</v>
      </c>
      <c r="M14" s="6">
        <v>1011</v>
      </c>
      <c r="N14" s="14">
        <v>0.45600000000000002</v>
      </c>
      <c r="O14" s="14">
        <f t="shared" ca="1" si="0"/>
        <v>0.30552000000000001</v>
      </c>
      <c r="P14" s="14">
        <f t="shared" ca="1" si="0"/>
        <v>0.23830560000000001</v>
      </c>
    </row>
    <row r="15" spans="1:19" ht="17" customHeight="1" x14ac:dyDescent="0.35">
      <c r="A15" s="6">
        <v>1019</v>
      </c>
      <c r="B15" s="6">
        <v>43981</v>
      </c>
      <c r="C15" s="6">
        <v>329562</v>
      </c>
      <c r="D15" s="7">
        <f t="shared" si="1"/>
        <v>3361532.4</v>
      </c>
      <c r="E15" s="6">
        <v>10.199999999999999</v>
      </c>
      <c r="F15" s="14">
        <v>0.6</v>
      </c>
      <c r="G15" s="14">
        <f t="shared" ca="1" si="3"/>
        <v>0.43199999999999994</v>
      </c>
      <c r="H15" s="14">
        <f t="shared" ca="1" si="3"/>
        <v>0.31967999999999996</v>
      </c>
      <c r="I15" s="14">
        <f t="shared" ca="1" si="2"/>
        <v>0.7</v>
      </c>
      <c r="J15" s="14"/>
      <c r="K15" s="6">
        <v>458</v>
      </c>
      <c r="M15" s="6">
        <v>1012</v>
      </c>
      <c r="N15" s="14">
        <v>0.47199999999999998</v>
      </c>
      <c r="O15" s="14">
        <f t="shared" ca="1" si="0"/>
        <v>0.37759999999999999</v>
      </c>
      <c r="P15" s="14">
        <f t="shared" ca="1" si="0"/>
        <v>0.30207999999999996</v>
      </c>
    </row>
    <row r="16" spans="1:19" ht="17" customHeight="1" x14ac:dyDescent="0.35">
      <c r="A16" s="6">
        <v>1018</v>
      </c>
      <c r="B16" s="6">
        <v>33821</v>
      </c>
      <c r="C16" s="6">
        <v>347200</v>
      </c>
      <c r="D16" s="7">
        <f t="shared" si="1"/>
        <v>6145440</v>
      </c>
      <c r="E16" s="6">
        <v>17.7</v>
      </c>
      <c r="F16" s="14">
        <v>0.59</v>
      </c>
      <c r="G16" s="14">
        <f t="shared" ca="1" si="3"/>
        <v>0.43070000000000003</v>
      </c>
      <c r="H16" s="14">
        <f t="shared" ca="1" si="3"/>
        <v>0.33163900000000007</v>
      </c>
      <c r="I16" s="14">
        <f t="shared" ca="1" si="2"/>
        <v>0.73000000000000009</v>
      </c>
      <c r="J16" s="14"/>
      <c r="K16" s="6">
        <v>322</v>
      </c>
      <c r="M16" s="6">
        <v>1013</v>
      </c>
      <c r="N16" s="14">
        <v>0.45600000000000002</v>
      </c>
      <c r="O16" s="14">
        <f t="shared" ca="1" si="0"/>
        <v>0.33288000000000006</v>
      </c>
      <c r="P16" s="14">
        <f t="shared" ca="1" si="0"/>
        <v>0.25298880000000001</v>
      </c>
    </row>
    <row r="17" spans="1:16" ht="17" customHeight="1" x14ac:dyDescent="0.35">
      <c r="A17" s="6">
        <v>1017</v>
      </c>
      <c r="B17" s="6">
        <v>36083</v>
      </c>
      <c r="C17" s="6">
        <v>386514</v>
      </c>
      <c r="D17" s="7">
        <f t="shared" si="1"/>
        <v>3749185.8</v>
      </c>
      <c r="E17" s="6">
        <v>9.6999999999999993</v>
      </c>
      <c r="F17" s="14">
        <v>0.503</v>
      </c>
      <c r="G17" s="14">
        <f t="shared" ca="1" si="3"/>
        <v>0.35713</v>
      </c>
      <c r="H17" s="14">
        <f t="shared" ca="1" si="3"/>
        <v>0.23570579999999999</v>
      </c>
      <c r="I17" s="14">
        <f t="shared" ca="1" si="2"/>
        <v>0.61999999999999988</v>
      </c>
      <c r="J17" s="14">
        <f ca="1">I17*RANDBETWEEN(75,85)/100</f>
        <v>0.48359999999999992</v>
      </c>
      <c r="K17" s="6">
        <v>484</v>
      </c>
      <c r="M17" s="6">
        <v>1014</v>
      </c>
      <c r="N17" s="14">
        <v>0.49199999999999999</v>
      </c>
      <c r="O17" s="14">
        <f t="shared" ca="1" si="0"/>
        <v>0.36408000000000001</v>
      </c>
      <c r="P17" s="14">
        <f t="shared" ca="1" si="0"/>
        <v>0.26941919999999997</v>
      </c>
    </row>
    <row r="18" spans="1:16" ht="17" customHeight="1" x14ac:dyDescent="0.35">
      <c r="A18" s="6">
        <v>1016</v>
      </c>
      <c r="B18" s="6">
        <v>32051</v>
      </c>
      <c r="C18" s="6">
        <v>388689</v>
      </c>
      <c r="D18" s="7">
        <f t="shared" si="1"/>
        <v>3537069.9</v>
      </c>
      <c r="E18" s="6">
        <v>9.1</v>
      </c>
      <c r="F18" s="14">
        <v>0.51400000000000001</v>
      </c>
      <c r="G18" s="14">
        <f t="shared" ca="1" si="3"/>
        <v>0.37522</v>
      </c>
      <c r="H18" s="14">
        <f t="shared" ca="1" si="3"/>
        <v>0.29267160000000003</v>
      </c>
      <c r="I18" s="14">
        <f t="shared" ca="1" si="2"/>
        <v>0.77000000000000013</v>
      </c>
      <c r="J18" s="14">
        <f t="shared" ref="J18:J33" ca="1" si="4">I18*RANDBETWEEN(75,85)/100</f>
        <v>0.63140000000000007</v>
      </c>
      <c r="K18" s="6">
        <v>484</v>
      </c>
      <c r="M18" s="6">
        <v>1015</v>
      </c>
      <c r="N18" s="14">
        <v>0.502</v>
      </c>
      <c r="O18" s="14">
        <f t="shared" ca="1" si="0"/>
        <v>0.34136000000000005</v>
      </c>
      <c r="P18" s="14">
        <f t="shared" ca="1" si="0"/>
        <v>0.24919280000000005</v>
      </c>
    </row>
    <row r="19" spans="1:16" ht="17" customHeight="1" x14ac:dyDescent="0.35">
      <c r="A19" s="6">
        <v>1015</v>
      </c>
      <c r="B19" s="6">
        <v>32910</v>
      </c>
      <c r="C19" s="6">
        <v>406452</v>
      </c>
      <c r="D19" s="7">
        <f t="shared" si="1"/>
        <v>3901939.1999999997</v>
      </c>
      <c r="E19" s="6">
        <v>9.6</v>
      </c>
      <c r="F19" s="14">
        <v>0.502</v>
      </c>
      <c r="G19" s="14">
        <f t="shared" ca="1" si="3"/>
        <v>0.36646000000000001</v>
      </c>
      <c r="H19" s="14">
        <f t="shared" ca="1" si="3"/>
        <v>0.23819899999999999</v>
      </c>
      <c r="I19" s="14">
        <f t="shared" ca="1" si="2"/>
        <v>0.62</v>
      </c>
      <c r="J19" s="14">
        <f t="shared" ca="1" si="4"/>
        <v>0.48979999999999996</v>
      </c>
      <c r="K19" s="6">
        <v>470</v>
      </c>
      <c r="M19" s="6">
        <v>1016</v>
      </c>
      <c r="N19" s="14">
        <v>0.51400000000000001</v>
      </c>
      <c r="O19" s="14">
        <f t="shared" ca="1" si="0"/>
        <v>0.38036000000000003</v>
      </c>
      <c r="P19" s="14">
        <f t="shared" ca="1" si="0"/>
        <v>0.28146640000000001</v>
      </c>
    </row>
    <row r="20" spans="1:16" ht="17" customHeight="1" x14ac:dyDescent="0.35">
      <c r="A20" s="6">
        <v>1014</v>
      </c>
      <c r="B20" s="6">
        <v>37697</v>
      </c>
      <c r="C20" s="6">
        <v>431479</v>
      </c>
      <c r="D20" s="7">
        <f t="shared" si="1"/>
        <v>8586432.0999999996</v>
      </c>
      <c r="E20" s="6">
        <v>19.899999999999999</v>
      </c>
      <c r="F20" s="14">
        <v>0.49199999999999999</v>
      </c>
      <c r="G20" s="14">
        <f t="shared" ca="1" si="3"/>
        <v>0.39360000000000001</v>
      </c>
      <c r="H20" s="14">
        <f t="shared" ca="1" si="3"/>
        <v>0.29520000000000002</v>
      </c>
      <c r="I20" s="14">
        <f t="shared" ca="1" si="2"/>
        <v>0.71</v>
      </c>
      <c r="J20" s="14">
        <f t="shared" ca="1" si="4"/>
        <v>0.53249999999999997</v>
      </c>
      <c r="K20" s="6">
        <v>458</v>
      </c>
      <c r="M20" s="6">
        <v>1017</v>
      </c>
      <c r="N20" s="14">
        <v>0.503</v>
      </c>
      <c r="O20" s="14">
        <f t="shared" ca="1" si="0"/>
        <v>0.39737</v>
      </c>
      <c r="P20" s="14">
        <f t="shared" ca="1" si="0"/>
        <v>0.30200119999999997</v>
      </c>
    </row>
    <row r="21" spans="1:16" ht="17" customHeight="1" x14ac:dyDescent="0.35">
      <c r="A21" s="6">
        <v>1013</v>
      </c>
      <c r="B21" s="6">
        <v>47074</v>
      </c>
      <c r="C21" s="6">
        <v>444935</v>
      </c>
      <c r="D21" s="7">
        <f t="shared" si="1"/>
        <v>4182389</v>
      </c>
      <c r="E21" s="6">
        <v>9.4</v>
      </c>
      <c r="F21" s="14">
        <v>0.45600000000000002</v>
      </c>
      <c r="G21" s="14">
        <f t="shared" ca="1" si="3"/>
        <v>0.36024</v>
      </c>
      <c r="H21" s="14">
        <f t="shared" ca="1" si="3"/>
        <v>0.28098719999999999</v>
      </c>
      <c r="I21" s="14">
        <f t="shared" ca="1" si="2"/>
        <v>0.73999999999999988</v>
      </c>
      <c r="J21" s="14">
        <f t="shared" ca="1" si="4"/>
        <v>0.55499999999999994</v>
      </c>
      <c r="K21" s="6">
        <v>446</v>
      </c>
      <c r="M21" s="6">
        <v>1018</v>
      </c>
      <c r="N21" s="14">
        <v>0.59</v>
      </c>
      <c r="O21" s="14">
        <f t="shared" ca="1" si="0"/>
        <v>0.42479999999999996</v>
      </c>
      <c r="P21" s="14">
        <f t="shared" ca="1" si="0"/>
        <v>0.32709599999999994</v>
      </c>
    </row>
    <row r="22" spans="1:16" ht="17" customHeight="1" x14ac:dyDescent="0.35">
      <c r="A22" s="6">
        <v>1012</v>
      </c>
      <c r="B22" s="6">
        <v>56236</v>
      </c>
      <c r="C22" s="6">
        <v>457839</v>
      </c>
      <c r="D22" s="7">
        <f t="shared" si="1"/>
        <v>4578390</v>
      </c>
      <c r="E22" s="6">
        <v>10</v>
      </c>
      <c r="F22" s="14">
        <v>0.47199999999999998</v>
      </c>
      <c r="G22" s="14">
        <f t="shared" ca="1" si="3"/>
        <v>0.33983999999999992</v>
      </c>
      <c r="H22" s="14">
        <f t="shared" ca="1" si="3"/>
        <v>0.23109119999999994</v>
      </c>
      <c r="I22" s="14">
        <f t="shared" ca="1" si="2"/>
        <v>0.66999999999999993</v>
      </c>
      <c r="J22" s="14">
        <f t="shared" ca="1" si="4"/>
        <v>0.50249999999999995</v>
      </c>
      <c r="K22" s="6">
        <v>432</v>
      </c>
      <c r="M22" s="6">
        <v>1019</v>
      </c>
      <c r="N22" s="14">
        <v>0.6</v>
      </c>
      <c r="O22" s="14">
        <f t="shared" ca="1" si="0"/>
        <v>0.39600000000000002</v>
      </c>
      <c r="P22" s="14">
        <f t="shared" ca="1" si="0"/>
        <v>0.2772</v>
      </c>
    </row>
    <row r="23" spans="1:16" ht="17" customHeight="1" x14ac:dyDescent="0.35">
      <c r="A23" s="6">
        <v>1011</v>
      </c>
      <c r="B23" s="6">
        <v>66015</v>
      </c>
      <c r="C23" s="6">
        <v>474769</v>
      </c>
      <c r="D23" s="7">
        <f t="shared" si="1"/>
        <v>8830703.4000000004</v>
      </c>
      <c r="E23" s="6">
        <v>18.600000000000001</v>
      </c>
      <c r="F23" s="14">
        <v>0.45600000000000002</v>
      </c>
      <c r="G23" s="14">
        <f t="shared" ca="1" si="3"/>
        <v>0.35112000000000004</v>
      </c>
      <c r="H23" s="14">
        <f t="shared" ca="1" si="3"/>
        <v>0.23173920000000003</v>
      </c>
      <c r="I23" s="14">
        <f t="shared" ca="1" si="2"/>
        <v>0.61</v>
      </c>
      <c r="J23" s="14">
        <f t="shared" ca="1" si="4"/>
        <v>0.4758</v>
      </c>
      <c r="K23" s="6">
        <v>399</v>
      </c>
      <c r="M23" s="6">
        <v>1020</v>
      </c>
      <c r="N23" s="14">
        <v>0.58299999999999996</v>
      </c>
      <c r="O23" s="14">
        <f t="shared" ca="1" si="0"/>
        <v>0.42558999999999997</v>
      </c>
      <c r="P23" s="14">
        <f t="shared" ca="1" si="0"/>
        <v>0.28514529999999999</v>
      </c>
    </row>
    <row r="24" spans="1:16" ht="17" customHeight="1" x14ac:dyDescent="0.35">
      <c r="A24" s="6">
        <v>1010</v>
      </c>
      <c r="B24" s="6">
        <v>67118</v>
      </c>
      <c r="C24" s="6">
        <v>477871</v>
      </c>
      <c r="D24" s="7">
        <f t="shared" si="1"/>
        <v>5638877.8000000007</v>
      </c>
      <c r="E24" s="6">
        <v>11.8</v>
      </c>
      <c r="F24" s="14">
        <v>0.48299999999999998</v>
      </c>
      <c r="G24" s="14">
        <f t="shared" ca="1" si="3"/>
        <v>0.31878000000000001</v>
      </c>
      <c r="H24" s="14">
        <f t="shared" ca="1" si="3"/>
        <v>0.22314600000000001</v>
      </c>
      <c r="I24" s="14">
        <f t="shared" ca="1" si="2"/>
        <v>0.69000000000000006</v>
      </c>
      <c r="J24" s="14">
        <f t="shared" ca="1" si="4"/>
        <v>0.51750000000000007</v>
      </c>
      <c r="K24" s="6">
        <v>391</v>
      </c>
      <c r="M24" s="6">
        <v>1021</v>
      </c>
      <c r="N24" s="14">
        <v>0.59099999999999997</v>
      </c>
      <c r="O24" s="14">
        <f t="shared" ca="1" si="0"/>
        <v>0.39596999999999999</v>
      </c>
      <c r="P24" s="14">
        <f t="shared" ca="1" si="0"/>
        <v>0.30489689999999997</v>
      </c>
    </row>
    <row r="25" spans="1:16" ht="17" customHeight="1" x14ac:dyDescent="0.35">
      <c r="A25" s="6">
        <v>1009</v>
      </c>
      <c r="B25" s="6">
        <v>64494</v>
      </c>
      <c r="C25" s="6">
        <v>480435</v>
      </c>
      <c r="D25" s="7">
        <f t="shared" si="1"/>
        <v>6149568</v>
      </c>
      <c r="E25" s="6">
        <v>12.8</v>
      </c>
      <c r="F25" s="14">
        <v>0.48399999999999999</v>
      </c>
      <c r="G25" s="14">
        <f t="shared" ca="1" si="3"/>
        <v>0.31944</v>
      </c>
      <c r="H25" s="14">
        <f t="shared" ca="1" si="3"/>
        <v>0.24596879999999999</v>
      </c>
      <c r="I25" s="14">
        <f t="shared" ca="1" si="2"/>
        <v>0.71999999999999986</v>
      </c>
      <c r="J25" s="14">
        <f t="shared" ca="1" si="4"/>
        <v>0.59759999999999991</v>
      </c>
      <c r="K25" s="6">
        <v>386</v>
      </c>
      <c r="M25" s="6">
        <v>1022</v>
      </c>
      <c r="N25" s="14">
        <v>0.58899999999999997</v>
      </c>
      <c r="O25" s="14">
        <f t="shared" ca="1" si="0"/>
        <v>0.44174999999999998</v>
      </c>
      <c r="P25" s="14">
        <f t="shared" ca="1" si="0"/>
        <v>0.31805999999999995</v>
      </c>
    </row>
    <row r="26" spans="1:16" ht="17" customHeight="1" x14ac:dyDescent="0.35">
      <c r="A26" s="6">
        <v>1008</v>
      </c>
      <c r="B26" s="6">
        <v>66278</v>
      </c>
      <c r="C26" s="6">
        <v>485614</v>
      </c>
      <c r="D26" s="7">
        <f t="shared" si="1"/>
        <v>7235648.6000000006</v>
      </c>
      <c r="E26" s="6">
        <v>14.9</v>
      </c>
      <c r="F26" s="14">
        <v>0.49099999999999999</v>
      </c>
      <c r="G26" s="14">
        <f t="shared" ca="1" si="3"/>
        <v>0.38298000000000004</v>
      </c>
      <c r="H26" s="14">
        <f t="shared" ca="1" si="3"/>
        <v>0.29489460000000006</v>
      </c>
      <c r="I26" s="14">
        <f t="shared" ca="1" si="2"/>
        <v>0.72000000000000008</v>
      </c>
      <c r="J26" s="14">
        <f t="shared" ca="1" si="4"/>
        <v>0.59760000000000002</v>
      </c>
      <c r="K26" s="6">
        <v>368</v>
      </c>
      <c r="M26" s="6">
        <v>1023</v>
      </c>
      <c r="N26" s="14">
        <v>0.56200000000000006</v>
      </c>
      <c r="O26" s="14">
        <v>0.439</v>
      </c>
      <c r="P26" s="14">
        <v>0.32800000000000001</v>
      </c>
    </row>
    <row r="27" spans="1:16" ht="17" customHeight="1" x14ac:dyDescent="0.35">
      <c r="A27" s="6">
        <v>1007</v>
      </c>
      <c r="B27" s="6">
        <v>75583</v>
      </c>
      <c r="C27" s="6">
        <v>500610</v>
      </c>
      <c r="D27" s="7">
        <f t="shared" si="1"/>
        <v>11113542</v>
      </c>
      <c r="E27" s="6">
        <v>22.2</v>
      </c>
      <c r="F27" s="14">
        <v>0.48599999999999999</v>
      </c>
      <c r="G27" s="14">
        <f t="shared" ca="1" si="3"/>
        <v>0.34019999999999995</v>
      </c>
      <c r="H27" s="14">
        <f t="shared" ca="1" si="3"/>
        <v>0.25855199999999995</v>
      </c>
      <c r="I27" s="14">
        <f t="shared" ca="1" si="2"/>
        <v>0.73</v>
      </c>
      <c r="J27" s="14">
        <f t="shared" ca="1" si="4"/>
        <v>0.56210000000000004</v>
      </c>
      <c r="K27" s="6">
        <v>346</v>
      </c>
      <c r="M27" s="6">
        <v>1024</v>
      </c>
      <c r="N27" s="14">
        <v>0.59499999999999997</v>
      </c>
      <c r="O27" s="14">
        <v>0.50600000000000001</v>
      </c>
      <c r="P27" s="14">
        <v>0.42099999999999999</v>
      </c>
    </row>
    <row r="28" spans="1:16" ht="17" customHeight="1" x14ac:dyDescent="0.35">
      <c r="A28" s="6">
        <v>1006</v>
      </c>
      <c r="B28" s="6">
        <v>103495</v>
      </c>
      <c r="C28" s="6">
        <v>541066</v>
      </c>
      <c r="D28" s="7">
        <f t="shared" si="1"/>
        <v>7304391</v>
      </c>
      <c r="E28" s="6">
        <v>13.5</v>
      </c>
      <c r="F28" s="14">
        <v>0.42</v>
      </c>
      <c r="G28" s="14">
        <f t="shared" ca="1" si="3"/>
        <v>0.30659999999999998</v>
      </c>
      <c r="H28" s="14">
        <f t="shared" ca="1" si="3"/>
        <v>0.21462000000000001</v>
      </c>
      <c r="I28" s="14">
        <f t="shared" ca="1" si="2"/>
        <v>0.65</v>
      </c>
      <c r="J28" s="14">
        <f t="shared" ca="1" si="4"/>
        <v>0.55249999999999999</v>
      </c>
      <c r="K28" s="6">
        <v>311</v>
      </c>
      <c r="M28" s="6">
        <v>1025</v>
      </c>
      <c r="N28" s="14">
        <v>0.57999999999999996</v>
      </c>
      <c r="O28" s="14">
        <v>0.48799999999999999</v>
      </c>
      <c r="P28" s="14"/>
    </row>
    <row r="29" spans="1:16" ht="17" customHeight="1" x14ac:dyDescent="0.35">
      <c r="A29" s="6">
        <v>1005</v>
      </c>
      <c r="B29" s="6">
        <v>127180</v>
      </c>
      <c r="C29" s="6">
        <v>575918</v>
      </c>
      <c r="D29" s="7">
        <f t="shared" si="1"/>
        <v>7141383.2000000002</v>
      </c>
      <c r="E29" s="6">
        <v>12.4</v>
      </c>
      <c r="F29" s="14">
        <v>0.41599999999999998</v>
      </c>
      <c r="G29" s="14">
        <f t="shared" ca="1" si="3"/>
        <v>0.30368000000000001</v>
      </c>
      <c r="H29" s="14">
        <f t="shared" ca="1" si="3"/>
        <v>0.19739200000000001</v>
      </c>
      <c r="I29" s="14">
        <f t="shared" ca="1" si="2"/>
        <v>0.6</v>
      </c>
      <c r="J29" s="14">
        <f t="shared" ca="1" si="4"/>
        <v>0.51</v>
      </c>
      <c r="K29" s="6">
        <v>284</v>
      </c>
      <c r="M29" s="6">
        <v>1026</v>
      </c>
      <c r="N29" s="14">
        <v>0.61199999999999999</v>
      </c>
      <c r="O29" s="14">
        <v>0.51300000000000001</v>
      </c>
      <c r="P29" s="14"/>
    </row>
    <row r="30" spans="1:16" ht="17" customHeight="1" x14ac:dyDescent="0.35">
      <c r="A30" s="6">
        <v>1004</v>
      </c>
      <c r="B30" s="6">
        <v>145323</v>
      </c>
      <c r="C30" s="6">
        <v>625789</v>
      </c>
      <c r="D30" s="7">
        <f t="shared" si="1"/>
        <v>12703516.700000001</v>
      </c>
      <c r="E30" s="6">
        <v>20.3</v>
      </c>
      <c r="F30" s="14">
        <v>0.41699999999999998</v>
      </c>
      <c r="G30" s="14">
        <f t="shared" ca="1" si="3"/>
        <v>0.30441000000000001</v>
      </c>
      <c r="H30" s="14">
        <f t="shared" ca="1" si="3"/>
        <v>0.2252634</v>
      </c>
      <c r="I30" s="14">
        <f t="shared" ca="1" si="2"/>
        <v>0.69</v>
      </c>
      <c r="J30" s="14">
        <f t="shared" ca="1" si="4"/>
        <v>0.52439999999999998</v>
      </c>
      <c r="K30" s="6">
        <v>256</v>
      </c>
      <c r="M30" s="6">
        <v>1027</v>
      </c>
      <c r="N30" s="14">
        <v>0.61099999999999999</v>
      </c>
      <c r="O30" s="14">
        <v>0.52100000000000002</v>
      </c>
      <c r="P30" s="14"/>
    </row>
    <row r="31" spans="1:16" ht="17" customHeight="1" x14ac:dyDescent="0.35">
      <c r="A31" s="6">
        <v>1003</v>
      </c>
      <c r="B31" s="6">
        <v>203532</v>
      </c>
      <c r="C31" s="6">
        <v>690771</v>
      </c>
      <c r="D31" s="7">
        <f t="shared" si="1"/>
        <v>9187254.3000000007</v>
      </c>
      <c r="E31" s="6">
        <v>13.3</v>
      </c>
      <c r="F31" s="14">
        <v>0.42599999999999999</v>
      </c>
      <c r="G31" s="14">
        <f t="shared" ca="1" si="3"/>
        <v>0.27689999999999998</v>
      </c>
      <c r="H31" s="14">
        <f t="shared" ca="1" si="3"/>
        <v>0.22151999999999997</v>
      </c>
      <c r="I31" s="14">
        <f t="shared" ca="1" si="2"/>
        <v>0.78999999999999992</v>
      </c>
      <c r="J31" s="14">
        <f t="shared" ca="1" si="4"/>
        <v>0.61619999999999997</v>
      </c>
      <c r="K31" s="6">
        <v>228</v>
      </c>
      <c r="M31" s="6">
        <v>1028</v>
      </c>
      <c r="N31" s="14">
        <v>0.59199999999999997</v>
      </c>
      <c r="O31" s="14">
        <v>0.48699999999999999</v>
      </c>
      <c r="P31" s="14"/>
    </row>
    <row r="32" spans="1:16" ht="17" customHeight="1" x14ac:dyDescent="0.35">
      <c r="A32" s="6">
        <v>1002</v>
      </c>
      <c r="B32" s="6">
        <v>401586</v>
      </c>
      <c r="C32" s="6">
        <v>846862</v>
      </c>
      <c r="D32" s="7">
        <f t="shared" si="1"/>
        <v>9315482</v>
      </c>
      <c r="E32" s="6">
        <v>11</v>
      </c>
      <c r="F32" s="14">
        <v>0.41299999999999998</v>
      </c>
      <c r="G32" s="14">
        <f t="shared" ca="1" si="3"/>
        <v>0.32213999999999998</v>
      </c>
      <c r="H32" s="14">
        <f t="shared" ca="1" si="3"/>
        <v>0.25126919999999997</v>
      </c>
      <c r="I32" s="14">
        <f t="shared" ca="1" si="2"/>
        <v>0.74999999999999989</v>
      </c>
      <c r="J32" s="14">
        <f t="shared" ca="1" si="4"/>
        <v>0.5774999999999999</v>
      </c>
      <c r="K32" s="6">
        <v>181</v>
      </c>
      <c r="M32" s="6">
        <v>1029</v>
      </c>
      <c r="N32" s="14">
        <v>0.54100000000000004</v>
      </c>
      <c r="O32" s="14"/>
      <c r="P32" s="14"/>
    </row>
    <row r="33" spans="1:16" ht="17" customHeight="1" x14ac:dyDescent="0.35">
      <c r="A33" s="6">
        <v>1001</v>
      </c>
      <c r="B33" s="6">
        <v>965852</v>
      </c>
      <c r="C33" s="6">
        <f>B33</f>
        <v>965852</v>
      </c>
      <c r="D33" s="7">
        <f t="shared" si="1"/>
        <v>9368764.3999999985</v>
      </c>
      <c r="E33" s="6">
        <v>9.6999999999999993</v>
      </c>
      <c r="F33" s="14">
        <v>0.46100000000000002</v>
      </c>
      <c r="G33" s="14">
        <f t="shared" ca="1" si="3"/>
        <v>0.30426000000000003</v>
      </c>
      <c r="H33" s="14">
        <f t="shared" ca="1" si="3"/>
        <v>0.20689680000000002</v>
      </c>
      <c r="I33" s="14">
        <f t="shared" ca="1" si="2"/>
        <v>0.64</v>
      </c>
      <c r="J33" s="14">
        <f t="shared" ca="1" si="4"/>
        <v>0.48</v>
      </c>
      <c r="K33" s="6">
        <v>93</v>
      </c>
      <c r="M33" s="6">
        <v>1030</v>
      </c>
      <c r="N33" s="14"/>
      <c r="O33" s="14"/>
      <c r="P33" s="14"/>
    </row>
    <row r="34" spans="1:16" ht="17" customHeight="1" x14ac:dyDescent="0.35">
      <c r="F34" s="14"/>
      <c r="G34" s="14"/>
      <c r="H34" s="14"/>
      <c r="I34" s="14"/>
      <c r="J34" s="14"/>
      <c r="N34" s="14"/>
      <c r="O34" s="14"/>
      <c r="P34" s="14"/>
    </row>
    <row r="35" spans="1:16" ht="17" customHeight="1" x14ac:dyDescent="0.35">
      <c r="F35" s="14"/>
      <c r="G35" s="14"/>
      <c r="H35" s="14"/>
      <c r="I35" s="14"/>
      <c r="J35" s="14"/>
      <c r="N35" s="14"/>
      <c r="O35" s="14"/>
      <c r="P35" s="14"/>
    </row>
    <row r="36" spans="1:16" ht="17" customHeight="1" x14ac:dyDescent="0.35">
      <c r="F36" s="14"/>
      <c r="G36" s="14"/>
      <c r="H36" s="14"/>
      <c r="I36" s="14"/>
      <c r="J36" s="14"/>
      <c r="N36" s="14"/>
      <c r="O36" s="14"/>
      <c r="P36" s="14"/>
    </row>
    <row r="37" spans="1:16" ht="17" customHeight="1" x14ac:dyDescent="0.35">
      <c r="F37" s="14"/>
      <c r="G37" s="14"/>
      <c r="H37" s="14"/>
      <c r="I37" s="14"/>
      <c r="J37" s="14"/>
      <c r="N37" s="14"/>
      <c r="O37" s="14"/>
      <c r="P37" s="14"/>
    </row>
    <row r="38" spans="1:16" ht="17" customHeight="1" x14ac:dyDescent="0.35">
      <c r="F38" s="14"/>
      <c r="G38" s="14"/>
      <c r="H38" s="14"/>
      <c r="I38" s="14"/>
      <c r="J38" s="14"/>
      <c r="N38" s="14"/>
      <c r="O38" s="14"/>
      <c r="P38" s="14"/>
    </row>
    <row r="39" spans="1:16" ht="17" customHeight="1" x14ac:dyDescent="0.35">
      <c r="F39" s="14"/>
      <c r="G39" s="14"/>
      <c r="H39" s="14"/>
      <c r="I39" s="14"/>
      <c r="J39" s="14"/>
      <c r="N39" s="14"/>
      <c r="O39" s="14"/>
      <c r="P39" s="14"/>
    </row>
    <row r="40" spans="1:16" ht="17" customHeight="1" x14ac:dyDescent="0.35">
      <c r="F40" s="14"/>
      <c r="G40" s="14"/>
      <c r="H40" s="14"/>
      <c r="I40" s="14"/>
      <c r="J40" s="14"/>
      <c r="N40" s="14"/>
      <c r="O40" s="14"/>
      <c r="P40" s="14"/>
    </row>
    <row r="41" spans="1:16" ht="17" customHeight="1" x14ac:dyDescent="0.35">
      <c r="F41" s="14"/>
      <c r="G41" s="14"/>
      <c r="H41" s="14"/>
      <c r="I41" s="14"/>
      <c r="J41" s="14"/>
      <c r="N41" s="14"/>
      <c r="O41" s="14"/>
      <c r="P41" s="14"/>
    </row>
    <row r="42" spans="1:16" ht="17" customHeight="1" x14ac:dyDescent="0.35">
      <c r="F42" s="14"/>
      <c r="G42" s="14"/>
      <c r="H42" s="14"/>
      <c r="I42" s="14"/>
      <c r="J42" s="14"/>
      <c r="N42" s="14"/>
      <c r="O42" s="14"/>
      <c r="P42" s="14"/>
    </row>
    <row r="43" spans="1:16" ht="17" customHeight="1" x14ac:dyDescent="0.35">
      <c r="F43" s="14"/>
      <c r="G43" s="14"/>
      <c r="H43" s="14"/>
      <c r="I43" s="14"/>
      <c r="J43" s="14"/>
      <c r="N43" s="14"/>
      <c r="O43" s="14"/>
      <c r="P43" s="14"/>
    </row>
    <row r="44" spans="1:16" ht="17" customHeight="1" x14ac:dyDescent="0.35">
      <c r="F44" s="14"/>
      <c r="G44" s="14"/>
      <c r="H44" s="14"/>
      <c r="I44" s="14"/>
      <c r="J44" s="14"/>
      <c r="N44" s="14"/>
      <c r="O44" s="14"/>
      <c r="P44" s="14"/>
    </row>
    <row r="45" spans="1:16" ht="17" customHeight="1" x14ac:dyDescent="0.35">
      <c r="F45" s="14"/>
      <c r="G45" s="14"/>
      <c r="H45" s="14"/>
      <c r="I45" s="14"/>
      <c r="J45" s="14"/>
      <c r="N45" s="14"/>
      <c r="O45" s="14"/>
      <c r="P45" s="14"/>
    </row>
    <row r="46" spans="1:16" ht="17" customHeight="1" x14ac:dyDescent="0.35">
      <c r="F46" s="14"/>
      <c r="G46" s="14"/>
      <c r="H46" s="14"/>
      <c r="I46" s="14"/>
      <c r="J46" s="14"/>
      <c r="N46" s="14"/>
      <c r="O46" s="14"/>
      <c r="P46" s="14"/>
    </row>
    <row r="47" spans="1:16" ht="17" customHeight="1" x14ac:dyDescent="0.35">
      <c r="F47" s="14"/>
      <c r="G47" s="14"/>
      <c r="H47" s="14"/>
      <c r="I47" s="14"/>
      <c r="J47" s="14"/>
      <c r="N47" s="14"/>
      <c r="O47" s="14"/>
      <c r="P47" s="14"/>
    </row>
    <row r="48" spans="1:16" ht="17" customHeight="1" x14ac:dyDescent="0.35">
      <c r="F48" s="14"/>
      <c r="G48" s="14"/>
      <c r="H48" s="14"/>
      <c r="I48" s="14"/>
      <c r="J48" s="14"/>
      <c r="N48" s="14"/>
      <c r="O48" s="14"/>
      <c r="P48" s="14"/>
    </row>
    <row r="49" spans="6:16" ht="17" customHeight="1" x14ac:dyDescent="0.35">
      <c r="F49" s="14"/>
      <c r="G49" s="14"/>
      <c r="H49" s="14"/>
      <c r="I49" s="14"/>
      <c r="J49" s="14"/>
      <c r="N49" s="14"/>
      <c r="O49" s="14"/>
      <c r="P49" s="14"/>
    </row>
    <row r="50" spans="6:16" ht="17" customHeight="1" x14ac:dyDescent="0.35">
      <c r="F50" s="14"/>
      <c r="G50" s="14"/>
      <c r="H50" s="14"/>
      <c r="I50" s="14"/>
      <c r="J50" s="14"/>
      <c r="N50" s="14"/>
      <c r="O50" s="14"/>
      <c r="P50" s="14"/>
    </row>
    <row r="51" spans="6:16" ht="17" customHeight="1" x14ac:dyDescent="0.35">
      <c r="F51" s="14"/>
      <c r="G51" s="14"/>
      <c r="H51" s="14"/>
      <c r="I51" s="14"/>
      <c r="J51" s="14"/>
      <c r="N51" s="14"/>
      <c r="O51" s="14"/>
      <c r="P51" s="14"/>
    </row>
    <row r="52" spans="6:16" ht="17" customHeight="1" x14ac:dyDescent="0.35">
      <c r="F52" s="14"/>
      <c r="G52" s="14"/>
      <c r="H52" s="14"/>
      <c r="I52" s="14"/>
      <c r="J52" s="14"/>
      <c r="N52" s="14"/>
      <c r="O52" s="14"/>
      <c r="P52" s="14"/>
    </row>
    <row r="53" spans="6:16" ht="17" customHeight="1" x14ac:dyDescent="0.35">
      <c r="F53" s="14"/>
      <c r="G53" s="14"/>
      <c r="H53" s="14"/>
      <c r="I53" s="14"/>
      <c r="J53" s="14"/>
      <c r="N53" s="14"/>
      <c r="O53" s="14"/>
      <c r="P53" s="14"/>
    </row>
    <row r="54" spans="6:16" ht="17" customHeight="1" x14ac:dyDescent="0.35">
      <c r="F54" s="14"/>
      <c r="G54" s="14"/>
      <c r="H54" s="14"/>
      <c r="I54" s="14"/>
      <c r="J54" s="14"/>
      <c r="N54" s="14"/>
      <c r="O54" s="14"/>
      <c r="P54" s="14"/>
    </row>
    <row r="55" spans="6:16" ht="17" customHeight="1" x14ac:dyDescent="0.35">
      <c r="F55" s="14"/>
      <c r="G55" s="14"/>
      <c r="H55" s="14"/>
      <c r="I55" s="14"/>
      <c r="J55" s="14"/>
      <c r="N55" s="14"/>
      <c r="O55" s="14"/>
      <c r="P55" s="14"/>
    </row>
    <row r="56" spans="6:16" ht="17" customHeight="1" x14ac:dyDescent="0.35">
      <c r="F56" s="14"/>
      <c r="G56" s="14"/>
      <c r="H56" s="14"/>
      <c r="I56" s="14"/>
      <c r="J56" s="14"/>
      <c r="N56" s="14"/>
      <c r="O56" s="14"/>
      <c r="P56" s="14"/>
    </row>
    <row r="57" spans="6:16" ht="17" customHeight="1" x14ac:dyDescent="0.35">
      <c r="F57" s="14"/>
      <c r="G57" s="14"/>
      <c r="H57" s="14"/>
      <c r="I57" s="14"/>
      <c r="J57" s="14"/>
      <c r="N57" s="14"/>
      <c r="O57" s="14"/>
      <c r="P57" s="14"/>
    </row>
    <row r="58" spans="6:16" ht="17" customHeight="1" x14ac:dyDescent="0.35">
      <c r="F58" s="14"/>
      <c r="G58" s="14"/>
      <c r="H58" s="14"/>
      <c r="I58" s="14"/>
      <c r="J58" s="14"/>
      <c r="N58" s="14"/>
      <c r="O58" s="14"/>
      <c r="P58" s="14"/>
    </row>
    <row r="59" spans="6:16" ht="17" customHeight="1" x14ac:dyDescent="0.35">
      <c r="F59" s="14"/>
      <c r="G59" s="14"/>
      <c r="H59" s="14"/>
      <c r="I59" s="14"/>
      <c r="J59" s="14"/>
      <c r="N59" s="14"/>
      <c r="O59" s="14"/>
      <c r="P59" s="14"/>
    </row>
    <row r="60" spans="6:16" ht="17" customHeight="1" x14ac:dyDescent="0.35">
      <c r="F60" s="14"/>
      <c r="G60" s="14"/>
      <c r="H60" s="14"/>
      <c r="I60" s="14"/>
      <c r="J60" s="14"/>
      <c r="N60" s="14"/>
      <c r="O60" s="14"/>
      <c r="P60" s="14"/>
    </row>
    <row r="61" spans="6:16" ht="17" customHeight="1" x14ac:dyDescent="0.35">
      <c r="F61" s="14"/>
      <c r="G61" s="14"/>
      <c r="H61" s="14"/>
      <c r="I61" s="14"/>
      <c r="J61" s="14"/>
      <c r="N61" s="14"/>
      <c r="O61" s="14"/>
      <c r="P61" s="14"/>
    </row>
    <row r="62" spans="6:16" ht="17" customHeight="1" x14ac:dyDescent="0.35">
      <c r="F62" s="14"/>
      <c r="G62" s="14"/>
      <c r="H62" s="14"/>
      <c r="I62" s="14"/>
      <c r="J62" s="14"/>
      <c r="N62" s="14"/>
      <c r="O62" s="14"/>
      <c r="P62" s="14"/>
    </row>
    <row r="63" spans="6:16" ht="17" customHeight="1" x14ac:dyDescent="0.35">
      <c r="F63" s="14"/>
      <c r="G63" s="14"/>
      <c r="H63" s="14"/>
      <c r="I63" s="14"/>
      <c r="J63" s="14"/>
      <c r="N63" s="14"/>
      <c r="O63" s="14"/>
      <c r="P63" s="14"/>
    </row>
    <row r="64" spans="6:16" ht="17" customHeight="1" x14ac:dyDescent="0.35">
      <c r="F64" s="14"/>
      <c r="G64" s="14"/>
      <c r="H64" s="14"/>
      <c r="I64" s="14"/>
      <c r="J64" s="14"/>
      <c r="N64" s="14"/>
      <c r="O64" s="14"/>
      <c r="P64" s="14"/>
    </row>
    <row r="65" spans="6:16" ht="17" customHeight="1" x14ac:dyDescent="0.35">
      <c r="F65" s="14"/>
      <c r="G65" s="14"/>
      <c r="H65" s="14"/>
      <c r="I65" s="14"/>
      <c r="J65" s="14"/>
      <c r="N65" s="14"/>
      <c r="O65" s="14"/>
      <c r="P65" s="14"/>
    </row>
    <row r="66" spans="6:16" ht="17" customHeight="1" x14ac:dyDescent="0.35">
      <c r="F66" s="14"/>
      <c r="G66" s="14"/>
      <c r="H66" s="14"/>
      <c r="I66" s="14"/>
      <c r="J66" s="14"/>
      <c r="N66" s="14"/>
      <c r="O66" s="14"/>
      <c r="P66" s="14"/>
    </row>
    <row r="67" spans="6:16" ht="17" customHeight="1" x14ac:dyDescent="0.35">
      <c r="F67" s="14"/>
      <c r="G67" s="14"/>
      <c r="H67" s="14"/>
      <c r="I67" s="14"/>
      <c r="J67" s="14"/>
      <c r="N67" s="14"/>
      <c r="O67" s="14"/>
      <c r="P67" s="14"/>
    </row>
    <row r="68" spans="6:16" ht="17" customHeight="1" x14ac:dyDescent="0.35">
      <c r="F68" s="14"/>
      <c r="G68" s="14"/>
      <c r="H68" s="14"/>
      <c r="I68" s="14"/>
      <c r="J68" s="14"/>
      <c r="N68" s="14"/>
      <c r="O68" s="14"/>
      <c r="P68" s="14"/>
    </row>
    <row r="69" spans="6:16" ht="17" customHeight="1" x14ac:dyDescent="0.35">
      <c r="F69" s="14"/>
      <c r="G69" s="14"/>
      <c r="H69" s="14"/>
      <c r="I69" s="14"/>
      <c r="J69" s="14"/>
      <c r="N69" s="14"/>
      <c r="O69" s="14"/>
      <c r="P69" s="14"/>
    </row>
    <row r="70" spans="6:16" ht="17" customHeight="1" x14ac:dyDescent="0.35">
      <c r="F70" s="14"/>
      <c r="G70" s="14"/>
      <c r="H70" s="14"/>
      <c r="I70" s="14"/>
      <c r="J70" s="14"/>
      <c r="N70" s="14"/>
      <c r="O70" s="14"/>
      <c r="P70" s="14"/>
    </row>
    <row r="71" spans="6:16" ht="17" customHeight="1" x14ac:dyDescent="0.35">
      <c r="F71" s="14"/>
      <c r="G71" s="14"/>
      <c r="H71" s="14"/>
      <c r="I71" s="14"/>
      <c r="J71" s="14"/>
      <c r="N71" s="14"/>
      <c r="O71" s="14"/>
      <c r="P71" s="14"/>
    </row>
    <row r="72" spans="6:16" ht="17" customHeight="1" x14ac:dyDescent="0.35">
      <c r="F72" s="14"/>
      <c r="G72" s="14"/>
      <c r="H72" s="14"/>
      <c r="I72" s="14"/>
      <c r="J72" s="14"/>
      <c r="N72" s="14"/>
      <c r="O72" s="14"/>
      <c r="P72" s="14"/>
    </row>
    <row r="73" spans="6:16" ht="17" customHeight="1" x14ac:dyDescent="0.35">
      <c r="F73" s="14"/>
      <c r="G73" s="14"/>
      <c r="H73" s="14"/>
      <c r="I73" s="14"/>
      <c r="J73" s="14"/>
      <c r="N73" s="14"/>
      <c r="O73" s="14"/>
      <c r="P73" s="14"/>
    </row>
    <row r="74" spans="6:16" ht="17" customHeight="1" x14ac:dyDescent="0.35">
      <c r="F74" s="14"/>
      <c r="G74" s="14"/>
      <c r="H74" s="14"/>
      <c r="I74" s="14"/>
      <c r="J74" s="14"/>
      <c r="N74" s="14"/>
      <c r="O74" s="14"/>
      <c r="P74" s="14"/>
    </row>
    <row r="75" spans="6:16" ht="17" customHeight="1" x14ac:dyDescent="0.35">
      <c r="F75" s="14"/>
      <c r="G75" s="14"/>
      <c r="H75" s="14"/>
      <c r="I75" s="14"/>
      <c r="J75" s="14"/>
      <c r="N75" s="14"/>
      <c r="O75" s="14"/>
      <c r="P75" s="14"/>
    </row>
    <row r="76" spans="6:16" ht="17" customHeight="1" x14ac:dyDescent="0.35">
      <c r="F76" s="14"/>
      <c r="G76" s="14"/>
      <c r="H76" s="14"/>
      <c r="I76" s="14"/>
      <c r="J76" s="14"/>
      <c r="N76" s="14"/>
      <c r="O76" s="14"/>
      <c r="P76" s="14"/>
    </row>
    <row r="77" spans="6:16" ht="17" customHeight="1" x14ac:dyDescent="0.35">
      <c r="F77" s="14"/>
      <c r="G77" s="14"/>
      <c r="H77" s="14"/>
      <c r="I77" s="14"/>
      <c r="J77" s="14"/>
      <c r="N77" s="14"/>
      <c r="O77" s="14"/>
      <c r="P77" s="14"/>
    </row>
    <row r="78" spans="6:16" ht="17" customHeight="1" x14ac:dyDescent="0.35">
      <c r="F78" s="14"/>
      <c r="G78" s="14"/>
      <c r="H78" s="14"/>
      <c r="I78" s="14"/>
      <c r="J78" s="14"/>
      <c r="N78" s="14"/>
      <c r="O78" s="14"/>
      <c r="P78" s="14"/>
    </row>
    <row r="79" spans="6:16" ht="17" customHeight="1" x14ac:dyDescent="0.35">
      <c r="F79" s="14"/>
      <c r="G79" s="14"/>
      <c r="H79" s="14"/>
      <c r="I79" s="14"/>
      <c r="J79" s="14"/>
      <c r="N79" s="14"/>
      <c r="O79" s="14"/>
      <c r="P79" s="14"/>
    </row>
    <row r="80" spans="6:16" ht="17" customHeight="1" x14ac:dyDescent="0.35">
      <c r="F80" s="14"/>
      <c r="G80" s="14"/>
      <c r="H80" s="14"/>
      <c r="I80" s="14"/>
      <c r="J80" s="14"/>
      <c r="N80" s="14"/>
      <c r="O80" s="14"/>
      <c r="P80" s="14"/>
    </row>
    <row r="81" spans="6:16" ht="17" customHeight="1" x14ac:dyDescent="0.35">
      <c r="F81" s="14"/>
      <c r="G81" s="14"/>
      <c r="H81" s="14"/>
      <c r="I81" s="14"/>
      <c r="J81" s="14"/>
      <c r="N81" s="14"/>
      <c r="O81" s="14"/>
      <c r="P81" s="14"/>
    </row>
    <row r="82" spans="6:16" ht="17" customHeight="1" x14ac:dyDescent="0.35">
      <c r="F82" s="14"/>
      <c r="G82" s="14"/>
      <c r="H82" s="14"/>
      <c r="I82" s="14"/>
      <c r="J82" s="14"/>
      <c r="N82" s="14"/>
      <c r="O82" s="14"/>
      <c r="P82" s="14"/>
    </row>
    <row r="83" spans="6:16" ht="17" customHeight="1" x14ac:dyDescent="0.35">
      <c r="F83" s="14"/>
      <c r="G83" s="14"/>
      <c r="H83" s="14"/>
      <c r="I83" s="14"/>
      <c r="J83" s="14"/>
      <c r="N83" s="14"/>
      <c r="O83" s="14"/>
      <c r="P83" s="14"/>
    </row>
    <row r="84" spans="6:16" ht="17" customHeight="1" x14ac:dyDescent="0.35">
      <c r="F84" s="14"/>
      <c r="G84" s="14"/>
      <c r="H84" s="14"/>
      <c r="I84" s="14"/>
      <c r="J84" s="14"/>
      <c r="N84" s="14"/>
      <c r="O84" s="14"/>
      <c r="P84" s="14"/>
    </row>
    <row r="85" spans="6:16" ht="17" customHeight="1" x14ac:dyDescent="0.35">
      <c r="F85" s="14"/>
      <c r="G85" s="14"/>
      <c r="H85" s="14"/>
      <c r="I85" s="14"/>
      <c r="J85" s="14"/>
      <c r="N85" s="14"/>
      <c r="O85" s="14"/>
      <c r="P85" s="14"/>
    </row>
    <row r="86" spans="6:16" ht="17" customHeight="1" x14ac:dyDescent="0.35">
      <c r="F86" s="14"/>
      <c r="G86" s="14"/>
      <c r="H86" s="14"/>
      <c r="I86" s="14"/>
      <c r="J86" s="14"/>
      <c r="N86" s="14"/>
      <c r="O86" s="14"/>
      <c r="P86" s="14"/>
    </row>
    <row r="87" spans="6:16" ht="17" customHeight="1" x14ac:dyDescent="0.35">
      <c r="F87" s="14"/>
      <c r="G87" s="14"/>
      <c r="H87" s="14"/>
      <c r="I87" s="14"/>
      <c r="J87" s="14"/>
      <c r="N87" s="14"/>
      <c r="O87" s="14"/>
      <c r="P87" s="14"/>
    </row>
    <row r="88" spans="6:16" ht="17" customHeight="1" x14ac:dyDescent="0.35">
      <c r="F88" s="14"/>
      <c r="G88" s="14"/>
      <c r="H88" s="14"/>
      <c r="I88" s="14"/>
      <c r="J88" s="14"/>
      <c r="N88" s="14"/>
      <c r="O88" s="14"/>
      <c r="P88" s="14"/>
    </row>
    <row r="89" spans="6:16" ht="17" customHeight="1" x14ac:dyDescent="0.35">
      <c r="F89" s="14"/>
      <c r="G89" s="14"/>
      <c r="H89" s="14"/>
      <c r="I89" s="14"/>
      <c r="J89" s="14"/>
      <c r="N89" s="14"/>
      <c r="O89" s="14"/>
      <c r="P89" s="14"/>
    </row>
    <row r="90" spans="6:16" ht="17" customHeight="1" x14ac:dyDescent="0.35">
      <c r="F90" s="14"/>
      <c r="G90" s="14"/>
      <c r="H90" s="14"/>
      <c r="I90" s="14"/>
      <c r="J90" s="14"/>
      <c r="N90" s="14"/>
      <c r="O90" s="14"/>
      <c r="P90" s="14"/>
    </row>
    <row r="91" spans="6:16" ht="17" customHeight="1" x14ac:dyDescent="0.35">
      <c r="F91" s="14"/>
      <c r="G91" s="14"/>
      <c r="H91" s="14"/>
      <c r="I91" s="14"/>
      <c r="J91" s="14"/>
      <c r="N91" s="14"/>
      <c r="O91" s="14"/>
      <c r="P91" s="14"/>
    </row>
    <row r="92" spans="6:16" ht="17" customHeight="1" x14ac:dyDescent="0.35">
      <c r="F92" s="14"/>
      <c r="G92" s="14"/>
      <c r="H92" s="14"/>
      <c r="I92" s="14"/>
      <c r="J92" s="14"/>
      <c r="N92" s="14"/>
      <c r="O92" s="14"/>
      <c r="P92" s="14"/>
    </row>
    <row r="93" spans="6:16" ht="17" customHeight="1" x14ac:dyDescent="0.35">
      <c r="F93" s="14"/>
      <c r="G93" s="14"/>
      <c r="H93" s="14"/>
      <c r="I93" s="14"/>
      <c r="J93" s="14"/>
      <c r="N93" s="14"/>
      <c r="O93" s="14"/>
      <c r="P93" s="14"/>
    </row>
    <row r="94" spans="6:16" ht="17" customHeight="1" x14ac:dyDescent="0.35">
      <c r="F94" s="14"/>
      <c r="G94" s="14"/>
      <c r="H94" s="14"/>
      <c r="I94" s="14"/>
      <c r="J94" s="14"/>
      <c r="N94" s="14"/>
      <c r="O94" s="14"/>
      <c r="P94" s="14"/>
    </row>
    <row r="95" spans="6:16" ht="17" customHeight="1" x14ac:dyDescent="0.35">
      <c r="F95" s="14"/>
      <c r="G95" s="14"/>
      <c r="H95" s="14"/>
      <c r="I95" s="14"/>
      <c r="J95" s="14"/>
      <c r="N95" s="14"/>
      <c r="O95" s="14"/>
      <c r="P95" s="14"/>
    </row>
    <row r="96" spans="6:16" ht="17" customHeight="1" x14ac:dyDescent="0.35">
      <c r="F96" s="14"/>
      <c r="G96" s="14"/>
      <c r="H96" s="14"/>
      <c r="I96" s="14"/>
      <c r="J96" s="14"/>
      <c r="N96" s="14"/>
      <c r="O96" s="14"/>
      <c r="P96" s="14"/>
    </row>
    <row r="97" spans="6:16" ht="17" customHeight="1" x14ac:dyDescent="0.35">
      <c r="F97" s="14"/>
      <c r="G97" s="14"/>
      <c r="H97" s="14"/>
      <c r="I97" s="14"/>
      <c r="J97" s="14"/>
      <c r="N97" s="14"/>
      <c r="O97" s="14"/>
      <c r="P97" s="14"/>
    </row>
    <row r="98" spans="6:16" ht="17" customHeight="1" x14ac:dyDescent="0.35">
      <c r="F98" s="14"/>
      <c r="G98" s="14"/>
      <c r="H98" s="14"/>
      <c r="I98" s="14"/>
      <c r="J98" s="14"/>
      <c r="N98" s="14"/>
      <c r="O98" s="14"/>
      <c r="P98" s="14"/>
    </row>
    <row r="99" spans="6:16" ht="17" customHeight="1" x14ac:dyDescent="0.35">
      <c r="F99" s="14"/>
      <c r="G99" s="14"/>
      <c r="H99" s="14"/>
      <c r="I99" s="14"/>
      <c r="J99" s="14"/>
      <c r="N99" s="14"/>
      <c r="O99" s="14"/>
      <c r="P99" s="14"/>
    </row>
    <row r="100" spans="6:16" ht="17" customHeight="1" x14ac:dyDescent="0.35">
      <c r="F100" s="14"/>
      <c r="G100" s="14"/>
      <c r="H100" s="14"/>
      <c r="I100" s="14"/>
      <c r="J100" s="14"/>
      <c r="N100" s="14"/>
      <c r="O100" s="14"/>
      <c r="P100" s="14"/>
    </row>
    <row r="101" spans="6:16" ht="17" customHeight="1" x14ac:dyDescent="0.35">
      <c r="F101" s="14"/>
      <c r="G101" s="14"/>
      <c r="H101" s="14"/>
      <c r="I101" s="14"/>
      <c r="J101" s="14"/>
      <c r="N101" s="14"/>
      <c r="O101" s="14"/>
      <c r="P101" s="14"/>
    </row>
    <row r="102" spans="6:16" ht="17" customHeight="1" x14ac:dyDescent="0.35">
      <c r="F102" s="14"/>
      <c r="G102" s="14"/>
      <c r="H102" s="14"/>
      <c r="I102" s="14"/>
      <c r="J102" s="14"/>
      <c r="N102" s="14"/>
      <c r="O102" s="14"/>
      <c r="P102" s="14"/>
    </row>
    <row r="103" spans="6:16" ht="17" customHeight="1" x14ac:dyDescent="0.35">
      <c r="F103" s="14"/>
      <c r="G103" s="14"/>
      <c r="H103" s="14"/>
      <c r="I103" s="14"/>
      <c r="J103" s="14"/>
      <c r="N103" s="14"/>
      <c r="O103" s="14"/>
      <c r="P103" s="14"/>
    </row>
    <row r="104" spans="6:16" ht="17" customHeight="1" x14ac:dyDescent="0.35">
      <c r="F104" s="14"/>
      <c r="G104" s="14"/>
      <c r="H104" s="14"/>
      <c r="I104" s="14"/>
      <c r="J104" s="14"/>
      <c r="N104" s="14"/>
      <c r="O104" s="14"/>
      <c r="P104" s="14"/>
    </row>
    <row r="105" spans="6:16" ht="17" customHeight="1" x14ac:dyDescent="0.35">
      <c r="F105" s="14"/>
      <c r="G105" s="14"/>
      <c r="H105" s="14"/>
      <c r="I105" s="14"/>
      <c r="J105" s="14"/>
      <c r="N105" s="14"/>
      <c r="O105" s="14"/>
      <c r="P105" s="14"/>
    </row>
    <row r="106" spans="6:16" ht="17" customHeight="1" x14ac:dyDescent="0.35">
      <c r="F106" s="14"/>
      <c r="G106" s="14"/>
      <c r="H106" s="14"/>
      <c r="I106" s="14"/>
      <c r="J106" s="14"/>
      <c r="N106" s="14"/>
      <c r="O106" s="14"/>
      <c r="P106" s="14"/>
    </row>
    <row r="107" spans="6:16" ht="17" customHeight="1" x14ac:dyDescent="0.35">
      <c r="F107" s="14"/>
      <c r="G107" s="14"/>
      <c r="H107" s="14"/>
      <c r="I107" s="14"/>
      <c r="J107" s="14"/>
      <c r="N107" s="14"/>
      <c r="O107" s="14"/>
      <c r="P107" s="14"/>
    </row>
    <row r="108" spans="6:16" ht="17" customHeight="1" x14ac:dyDescent="0.35">
      <c r="F108" s="14"/>
      <c r="G108" s="14"/>
      <c r="H108" s="14"/>
      <c r="I108" s="14"/>
      <c r="J108" s="14"/>
      <c r="N108" s="14"/>
      <c r="O108" s="14"/>
      <c r="P108" s="14"/>
    </row>
    <row r="109" spans="6:16" ht="17" customHeight="1" x14ac:dyDescent="0.35">
      <c r="F109" s="14"/>
      <c r="G109" s="14"/>
      <c r="H109" s="14"/>
      <c r="I109" s="14"/>
      <c r="J109" s="14"/>
      <c r="N109" s="14"/>
      <c r="O109" s="14"/>
      <c r="P109" s="14"/>
    </row>
    <row r="110" spans="6:16" ht="17" customHeight="1" x14ac:dyDescent="0.35">
      <c r="F110" s="14"/>
      <c r="G110" s="14"/>
      <c r="H110" s="14"/>
      <c r="I110" s="14"/>
      <c r="J110" s="14"/>
      <c r="N110" s="14"/>
      <c r="O110" s="14"/>
      <c r="P110" s="14"/>
    </row>
    <row r="111" spans="6:16" ht="17" customHeight="1" x14ac:dyDescent="0.35">
      <c r="F111" s="14"/>
      <c r="G111" s="14"/>
      <c r="H111" s="14"/>
      <c r="I111" s="14"/>
      <c r="J111" s="14"/>
      <c r="N111" s="14"/>
      <c r="O111" s="14"/>
      <c r="P111" s="14"/>
    </row>
    <row r="112" spans="6:16" ht="17" customHeight="1" x14ac:dyDescent="0.35">
      <c r="F112" s="14"/>
      <c r="G112" s="14"/>
      <c r="H112" s="14"/>
      <c r="I112" s="14"/>
      <c r="J112" s="14"/>
      <c r="N112" s="14"/>
      <c r="O112" s="14"/>
      <c r="P112" s="14"/>
    </row>
    <row r="113" spans="6:16" ht="17" customHeight="1" x14ac:dyDescent="0.35">
      <c r="F113" s="14"/>
      <c r="G113" s="14"/>
      <c r="H113" s="14"/>
      <c r="I113" s="14"/>
      <c r="J113" s="14"/>
      <c r="N113" s="14"/>
      <c r="O113" s="14"/>
      <c r="P113" s="14"/>
    </row>
    <row r="114" spans="6:16" ht="17" customHeight="1" x14ac:dyDescent="0.35">
      <c r="F114" s="14"/>
      <c r="G114" s="14"/>
      <c r="H114" s="14"/>
      <c r="I114" s="14"/>
      <c r="J114" s="14"/>
      <c r="N114" s="14"/>
      <c r="O114" s="14"/>
      <c r="P114" s="14"/>
    </row>
  </sheetData>
  <sortState xmlns:xlrd2="http://schemas.microsoft.com/office/spreadsheetml/2017/richdata2" ref="M4:P33">
    <sortCondition ref="M4:M33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6910-9580-154B-92DF-B1DF7B0EAE1E}">
  <dimension ref="A1:X421"/>
  <sheetViews>
    <sheetView topLeftCell="N1" workbookViewId="0">
      <selection activeCell="Q13" sqref="Q13"/>
    </sheetView>
  </sheetViews>
  <sheetFormatPr defaultColWidth="10.84375" defaultRowHeight="21" customHeight="1" x14ac:dyDescent="0.35"/>
  <cols>
    <col min="1" max="16384" width="10.84375" style="18"/>
  </cols>
  <sheetData>
    <row r="1" spans="1:24" ht="21" customHeight="1" x14ac:dyDescent="0.35">
      <c r="A1" s="18" t="s">
        <v>48</v>
      </c>
      <c r="B1" s="18" t="s">
        <v>1</v>
      </c>
      <c r="C1" s="18" t="s">
        <v>49</v>
      </c>
      <c r="D1" s="18" t="s">
        <v>50</v>
      </c>
    </row>
    <row r="2" spans="1:24" ht="21" customHeight="1" x14ac:dyDescent="0.35">
      <c r="A2" s="18">
        <v>1</v>
      </c>
      <c r="B2" s="18" t="s">
        <v>51</v>
      </c>
      <c r="C2" s="18" t="s">
        <v>52</v>
      </c>
      <c r="D2" s="19">
        <v>151.69999999999999</v>
      </c>
      <c r="E2" s="18" t="s">
        <v>69</v>
      </c>
      <c r="F2" s="19">
        <f>MAX(D2:D421)</f>
        <v>391.3</v>
      </c>
    </row>
    <row r="3" spans="1:24" ht="21" customHeight="1" x14ac:dyDescent="0.35">
      <c r="A3" s="18">
        <v>2</v>
      </c>
      <c r="B3" s="18" t="s">
        <v>51</v>
      </c>
      <c r="C3" s="18" t="s">
        <v>52</v>
      </c>
      <c r="D3" s="19">
        <v>193.44</v>
      </c>
      <c r="E3" s="18" t="s">
        <v>70</v>
      </c>
      <c r="F3" s="19">
        <f>MIN(D2:D422)</f>
        <v>62.58</v>
      </c>
      <c r="H3" s="22" t="s">
        <v>74</v>
      </c>
      <c r="S3" s="25" t="s">
        <v>82</v>
      </c>
      <c r="X3" s="25" t="s">
        <v>85</v>
      </c>
    </row>
    <row r="4" spans="1:24" ht="21" customHeight="1" x14ac:dyDescent="0.35">
      <c r="A4" s="18">
        <v>3</v>
      </c>
      <c r="B4" s="18" t="s">
        <v>51</v>
      </c>
      <c r="C4" s="18" t="s">
        <v>52</v>
      </c>
      <c r="D4" s="19">
        <v>243.08</v>
      </c>
    </row>
    <row r="5" spans="1:24" ht="21" customHeight="1" x14ac:dyDescent="0.35">
      <c r="A5" s="18">
        <v>4</v>
      </c>
      <c r="B5" s="18" t="s">
        <v>51</v>
      </c>
      <c r="C5" s="18" t="s">
        <v>52</v>
      </c>
      <c r="D5" s="19">
        <v>237.16</v>
      </c>
      <c r="H5" s="18" t="s">
        <v>48</v>
      </c>
      <c r="I5" s="18">
        <v>4</v>
      </c>
      <c r="S5" s="26" t="s">
        <v>83</v>
      </c>
      <c r="T5"/>
      <c r="U5"/>
      <c r="V5"/>
      <c r="X5" s="23" t="s">
        <v>86</v>
      </c>
    </row>
    <row r="6" spans="1:24" ht="21" customHeight="1" x14ac:dyDescent="0.35">
      <c r="A6" s="18">
        <v>5</v>
      </c>
      <c r="B6" s="18" t="s">
        <v>51</v>
      </c>
      <c r="C6" s="18" t="s">
        <v>52</v>
      </c>
      <c r="D6" s="19">
        <v>197.29</v>
      </c>
      <c r="H6" s="18" t="s">
        <v>51</v>
      </c>
      <c r="I6" s="18" t="s">
        <v>53</v>
      </c>
      <c r="J6" s="18" t="s">
        <v>54</v>
      </c>
      <c r="K6" s="18" t="s">
        <v>71</v>
      </c>
      <c r="L6" s="18" t="s">
        <v>55</v>
      </c>
      <c r="M6" s="20" t="s">
        <v>72</v>
      </c>
      <c r="N6" s="21" t="s">
        <v>73</v>
      </c>
      <c r="S6" s="26" t="s">
        <v>84</v>
      </c>
      <c r="X6" s="23" t="s">
        <v>87</v>
      </c>
    </row>
    <row r="7" spans="1:24" ht="21" customHeight="1" x14ac:dyDescent="0.35">
      <c r="A7" s="18">
        <v>6</v>
      </c>
      <c r="B7" s="18" t="s">
        <v>51</v>
      </c>
      <c r="C7" s="18" t="s">
        <v>52</v>
      </c>
      <c r="D7" s="19">
        <v>186.3</v>
      </c>
      <c r="G7" s="18" t="s">
        <v>52</v>
      </c>
      <c r="H7" s="19">
        <f>SUMIFS($D$2:$D$421,$A$2:$A$421,$I$5,$B$2:$B$421,H$6,$C$2:$C$421,$G7)</f>
        <v>237.16</v>
      </c>
      <c r="I7" s="19">
        <f>SUMIFS($D$2:$D$421,$A$2:$A$421,$I$5,$B$2:$B$421,I$6,$C$2:$C$421,$G7)</f>
        <v>215.6</v>
      </c>
      <c r="J7" s="19">
        <f t="shared" ref="J7:L13" si="0">SUMIFS($D$2:$D$421,$A$2:$A$421,$I$5,$B$2:$B$421,J$6,$C$2:$C$421,$G7)</f>
        <v>252.84</v>
      </c>
      <c r="K7" s="19">
        <f t="shared" si="0"/>
        <v>211.68</v>
      </c>
      <c r="L7" s="19">
        <f t="shared" si="0"/>
        <v>158.76</v>
      </c>
      <c r="M7" s="20">
        <v>400</v>
      </c>
      <c r="N7" s="21">
        <v>6.5</v>
      </c>
    </row>
    <row r="8" spans="1:24" ht="21" customHeight="1" x14ac:dyDescent="0.35">
      <c r="A8" s="18">
        <v>7</v>
      </c>
      <c r="B8" s="18" t="s">
        <v>51</v>
      </c>
      <c r="C8" s="18" t="s">
        <v>52</v>
      </c>
      <c r="D8" s="19">
        <v>143.82</v>
      </c>
      <c r="G8" s="18" t="s">
        <v>63</v>
      </c>
      <c r="H8" s="19">
        <f>SUMIFS($D$2:$D$421,$A$2:$A$421,$I$5,$B$2:$B$421,H$6,$C$2:$C$421,$G8)</f>
        <v>208.7</v>
      </c>
      <c r="I8" s="19">
        <f t="shared" ref="I8:I13" si="1">SUMIFS($D$2:$D$421,$A$2:$A$421,$I$5,$B$2:$B$421,I$6,$C$2:$C$421,$G8)</f>
        <v>187.57</v>
      </c>
      <c r="J8" s="19">
        <f t="shared" si="0"/>
        <v>247.78</v>
      </c>
      <c r="K8" s="19">
        <f t="shared" si="0"/>
        <v>218.03</v>
      </c>
      <c r="L8" s="19">
        <f t="shared" si="0"/>
        <v>163.52000000000001</v>
      </c>
      <c r="M8" s="20">
        <v>400</v>
      </c>
      <c r="N8" s="21">
        <v>5.5</v>
      </c>
    </row>
    <row r="9" spans="1:24" ht="21" customHeight="1" x14ac:dyDescent="0.35">
      <c r="A9" s="18">
        <v>8</v>
      </c>
      <c r="B9" s="18" t="s">
        <v>51</v>
      </c>
      <c r="C9" s="18" t="s">
        <v>52</v>
      </c>
      <c r="D9" s="19">
        <v>230.52</v>
      </c>
      <c r="G9" s="18" t="s">
        <v>64</v>
      </c>
      <c r="H9" s="19">
        <f t="shared" ref="H9:H12" si="2">SUMIFS($D$2:$D$421,$A$2:$A$421,$I$5,$B$2:$B$421,H$6,$C$2:$C$421,$G9)</f>
        <v>303.56</v>
      </c>
      <c r="I9" s="19">
        <f t="shared" si="1"/>
        <v>237.16</v>
      </c>
      <c r="J9" s="19">
        <f t="shared" si="0"/>
        <v>290.77</v>
      </c>
      <c r="K9" s="19">
        <f t="shared" si="0"/>
        <v>241.32</v>
      </c>
      <c r="L9" s="19">
        <f t="shared" si="0"/>
        <v>171.46</v>
      </c>
      <c r="M9" s="20">
        <v>400</v>
      </c>
      <c r="N9" s="21">
        <v>4.5</v>
      </c>
    </row>
    <row r="10" spans="1:24" ht="21" customHeight="1" x14ac:dyDescent="0.35">
      <c r="A10" s="18">
        <v>9</v>
      </c>
      <c r="B10" s="18" t="s">
        <v>51</v>
      </c>
      <c r="C10" s="18" t="s">
        <v>52</v>
      </c>
      <c r="D10" s="19">
        <v>153</v>
      </c>
      <c r="G10" s="18" t="s">
        <v>65</v>
      </c>
      <c r="H10" s="19">
        <f t="shared" si="2"/>
        <v>253.76</v>
      </c>
      <c r="I10" s="19">
        <f t="shared" si="1"/>
        <v>293.22000000000003</v>
      </c>
      <c r="J10" s="19">
        <f t="shared" si="0"/>
        <v>298.35000000000002</v>
      </c>
      <c r="K10" s="19">
        <f t="shared" si="0"/>
        <v>249.78</v>
      </c>
      <c r="L10" s="19">
        <f t="shared" si="0"/>
        <v>188.92</v>
      </c>
      <c r="M10" s="20">
        <v>400</v>
      </c>
      <c r="N10" s="21">
        <v>3.5</v>
      </c>
      <c r="X10" s="25" t="s">
        <v>88</v>
      </c>
    </row>
    <row r="11" spans="1:24" ht="21" customHeight="1" x14ac:dyDescent="0.35">
      <c r="A11" s="18">
        <v>10</v>
      </c>
      <c r="B11" s="18" t="s">
        <v>51</v>
      </c>
      <c r="C11" s="18" t="s">
        <v>52</v>
      </c>
      <c r="D11" s="19">
        <v>136.08000000000001</v>
      </c>
      <c r="G11" s="18" t="s">
        <v>66</v>
      </c>
      <c r="H11" s="19">
        <f t="shared" si="2"/>
        <v>353.37</v>
      </c>
      <c r="I11" s="19">
        <f t="shared" si="1"/>
        <v>213.44</v>
      </c>
      <c r="J11" s="19">
        <f t="shared" si="0"/>
        <v>219.97</v>
      </c>
      <c r="K11" s="19">
        <f t="shared" si="0"/>
        <v>143.94</v>
      </c>
      <c r="L11" s="19">
        <f t="shared" si="0"/>
        <v>117.48</v>
      </c>
      <c r="M11" s="20">
        <v>400</v>
      </c>
      <c r="N11" s="21">
        <v>2.5</v>
      </c>
    </row>
    <row r="12" spans="1:24" ht="21" customHeight="1" x14ac:dyDescent="0.35">
      <c r="A12" s="18">
        <v>1</v>
      </c>
      <c r="B12" s="18" t="s">
        <v>53</v>
      </c>
      <c r="C12" s="18" t="s">
        <v>52</v>
      </c>
      <c r="D12" s="19">
        <v>149.85</v>
      </c>
      <c r="G12" s="18" t="s">
        <v>67</v>
      </c>
      <c r="H12" s="19">
        <f t="shared" si="2"/>
        <v>305.94</v>
      </c>
      <c r="I12" s="19">
        <f t="shared" si="1"/>
        <v>155.22999999999999</v>
      </c>
      <c r="J12" s="19">
        <f t="shared" si="0"/>
        <v>131.47999999999999</v>
      </c>
      <c r="K12" s="19">
        <f t="shared" si="0"/>
        <v>120.66</v>
      </c>
      <c r="L12" s="19">
        <f t="shared" si="0"/>
        <v>79.38</v>
      </c>
      <c r="M12" s="20">
        <v>400</v>
      </c>
      <c r="N12" s="21">
        <v>1.5</v>
      </c>
      <c r="X12" s="27" t="s">
        <v>89</v>
      </c>
    </row>
    <row r="13" spans="1:24" ht="21" customHeight="1" x14ac:dyDescent="0.35">
      <c r="A13" s="18">
        <v>2</v>
      </c>
      <c r="B13" s="18" t="s">
        <v>53</v>
      </c>
      <c r="C13" s="18" t="s">
        <v>52</v>
      </c>
      <c r="D13" s="19">
        <v>134.16</v>
      </c>
      <c r="G13" s="18" t="s">
        <v>68</v>
      </c>
      <c r="H13" s="19">
        <f>SUMIFS($D$2:$D$421,$A$2:$A$421,$I$5,$B$2:$B$421,H$6,$C$2:$C$421,$G13)</f>
        <v>124</v>
      </c>
      <c r="I13" s="19">
        <f t="shared" si="1"/>
        <v>206.98</v>
      </c>
      <c r="J13" s="19">
        <f t="shared" si="0"/>
        <v>328.69</v>
      </c>
      <c r="K13" s="19">
        <f t="shared" si="0"/>
        <v>296.35000000000002</v>
      </c>
      <c r="L13" s="19">
        <f t="shared" si="0"/>
        <v>231.79</v>
      </c>
      <c r="M13" s="20">
        <v>400</v>
      </c>
      <c r="N13" s="21">
        <v>0.5</v>
      </c>
      <c r="X13" s="27" t="s">
        <v>90</v>
      </c>
    </row>
    <row r="14" spans="1:24" ht="21" customHeight="1" x14ac:dyDescent="0.35">
      <c r="A14" s="18">
        <v>3</v>
      </c>
      <c r="B14" s="18" t="s">
        <v>53</v>
      </c>
      <c r="C14" s="18" t="s">
        <v>52</v>
      </c>
      <c r="D14" s="19">
        <v>214.76</v>
      </c>
    </row>
    <row r="15" spans="1:24" ht="21" customHeight="1" x14ac:dyDescent="0.35">
      <c r="A15" s="18">
        <v>4</v>
      </c>
      <c r="B15" s="18" t="s">
        <v>53</v>
      </c>
      <c r="C15" s="18" t="s">
        <v>52</v>
      </c>
      <c r="D15" s="19">
        <v>215.6</v>
      </c>
    </row>
    <row r="16" spans="1:24" ht="21" customHeight="1" x14ac:dyDescent="0.35">
      <c r="A16" s="18">
        <v>5</v>
      </c>
      <c r="B16" s="18" t="s">
        <v>53</v>
      </c>
      <c r="C16" s="18" t="s">
        <v>52</v>
      </c>
      <c r="D16" s="19">
        <v>162.9</v>
      </c>
      <c r="H16" s="23"/>
    </row>
    <row r="17" spans="1:8" ht="21" customHeight="1" x14ac:dyDescent="0.35">
      <c r="A17" s="18">
        <v>6</v>
      </c>
      <c r="B17" s="18" t="s">
        <v>53</v>
      </c>
      <c r="C17" s="18" t="s">
        <v>52</v>
      </c>
      <c r="D17" s="19">
        <v>234.6</v>
      </c>
      <c r="H17" s="23" t="s">
        <v>78</v>
      </c>
    </row>
    <row r="18" spans="1:8" ht="21" customHeight="1" x14ac:dyDescent="0.35">
      <c r="A18" s="18">
        <v>7</v>
      </c>
      <c r="B18" s="18" t="s">
        <v>53</v>
      </c>
      <c r="C18" s="18" t="s">
        <v>52</v>
      </c>
      <c r="D18" s="19">
        <v>143.82</v>
      </c>
      <c r="H18" s="23" t="s">
        <v>79</v>
      </c>
    </row>
    <row r="19" spans="1:8" ht="21" customHeight="1" x14ac:dyDescent="0.35">
      <c r="A19" s="18">
        <v>8</v>
      </c>
      <c r="B19" s="18" t="s">
        <v>53</v>
      </c>
      <c r="C19" s="18" t="s">
        <v>52</v>
      </c>
      <c r="D19" s="19">
        <v>146.88</v>
      </c>
      <c r="H19" s="23" t="s">
        <v>80</v>
      </c>
    </row>
    <row r="20" spans="1:8" ht="21" customHeight="1" x14ac:dyDescent="0.35">
      <c r="A20" s="18">
        <v>9</v>
      </c>
      <c r="B20" s="18" t="s">
        <v>53</v>
      </c>
      <c r="C20" s="18" t="s">
        <v>52</v>
      </c>
      <c r="D20" s="19">
        <v>113.22</v>
      </c>
    </row>
    <row r="21" spans="1:8" ht="21" customHeight="1" x14ac:dyDescent="0.35">
      <c r="A21" s="18">
        <v>10</v>
      </c>
      <c r="B21" s="18" t="s">
        <v>53</v>
      </c>
      <c r="C21" s="18" t="s">
        <v>52</v>
      </c>
      <c r="D21" s="19">
        <v>116.64</v>
      </c>
    </row>
    <row r="22" spans="1:8" ht="21" customHeight="1" x14ac:dyDescent="0.35">
      <c r="A22" s="18">
        <v>1</v>
      </c>
      <c r="B22" s="18" t="s">
        <v>54</v>
      </c>
      <c r="C22" s="18" t="s">
        <v>52</v>
      </c>
      <c r="D22" s="19">
        <v>185</v>
      </c>
    </row>
    <row r="23" spans="1:8" ht="21" customHeight="1" x14ac:dyDescent="0.35">
      <c r="A23" s="18">
        <v>2</v>
      </c>
      <c r="B23" s="18" t="s">
        <v>54</v>
      </c>
      <c r="C23" s="18" t="s">
        <v>52</v>
      </c>
      <c r="D23" s="19">
        <v>179.4</v>
      </c>
      <c r="H23" s="15" t="s">
        <v>81</v>
      </c>
    </row>
    <row r="24" spans="1:8" ht="21" customHeight="1" x14ac:dyDescent="0.35">
      <c r="A24" s="18">
        <v>3</v>
      </c>
      <c r="B24" s="18" t="s">
        <v>54</v>
      </c>
      <c r="C24" s="18" t="s">
        <v>52</v>
      </c>
      <c r="D24" s="19">
        <v>283.2</v>
      </c>
      <c r="H24" s="24" t="s">
        <v>75</v>
      </c>
    </row>
    <row r="25" spans="1:8" ht="21" customHeight="1" x14ac:dyDescent="0.35">
      <c r="A25" s="18">
        <v>4</v>
      </c>
      <c r="B25" s="18" t="s">
        <v>54</v>
      </c>
      <c r="C25" s="18" t="s">
        <v>52</v>
      </c>
      <c r="D25" s="19">
        <v>252.84</v>
      </c>
      <c r="H25" s="24" t="s">
        <v>76</v>
      </c>
    </row>
    <row r="26" spans="1:8" ht="21" customHeight="1" x14ac:dyDescent="0.35">
      <c r="A26" s="18">
        <v>5</v>
      </c>
      <c r="B26" s="18" t="s">
        <v>54</v>
      </c>
      <c r="C26" s="18" t="s">
        <v>52</v>
      </c>
      <c r="D26" s="19">
        <v>222.63</v>
      </c>
      <c r="H26" s="24" t="s">
        <v>77</v>
      </c>
    </row>
    <row r="27" spans="1:8" ht="21" customHeight="1" x14ac:dyDescent="0.35">
      <c r="A27" s="18">
        <v>6</v>
      </c>
      <c r="B27" s="18" t="s">
        <v>54</v>
      </c>
      <c r="C27" s="18" t="s">
        <v>52</v>
      </c>
      <c r="D27" s="19">
        <v>209.3</v>
      </c>
    </row>
    <row r="28" spans="1:8" ht="21" customHeight="1" x14ac:dyDescent="0.35">
      <c r="A28" s="18">
        <v>7</v>
      </c>
      <c r="B28" s="18" t="s">
        <v>54</v>
      </c>
      <c r="C28" s="18" t="s">
        <v>52</v>
      </c>
      <c r="D28" s="19">
        <v>175.95</v>
      </c>
    </row>
    <row r="29" spans="1:8" ht="21" customHeight="1" x14ac:dyDescent="0.35">
      <c r="A29" s="18">
        <v>8</v>
      </c>
      <c r="B29" s="18" t="s">
        <v>54</v>
      </c>
      <c r="C29" s="18" t="s">
        <v>52</v>
      </c>
      <c r="D29" s="19">
        <v>206.04</v>
      </c>
    </row>
    <row r="30" spans="1:8" ht="21" customHeight="1" x14ac:dyDescent="0.35">
      <c r="A30" s="18">
        <v>9</v>
      </c>
      <c r="B30" s="18" t="s">
        <v>54</v>
      </c>
      <c r="C30" s="18" t="s">
        <v>52</v>
      </c>
      <c r="D30" s="19">
        <v>177.48</v>
      </c>
    </row>
    <row r="31" spans="1:8" ht="21" customHeight="1" x14ac:dyDescent="0.35">
      <c r="A31" s="18">
        <v>10</v>
      </c>
      <c r="B31" s="18" t="s">
        <v>54</v>
      </c>
      <c r="C31" s="18" t="s">
        <v>52</v>
      </c>
      <c r="D31" s="19">
        <v>189.54</v>
      </c>
    </row>
    <row r="32" spans="1:8" ht="21" customHeight="1" x14ac:dyDescent="0.35">
      <c r="A32" s="18">
        <v>1</v>
      </c>
      <c r="B32" s="17" t="s">
        <v>47</v>
      </c>
      <c r="C32" s="18" t="s">
        <v>52</v>
      </c>
      <c r="D32" s="19">
        <v>149.85</v>
      </c>
    </row>
    <row r="33" spans="1:4" ht="21" customHeight="1" x14ac:dyDescent="0.35">
      <c r="A33" s="18">
        <v>2</v>
      </c>
      <c r="B33" s="17" t="s">
        <v>47</v>
      </c>
      <c r="C33" s="18" t="s">
        <v>52</v>
      </c>
      <c r="D33" s="19">
        <v>171.6</v>
      </c>
    </row>
    <row r="34" spans="1:4" ht="21" customHeight="1" x14ac:dyDescent="0.35">
      <c r="A34" s="18">
        <v>3</v>
      </c>
      <c r="B34" s="17" t="s">
        <v>47</v>
      </c>
      <c r="C34" s="18" t="s">
        <v>52</v>
      </c>
      <c r="D34" s="19">
        <v>261.95999999999998</v>
      </c>
    </row>
    <row r="35" spans="1:4" ht="21" customHeight="1" x14ac:dyDescent="0.35">
      <c r="A35" s="18">
        <v>4</v>
      </c>
      <c r="B35" s="17" t="s">
        <v>47</v>
      </c>
      <c r="C35" s="18" t="s">
        <v>52</v>
      </c>
      <c r="D35" s="19">
        <v>211.68</v>
      </c>
    </row>
    <row r="36" spans="1:4" ht="21" customHeight="1" x14ac:dyDescent="0.35">
      <c r="A36" s="18">
        <v>5</v>
      </c>
      <c r="B36" s="17" t="s">
        <v>47</v>
      </c>
      <c r="C36" s="18" t="s">
        <v>52</v>
      </c>
      <c r="D36" s="19">
        <v>211.77</v>
      </c>
    </row>
    <row r="37" spans="1:4" ht="21" customHeight="1" x14ac:dyDescent="0.35">
      <c r="A37" s="18">
        <v>6</v>
      </c>
      <c r="B37" s="17" t="s">
        <v>47</v>
      </c>
      <c r="C37" s="18" t="s">
        <v>52</v>
      </c>
      <c r="D37" s="19">
        <v>232.3</v>
      </c>
    </row>
    <row r="38" spans="1:4" ht="21" customHeight="1" x14ac:dyDescent="0.35">
      <c r="A38" s="18">
        <v>7</v>
      </c>
      <c r="B38" s="17" t="s">
        <v>47</v>
      </c>
      <c r="C38" s="18" t="s">
        <v>52</v>
      </c>
      <c r="D38" s="19">
        <v>177.48</v>
      </c>
    </row>
    <row r="39" spans="1:4" ht="21" customHeight="1" x14ac:dyDescent="0.35">
      <c r="A39" s="18">
        <v>8</v>
      </c>
      <c r="B39" s="17" t="s">
        <v>47</v>
      </c>
      <c r="C39" s="18" t="s">
        <v>52</v>
      </c>
      <c r="D39" s="19">
        <v>193.8</v>
      </c>
    </row>
    <row r="40" spans="1:4" ht="21" customHeight="1" x14ac:dyDescent="0.35">
      <c r="A40" s="18">
        <v>9</v>
      </c>
      <c r="B40" s="17" t="s">
        <v>47</v>
      </c>
      <c r="C40" s="18" t="s">
        <v>52</v>
      </c>
      <c r="D40" s="19">
        <v>160.65</v>
      </c>
    </row>
    <row r="41" spans="1:4" ht="21" customHeight="1" x14ac:dyDescent="0.35">
      <c r="A41" s="18">
        <v>10</v>
      </c>
      <c r="B41" s="17" t="s">
        <v>47</v>
      </c>
      <c r="C41" s="18" t="s">
        <v>52</v>
      </c>
      <c r="D41" s="19">
        <v>194.4</v>
      </c>
    </row>
    <row r="42" spans="1:4" ht="21" customHeight="1" x14ac:dyDescent="0.35">
      <c r="A42" s="18">
        <v>1</v>
      </c>
      <c r="B42" s="18" t="s">
        <v>55</v>
      </c>
      <c r="C42" s="18" t="s">
        <v>52</v>
      </c>
      <c r="D42" s="19">
        <v>116.55</v>
      </c>
    </row>
    <row r="43" spans="1:4" ht="21" customHeight="1" x14ac:dyDescent="0.35">
      <c r="A43" s="18">
        <v>2</v>
      </c>
      <c r="B43" s="18" t="s">
        <v>55</v>
      </c>
      <c r="C43" s="18" t="s">
        <v>52</v>
      </c>
      <c r="D43" s="19">
        <v>159.12</v>
      </c>
    </row>
    <row r="44" spans="1:4" ht="21" customHeight="1" x14ac:dyDescent="0.35">
      <c r="A44" s="18">
        <v>3</v>
      </c>
      <c r="B44" s="18" t="s">
        <v>55</v>
      </c>
      <c r="C44" s="18" t="s">
        <v>52</v>
      </c>
      <c r="D44" s="19">
        <v>188.8</v>
      </c>
    </row>
    <row r="45" spans="1:4" ht="21" customHeight="1" x14ac:dyDescent="0.35">
      <c r="A45" s="18">
        <v>4</v>
      </c>
      <c r="B45" s="18" t="s">
        <v>55</v>
      </c>
      <c r="C45" s="18" t="s">
        <v>52</v>
      </c>
      <c r="D45" s="19">
        <v>158.76</v>
      </c>
    </row>
    <row r="46" spans="1:4" ht="21" customHeight="1" x14ac:dyDescent="0.35">
      <c r="A46" s="18">
        <v>5</v>
      </c>
      <c r="B46" s="18" t="s">
        <v>55</v>
      </c>
      <c r="C46" s="18" t="s">
        <v>52</v>
      </c>
      <c r="D46" s="19">
        <v>186.43</v>
      </c>
    </row>
    <row r="47" spans="1:4" ht="21" customHeight="1" x14ac:dyDescent="0.35">
      <c r="A47" s="18">
        <v>6</v>
      </c>
      <c r="B47" s="18" t="s">
        <v>55</v>
      </c>
      <c r="C47" s="18" t="s">
        <v>52</v>
      </c>
      <c r="D47" s="19">
        <v>253</v>
      </c>
    </row>
    <row r="48" spans="1:4" ht="21" customHeight="1" x14ac:dyDescent="0.35">
      <c r="A48" s="18">
        <v>7</v>
      </c>
      <c r="B48" s="18" t="s">
        <v>55</v>
      </c>
      <c r="C48" s="18" t="s">
        <v>52</v>
      </c>
      <c r="D48" s="19">
        <v>125.46</v>
      </c>
    </row>
    <row r="49" spans="1:4" ht="21" customHeight="1" x14ac:dyDescent="0.35">
      <c r="A49" s="18">
        <v>8</v>
      </c>
      <c r="B49" s="18" t="s">
        <v>55</v>
      </c>
      <c r="C49" s="18" t="s">
        <v>52</v>
      </c>
      <c r="D49" s="19">
        <v>206.04</v>
      </c>
    </row>
    <row r="50" spans="1:4" ht="21" customHeight="1" x14ac:dyDescent="0.35">
      <c r="A50" s="18">
        <v>9</v>
      </c>
      <c r="B50" s="18" t="s">
        <v>55</v>
      </c>
      <c r="C50" s="18" t="s">
        <v>52</v>
      </c>
      <c r="D50" s="19">
        <v>123.93</v>
      </c>
    </row>
    <row r="51" spans="1:4" ht="21" customHeight="1" x14ac:dyDescent="0.35">
      <c r="A51" s="18">
        <v>10</v>
      </c>
      <c r="B51" s="18" t="s">
        <v>55</v>
      </c>
      <c r="C51" s="18" t="s">
        <v>52</v>
      </c>
      <c r="D51" s="19">
        <v>129.6</v>
      </c>
    </row>
    <row r="52" spans="1:4" ht="21" customHeight="1" x14ac:dyDescent="0.35">
      <c r="A52" s="18">
        <v>1</v>
      </c>
      <c r="B52" s="18" t="s">
        <v>56</v>
      </c>
      <c r="C52" s="18" t="s">
        <v>52</v>
      </c>
      <c r="D52" s="19">
        <v>349.53</v>
      </c>
    </row>
    <row r="53" spans="1:4" ht="21" customHeight="1" x14ac:dyDescent="0.35">
      <c r="A53" s="18">
        <v>2</v>
      </c>
      <c r="B53" s="18" t="s">
        <v>56</v>
      </c>
      <c r="C53" s="18" t="s">
        <v>52</v>
      </c>
      <c r="D53" s="19">
        <v>123.61</v>
      </c>
    </row>
    <row r="54" spans="1:4" ht="21" customHeight="1" x14ac:dyDescent="0.35">
      <c r="A54" s="18">
        <v>3</v>
      </c>
      <c r="B54" s="18" t="s">
        <v>56</v>
      </c>
      <c r="C54" s="18" t="s">
        <v>52</v>
      </c>
      <c r="D54" s="19">
        <v>247.44</v>
      </c>
    </row>
    <row r="55" spans="1:4" ht="21" customHeight="1" x14ac:dyDescent="0.35">
      <c r="A55" s="18">
        <v>4</v>
      </c>
      <c r="B55" s="18" t="s">
        <v>56</v>
      </c>
      <c r="C55" s="18" t="s">
        <v>52</v>
      </c>
      <c r="D55" s="19">
        <v>122.71</v>
      </c>
    </row>
    <row r="56" spans="1:4" ht="21" customHeight="1" x14ac:dyDescent="0.35">
      <c r="A56" s="18">
        <v>5</v>
      </c>
      <c r="B56" s="18" t="s">
        <v>56</v>
      </c>
      <c r="C56" s="18" t="s">
        <v>52</v>
      </c>
      <c r="D56" s="19">
        <v>203.4</v>
      </c>
    </row>
    <row r="57" spans="1:4" ht="21" customHeight="1" x14ac:dyDescent="0.35">
      <c r="A57" s="18">
        <v>6</v>
      </c>
      <c r="B57" s="18" t="s">
        <v>56</v>
      </c>
      <c r="C57" s="18" t="s">
        <v>52</v>
      </c>
      <c r="D57" s="19">
        <v>351.41</v>
      </c>
    </row>
    <row r="58" spans="1:4" ht="21" customHeight="1" x14ac:dyDescent="0.35">
      <c r="A58" s="18">
        <v>7</v>
      </c>
      <c r="B58" s="18" t="s">
        <v>56</v>
      </c>
      <c r="C58" s="18" t="s">
        <v>52</v>
      </c>
      <c r="D58" s="19">
        <v>206.07</v>
      </c>
    </row>
    <row r="59" spans="1:4" ht="21" customHeight="1" x14ac:dyDescent="0.35">
      <c r="A59" s="18">
        <v>8</v>
      </c>
      <c r="B59" s="18" t="s">
        <v>56</v>
      </c>
      <c r="C59" s="18" t="s">
        <v>52</v>
      </c>
      <c r="D59" s="19">
        <v>191</v>
      </c>
    </row>
    <row r="60" spans="1:4" ht="21" customHeight="1" x14ac:dyDescent="0.35">
      <c r="A60" s="18">
        <v>9</v>
      </c>
      <c r="B60" s="18" t="s">
        <v>56</v>
      </c>
      <c r="C60" s="18" t="s">
        <v>52</v>
      </c>
      <c r="D60" s="19">
        <v>293.92</v>
      </c>
    </row>
    <row r="61" spans="1:4" ht="21" customHeight="1" x14ac:dyDescent="0.35">
      <c r="A61" s="18">
        <v>10</v>
      </c>
      <c r="B61" s="18" t="s">
        <v>56</v>
      </c>
      <c r="C61" s="18" t="s">
        <v>52</v>
      </c>
      <c r="D61" s="19">
        <v>341.48</v>
      </c>
    </row>
    <row r="62" spans="1:4" ht="21" customHeight="1" x14ac:dyDescent="0.35">
      <c r="A62" s="18">
        <v>1</v>
      </c>
      <c r="B62" s="18" t="s">
        <v>51</v>
      </c>
      <c r="C62" s="17" t="s">
        <v>57</v>
      </c>
      <c r="D62" s="19">
        <v>92.54</v>
      </c>
    </row>
    <row r="63" spans="1:4" ht="21" customHeight="1" x14ac:dyDescent="0.35">
      <c r="A63" s="18">
        <v>2</v>
      </c>
      <c r="B63" s="18" t="s">
        <v>51</v>
      </c>
      <c r="C63" s="17" t="s">
        <v>57</v>
      </c>
      <c r="D63" s="19">
        <v>98.65</v>
      </c>
    </row>
    <row r="64" spans="1:4" ht="21" customHeight="1" x14ac:dyDescent="0.35">
      <c r="A64" s="18">
        <v>3</v>
      </c>
      <c r="B64" s="18" t="s">
        <v>51</v>
      </c>
      <c r="C64" s="17" t="s">
        <v>63</v>
      </c>
      <c r="D64" s="19">
        <v>204.19</v>
      </c>
    </row>
    <row r="65" spans="1:4" ht="21" customHeight="1" x14ac:dyDescent="0.35">
      <c r="A65" s="18">
        <v>4</v>
      </c>
      <c r="B65" s="18" t="s">
        <v>51</v>
      </c>
      <c r="C65" s="17" t="s">
        <v>63</v>
      </c>
      <c r="D65" s="19">
        <v>208.7</v>
      </c>
    </row>
    <row r="66" spans="1:4" ht="21" customHeight="1" x14ac:dyDescent="0.35">
      <c r="A66" s="18">
        <v>5</v>
      </c>
      <c r="B66" s="18" t="s">
        <v>51</v>
      </c>
      <c r="C66" s="17" t="s">
        <v>63</v>
      </c>
      <c r="D66" s="19">
        <v>128.24</v>
      </c>
    </row>
    <row r="67" spans="1:4" ht="21" customHeight="1" x14ac:dyDescent="0.35">
      <c r="A67" s="18">
        <v>6</v>
      </c>
      <c r="B67" s="18" t="s">
        <v>51</v>
      </c>
      <c r="C67" s="17" t="s">
        <v>63</v>
      </c>
      <c r="D67" s="19">
        <v>167.67</v>
      </c>
    </row>
    <row r="68" spans="1:4" ht="21" customHeight="1" x14ac:dyDescent="0.35">
      <c r="A68" s="18">
        <v>7</v>
      </c>
      <c r="B68" s="18" t="s">
        <v>51</v>
      </c>
      <c r="C68" s="17" t="s">
        <v>63</v>
      </c>
      <c r="D68" s="19">
        <v>122.25</v>
      </c>
    </row>
    <row r="69" spans="1:4" ht="21" customHeight="1" x14ac:dyDescent="0.35">
      <c r="A69" s="18">
        <v>8</v>
      </c>
      <c r="B69" s="18" t="s">
        <v>51</v>
      </c>
      <c r="C69" s="17" t="s">
        <v>63</v>
      </c>
      <c r="D69" s="19">
        <v>149.84</v>
      </c>
    </row>
    <row r="70" spans="1:4" ht="21" customHeight="1" x14ac:dyDescent="0.35">
      <c r="A70" s="18">
        <v>9</v>
      </c>
      <c r="B70" s="18" t="s">
        <v>51</v>
      </c>
      <c r="C70" s="17" t="s">
        <v>63</v>
      </c>
      <c r="D70" s="19">
        <v>84.15</v>
      </c>
    </row>
    <row r="71" spans="1:4" ht="21" customHeight="1" x14ac:dyDescent="0.35">
      <c r="A71" s="18">
        <v>10</v>
      </c>
      <c r="B71" s="18" t="s">
        <v>51</v>
      </c>
      <c r="C71" s="17" t="s">
        <v>63</v>
      </c>
      <c r="D71" s="19">
        <v>112.95</v>
      </c>
    </row>
    <row r="72" spans="1:4" ht="21" customHeight="1" x14ac:dyDescent="0.35">
      <c r="A72" s="18">
        <v>1</v>
      </c>
      <c r="B72" s="18" t="s">
        <v>53</v>
      </c>
      <c r="C72" s="17" t="s">
        <v>63</v>
      </c>
      <c r="D72" s="19">
        <v>149.85</v>
      </c>
    </row>
    <row r="73" spans="1:4" ht="21" customHeight="1" x14ac:dyDescent="0.35">
      <c r="A73" s="18">
        <v>2</v>
      </c>
      <c r="B73" s="18" t="s">
        <v>53</v>
      </c>
      <c r="C73" s="17" t="s">
        <v>63</v>
      </c>
      <c r="D73" s="19">
        <v>140.87</v>
      </c>
    </row>
    <row r="74" spans="1:4" ht="21" customHeight="1" x14ac:dyDescent="0.35">
      <c r="A74" s="18">
        <v>3</v>
      </c>
      <c r="B74" s="18" t="s">
        <v>53</v>
      </c>
      <c r="C74" s="17" t="s">
        <v>63</v>
      </c>
      <c r="D74" s="19">
        <v>186.84</v>
      </c>
    </row>
    <row r="75" spans="1:4" ht="21" customHeight="1" x14ac:dyDescent="0.35">
      <c r="A75" s="18">
        <v>4</v>
      </c>
      <c r="B75" s="18" t="s">
        <v>53</v>
      </c>
      <c r="C75" s="17" t="s">
        <v>63</v>
      </c>
      <c r="D75" s="19">
        <v>187.57</v>
      </c>
    </row>
    <row r="76" spans="1:4" ht="21" customHeight="1" x14ac:dyDescent="0.35">
      <c r="A76" s="18">
        <v>5</v>
      </c>
      <c r="B76" s="18" t="s">
        <v>53</v>
      </c>
      <c r="C76" s="17" t="s">
        <v>63</v>
      </c>
      <c r="D76" s="19">
        <v>169.42</v>
      </c>
    </row>
    <row r="77" spans="1:4" ht="21" customHeight="1" x14ac:dyDescent="0.35">
      <c r="A77" s="18">
        <v>6</v>
      </c>
      <c r="B77" s="18" t="s">
        <v>53</v>
      </c>
      <c r="C77" s="17" t="s">
        <v>63</v>
      </c>
      <c r="D77" s="19">
        <v>218.18</v>
      </c>
    </row>
    <row r="78" spans="1:4" ht="21" customHeight="1" x14ac:dyDescent="0.35">
      <c r="A78" s="18">
        <v>7</v>
      </c>
      <c r="B78" s="18" t="s">
        <v>53</v>
      </c>
      <c r="C78" s="17" t="s">
        <v>63</v>
      </c>
      <c r="D78" s="19">
        <v>132.31</v>
      </c>
    </row>
    <row r="79" spans="1:4" ht="21" customHeight="1" x14ac:dyDescent="0.35">
      <c r="A79" s="18">
        <v>8</v>
      </c>
      <c r="B79" s="18" t="s">
        <v>53</v>
      </c>
      <c r="C79" s="17" t="s">
        <v>63</v>
      </c>
      <c r="D79" s="19">
        <v>160.1</v>
      </c>
    </row>
    <row r="80" spans="1:4" ht="21" customHeight="1" x14ac:dyDescent="0.35">
      <c r="A80" s="18">
        <v>9</v>
      </c>
      <c r="B80" s="18" t="s">
        <v>53</v>
      </c>
      <c r="C80" s="17" t="s">
        <v>63</v>
      </c>
      <c r="D80" s="19">
        <v>109.82</v>
      </c>
    </row>
    <row r="81" spans="1:4" ht="21" customHeight="1" x14ac:dyDescent="0.35">
      <c r="A81" s="18">
        <v>10</v>
      </c>
      <c r="B81" s="18" t="s">
        <v>53</v>
      </c>
      <c r="C81" s="17" t="s">
        <v>63</v>
      </c>
      <c r="D81" s="19">
        <v>101.48</v>
      </c>
    </row>
    <row r="82" spans="1:4" ht="21" customHeight="1" x14ac:dyDescent="0.35">
      <c r="A82" s="18">
        <v>1</v>
      </c>
      <c r="B82" s="18" t="s">
        <v>54</v>
      </c>
      <c r="C82" s="17" t="s">
        <v>63</v>
      </c>
      <c r="D82" s="19">
        <v>162.80000000000001</v>
      </c>
    </row>
    <row r="83" spans="1:4" ht="21" customHeight="1" x14ac:dyDescent="0.35">
      <c r="A83" s="18">
        <v>2</v>
      </c>
      <c r="B83" s="18" t="s">
        <v>54</v>
      </c>
      <c r="C83" s="17" t="s">
        <v>63</v>
      </c>
      <c r="D83" s="19">
        <v>154.28</v>
      </c>
    </row>
    <row r="84" spans="1:4" ht="21" customHeight="1" x14ac:dyDescent="0.35">
      <c r="A84" s="18">
        <v>3</v>
      </c>
      <c r="B84" s="18" t="s">
        <v>54</v>
      </c>
      <c r="C84" s="17" t="s">
        <v>63</v>
      </c>
      <c r="D84" s="19">
        <v>249.22</v>
      </c>
    </row>
    <row r="85" spans="1:4" ht="21" customHeight="1" x14ac:dyDescent="0.35">
      <c r="A85" s="18">
        <v>4</v>
      </c>
      <c r="B85" s="18" t="s">
        <v>54</v>
      </c>
      <c r="C85" s="17" t="s">
        <v>63</v>
      </c>
      <c r="D85" s="19">
        <v>247.78</v>
      </c>
    </row>
    <row r="86" spans="1:4" ht="21" customHeight="1" x14ac:dyDescent="0.35">
      <c r="A86" s="18">
        <v>5</v>
      </c>
      <c r="B86" s="18" t="s">
        <v>54</v>
      </c>
      <c r="C86" s="17" t="s">
        <v>63</v>
      </c>
      <c r="D86" s="19">
        <v>164.75</v>
      </c>
    </row>
    <row r="87" spans="1:4" ht="21" customHeight="1" x14ac:dyDescent="0.35">
      <c r="A87" s="18">
        <v>6</v>
      </c>
      <c r="B87" s="18" t="s">
        <v>54</v>
      </c>
      <c r="C87" s="17" t="s">
        <v>63</v>
      </c>
      <c r="D87" s="19">
        <v>190.46</v>
      </c>
    </row>
    <row r="88" spans="1:4" ht="21" customHeight="1" x14ac:dyDescent="0.35">
      <c r="A88" s="18">
        <v>7</v>
      </c>
      <c r="B88" s="18" t="s">
        <v>54</v>
      </c>
      <c r="C88" s="17" t="s">
        <v>63</v>
      </c>
      <c r="D88" s="19">
        <v>165.39</v>
      </c>
    </row>
    <row r="89" spans="1:4" ht="21" customHeight="1" x14ac:dyDescent="0.35">
      <c r="A89" s="18">
        <v>8</v>
      </c>
      <c r="B89" s="18" t="s">
        <v>54</v>
      </c>
      <c r="C89" s="17" t="s">
        <v>63</v>
      </c>
      <c r="D89" s="19">
        <v>222.52</v>
      </c>
    </row>
    <row r="90" spans="1:4" ht="21" customHeight="1" x14ac:dyDescent="0.35">
      <c r="A90" s="18">
        <v>9</v>
      </c>
      <c r="B90" s="18" t="s">
        <v>54</v>
      </c>
      <c r="C90" s="17" t="s">
        <v>63</v>
      </c>
      <c r="D90" s="19">
        <v>111.81</v>
      </c>
    </row>
    <row r="91" spans="1:4" ht="21" customHeight="1" x14ac:dyDescent="0.35">
      <c r="A91" s="18">
        <v>10</v>
      </c>
      <c r="B91" s="18" t="s">
        <v>54</v>
      </c>
      <c r="C91" s="17" t="s">
        <v>63</v>
      </c>
      <c r="D91" s="19">
        <v>193.33</v>
      </c>
    </row>
    <row r="92" spans="1:4" ht="21" customHeight="1" x14ac:dyDescent="0.35">
      <c r="A92" s="18">
        <v>1</v>
      </c>
      <c r="B92" s="17" t="s">
        <v>47</v>
      </c>
      <c r="C92" s="17" t="s">
        <v>63</v>
      </c>
      <c r="D92" s="19">
        <v>94.41</v>
      </c>
    </row>
    <row r="93" spans="1:4" ht="21" customHeight="1" x14ac:dyDescent="0.35">
      <c r="A93" s="18">
        <v>2</v>
      </c>
      <c r="B93" s="17" t="s">
        <v>47</v>
      </c>
      <c r="C93" s="17" t="s">
        <v>63</v>
      </c>
      <c r="D93" s="19">
        <v>104.68</v>
      </c>
    </row>
    <row r="94" spans="1:4" ht="21" customHeight="1" x14ac:dyDescent="0.35">
      <c r="A94" s="18">
        <v>3</v>
      </c>
      <c r="B94" s="17" t="s">
        <v>47</v>
      </c>
      <c r="C94" s="17" t="s">
        <v>63</v>
      </c>
      <c r="D94" s="19">
        <v>172.89</v>
      </c>
    </row>
    <row r="95" spans="1:4" ht="21" customHeight="1" x14ac:dyDescent="0.35">
      <c r="A95" s="18">
        <v>4</v>
      </c>
      <c r="B95" s="17" t="s">
        <v>47</v>
      </c>
      <c r="C95" s="17" t="s">
        <v>63</v>
      </c>
      <c r="D95" s="19">
        <v>218.03</v>
      </c>
    </row>
    <row r="96" spans="1:4" ht="21" customHeight="1" x14ac:dyDescent="0.35">
      <c r="A96" s="18">
        <v>5</v>
      </c>
      <c r="B96" s="17" t="s">
        <v>47</v>
      </c>
      <c r="C96" s="17" t="s">
        <v>63</v>
      </c>
      <c r="D96" s="19">
        <v>196.95</v>
      </c>
    </row>
    <row r="97" spans="1:4" ht="21" customHeight="1" x14ac:dyDescent="0.35">
      <c r="A97" s="18">
        <v>6</v>
      </c>
      <c r="B97" s="17" t="s">
        <v>47</v>
      </c>
      <c r="C97" s="17" t="s">
        <v>63</v>
      </c>
      <c r="D97" s="19">
        <v>202.1</v>
      </c>
    </row>
    <row r="98" spans="1:4" ht="21" customHeight="1" x14ac:dyDescent="0.35">
      <c r="A98" s="18">
        <v>7</v>
      </c>
      <c r="B98" s="17" t="s">
        <v>47</v>
      </c>
      <c r="C98" s="17" t="s">
        <v>63</v>
      </c>
      <c r="D98" s="19">
        <v>172.16</v>
      </c>
    </row>
    <row r="99" spans="1:4" ht="21" customHeight="1" x14ac:dyDescent="0.35">
      <c r="A99" s="18">
        <v>8</v>
      </c>
      <c r="B99" s="17" t="s">
        <v>47</v>
      </c>
      <c r="C99" s="17" t="s">
        <v>63</v>
      </c>
      <c r="D99" s="19">
        <v>139.54</v>
      </c>
    </row>
    <row r="100" spans="1:4" ht="21" customHeight="1" x14ac:dyDescent="0.35">
      <c r="A100" s="18">
        <v>9</v>
      </c>
      <c r="B100" s="17" t="s">
        <v>47</v>
      </c>
      <c r="C100" s="17" t="s">
        <v>63</v>
      </c>
      <c r="D100" s="19">
        <v>122.09</v>
      </c>
    </row>
    <row r="101" spans="1:4" ht="21" customHeight="1" x14ac:dyDescent="0.35">
      <c r="A101" s="18">
        <v>10</v>
      </c>
      <c r="B101" s="17" t="s">
        <v>47</v>
      </c>
      <c r="C101" s="17" t="s">
        <v>63</v>
      </c>
      <c r="D101" s="19">
        <v>136.08000000000001</v>
      </c>
    </row>
    <row r="102" spans="1:4" ht="21" customHeight="1" x14ac:dyDescent="0.35">
      <c r="A102" s="18">
        <v>1</v>
      </c>
      <c r="B102" s="18" t="s">
        <v>55</v>
      </c>
      <c r="C102" s="17" t="s">
        <v>63</v>
      </c>
      <c r="D102" s="19">
        <v>110.72</v>
      </c>
    </row>
    <row r="103" spans="1:4" ht="21" customHeight="1" x14ac:dyDescent="0.35">
      <c r="A103" s="18">
        <v>2</v>
      </c>
      <c r="B103" s="18" t="s">
        <v>55</v>
      </c>
      <c r="C103" s="17" t="s">
        <v>63</v>
      </c>
      <c r="D103" s="19">
        <v>143.21</v>
      </c>
    </row>
    <row r="104" spans="1:4" ht="21" customHeight="1" x14ac:dyDescent="0.35">
      <c r="A104" s="18">
        <v>3</v>
      </c>
      <c r="B104" s="18" t="s">
        <v>55</v>
      </c>
      <c r="C104" s="17" t="s">
        <v>63</v>
      </c>
      <c r="D104" s="19">
        <v>117.06</v>
      </c>
    </row>
    <row r="105" spans="1:4" ht="21" customHeight="1" x14ac:dyDescent="0.35">
      <c r="A105" s="18">
        <v>4</v>
      </c>
      <c r="B105" s="18" t="s">
        <v>55</v>
      </c>
      <c r="C105" s="17" t="s">
        <v>63</v>
      </c>
      <c r="D105" s="19">
        <v>163.52000000000001</v>
      </c>
    </row>
    <row r="106" spans="1:4" ht="21" customHeight="1" x14ac:dyDescent="0.35">
      <c r="A106" s="18">
        <v>5</v>
      </c>
      <c r="B106" s="18" t="s">
        <v>55</v>
      </c>
      <c r="C106" s="17" t="s">
        <v>63</v>
      </c>
      <c r="D106" s="19">
        <v>182.7</v>
      </c>
    </row>
    <row r="107" spans="1:4" ht="21" customHeight="1" x14ac:dyDescent="0.35">
      <c r="A107" s="18">
        <v>6</v>
      </c>
      <c r="B107" s="18" t="s">
        <v>55</v>
      </c>
      <c r="C107" s="17" t="s">
        <v>63</v>
      </c>
      <c r="D107" s="19">
        <v>212.52</v>
      </c>
    </row>
    <row r="108" spans="1:4" ht="21" customHeight="1" x14ac:dyDescent="0.35">
      <c r="A108" s="18">
        <v>7</v>
      </c>
      <c r="B108" s="18" t="s">
        <v>55</v>
      </c>
      <c r="C108" s="17" t="s">
        <v>63</v>
      </c>
      <c r="D108" s="19">
        <v>120.44</v>
      </c>
    </row>
    <row r="109" spans="1:4" ht="21" customHeight="1" x14ac:dyDescent="0.35">
      <c r="A109" s="18">
        <v>8</v>
      </c>
      <c r="B109" s="18" t="s">
        <v>55</v>
      </c>
      <c r="C109" s="17" t="s">
        <v>63</v>
      </c>
      <c r="D109" s="19">
        <v>158.65</v>
      </c>
    </row>
    <row r="110" spans="1:4" ht="21" customHeight="1" x14ac:dyDescent="0.35">
      <c r="A110" s="18">
        <v>9</v>
      </c>
      <c r="B110" s="18" t="s">
        <v>55</v>
      </c>
      <c r="C110" s="17" t="s">
        <v>63</v>
      </c>
      <c r="D110" s="19">
        <v>120.21</v>
      </c>
    </row>
    <row r="111" spans="1:4" ht="21" customHeight="1" x14ac:dyDescent="0.35">
      <c r="A111" s="18">
        <v>10</v>
      </c>
      <c r="B111" s="18" t="s">
        <v>55</v>
      </c>
      <c r="C111" s="17" t="s">
        <v>63</v>
      </c>
      <c r="D111" s="19">
        <v>95.9</v>
      </c>
    </row>
    <row r="112" spans="1:4" ht="21" customHeight="1" x14ac:dyDescent="0.35">
      <c r="A112" s="18">
        <v>1</v>
      </c>
      <c r="B112" s="18" t="s">
        <v>56</v>
      </c>
      <c r="C112" s="17" t="s">
        <v>63</v>
      </c>
      <c r="D112" s="19">
        <v>227.2</v>
      </c>
    </row>
    <row r="113" spans="1:4" ht="21" customHeight="1" x14ac:dyDescent="0.35">
      <c r="A113" s="18">
        <v>2</v>
      </c>
      <c r="B113" s="18" t="s">
        <v>56</v>
      </c>
      <c r="C113" s="17" t="s">
        <v>63</v>
      </c>
      <c r="D113" s="19">
        <v>97.65</v>
      </c>
    </row>
    <row r="114" spans="1:4" ht="21" customHeight="1" x14ac:dyDescent="0.35">
      <c r="A114" s="18">
        <v>3</v>
      </c>
      <c r="B114" s="18" t="s">
        <v>56</v>
      </c>
      <c r="C114" s="17" t="s">
        <v>63</v>
      </c>
      <c r="D114" s="19">
        <v>254.86</v>
      </c>
    </row>
    <row r="115" spans="1:4" ht="21" customHeight="1" x14ac:dyDescent="0.35">
      <c r="A115" s="18">
        <v>4</v>
      </c>
      <c r="B115" s="18" t="s">
        <v>56</v>
      </c>
      <c r="C115" s="17" t="s">
        <v>63</v>
      </c>
      <c r="D115" s="19">
        <v>112.89</v>
      </c>
    </row>
    <row r="116" spans="1:4" ht="21" customHeight="1" x14ac:dyDescent="0.35">
      <c r="A116" s="18">
        <v>5</v>
      </c>
      <c r="B116" s="18" t="s">
        <v>56</v>
      </c>
      <c r="C116" s="17" t="s">
        <v>63</v>
      </c>
      <c r="D116" s="19">
        <v>183.06</v>
      </c>
    </row>
    <row r="117" spans="1:4" ht="21" customHeight="1" x14ac:dyDescent="0.35">
      <c r="A117" s="18">
        <v>6</v>
      </c>
      <c r="B117" s="18" t="s">
        <v>56</v>
      </c>
      <c r="C117" s="17" t="s">
        <v>63</v>
      </c>
      <c r="D117" s="19">
        <v>224.91</v>
      </c>
    </row>
    <row r="118" spans="1:4" ht="21" customHeight="1" x14ac:dyDescent="0.35">
      <c r="A118" s="18">
        <v>7</v>
      </c>
      <c r="B118" s="18" t="s">
        <v>56</v>
      </c>
      <c r="C118" s="17" t="s">
        <v>63</v>
      </c>
      <c r="D118" s="19">
        <v>201.94</v>
      </c>
    </row>
    <row r="119" spans="1:4" ht="21" customHeight="1" x14ac:dyDescent="0.35">
      <c r="A119" s="18">
        <v>8</v>
      </c>
      <c r="B119" s="18" t="s">
        <v>56</v>
      </c>
      <c r="C119" s="17" t="s">
        <v>63</v>
      </c>
      <c r="D119" s="19">
        <v>152.80000000000001</v>
      </c>
    </row>
    <row r="120" spans="1:4" ht="21" customHeight="1" x14ac:dyDescent="0.35">
      <c r="A120" s="18">
        <v>9</v>
      </c>
      <c r="B120" s="18" t="s">
        <v>56</v>
      </c>
      <c r="C120" s="17" t="s">
        <v>63</v>
      </c>
      <c r="D120" s="19">
        <v>249.84</v>
      </c>
    </row>
    <row r="121" spans="1:4" ht="21" customHeight="1" x14ac:dyDescent="0.35">
      <c r="A121" s="18">
        <v>10</v>
      </c>
      <c r="B121" s="18" t="s">
        <v>56</v>
      </c>
      <c r="C121" s="17" t="s">
        <v>63</v>
      </c>
      <c r="D121" s="19">
        <v>386.39</v>
      </c>
    </row>
    <row r="122" spans="1:4" ht="21" customHeight="1" x14ac:dyDescent="0.35">
      <c r="A122" s="18">
        <v>1</v>
      </c>
      <c r="B122" s="18" t="s">
        <v>51</v>
      </c>
      <c r="C122" s="17" t="s">
        <v>58</v>
      </c>
      <c r="D122" s="19">
        <v>185.07</v>
      </c>
    </row>
    <row r="123" spans="1:4" ht="21" customHeight="1" x14ac:dyDescent="0.35">
      <c r="A123" s="18">
        <v>2</v>
      </c>
      <c r="B123" s="18" t="s">
        <v>51</v>
      </c>
      <c r="C123" s="17" t="s">
        <v>58</v>
      </c>
      <c r="D123" s="19">
        <v>177.96</v>
      </c>
    </row>
    <row r="124" spans="1:4" ht="21" customHeight="1" x14ac:dyDescent="0.35">
      <c r="A124" s="18">
        <v>3</v>
      </c>
      <c r="B124" s="18" t="s">
        <v>51</v>
      </c>
      <c r="C124" s="17" t="s">
        <v>64</v>
      </c>
      <c r="D124" s="19">
        <v>223.63</v>
      </c>
    </row>
    <row r="125" spans="1:4" ht="21" customHeight="1" x14ac:dyDescent="0.35">
      <c r="A125" s="18">
        <v>4</v>
      </c>
      <c r="B125" s="18" t="s">
        <v>51</v>
      </c>
      <c r="C125" s="17" t="s">
        <v>64</v>
      </c>
      <c r="D125" s="19">
        <v>303.56</v>
      </c>
    </row>
    <row r="126" spans="1:4" ht="21" customHeight="1" x14ac:dyDescent="0.35">
      <c r="A126" s="18">
        <v>5</v>
      </c>
      <c r="B126" s="18" t="s">
        <v>51</v>
      </c>
      <c r="C126" s="17" t="s">
        <v>64</v>
      </c>
      <c r="D126" s="19">
        <v>207.15</v>
      </c>
    </row>
    <row r="127" spans="1:4" ht="21" customHeight="1" x14ac:dyDescent="0.35">
      <c r="A127" s="18">
        <v>6</v>
      </c>
      <c r="B127" s="18" t="s">
        <v>51</v>
      </c>
      <c r="C127" s="17" t="s">
        <v>64</v>
      </c>
      <c r="D127" s="19">
        <v>193.75</v>
      </c>
    </row>
    <row r="128" spans="1:4" ht="21" customHeight="1" x14ac:dyDescent="0.35">
      <c r="A128" s="18">
        <v>7</v>
      </c>
      <c r="B128" s="18" t="s">
        <v>51</v>
      </c>
      <c r="C128" s="17" t="s">
        <v>64</v>
      </c>
      <c r="D128" s="19">
        <v>176.9</v>
      </c>
    </row>
    <row r="129" spans="1:4" ht="21" customHeight="1" x14ac:dyDescent="0.35">
      <c r="A129" s="18">
        <v>8</v>
      </c>
      <c r="B129" s="18" t="s">
        <v>51</v>
      </c>
      <c r="C129" s="17" t="s">
        <v>64</v>
      </c>
      <c r="D129" s="19">
        <v>285.83999999999997</v>
      </c>
    </row>
    <row r="130" spans="1:4" ht="21" customHeight="1" x14ac:dyDescent="0.35">
      <c r="A130" s="18">
        <v>9</v>
      </c>
      <c r="B130" s="18" t="s">
        <v>51</v>
      </c>
      <c r="C130" s="17" t="s">
        <v>64</v>
      </c>
      <c r="D130" s="19">
        <v>137.69999999999999</v>
      </c>
    </row>
    <row r="131" spans="1:4" ht="21" customHeight="1" x14ac:dyDescent="0.35">
      <c r="A131" s="18">
        <v>10</v>
      </c>
      <c r="B131" s="18" t="s">
        <v>51</v>
      </c>
      <c r="C131" s="17" t="s">
        <v>64</v>
      </c>
      <c r="D131" s="19">
        <v>152.41</v>
      </c>
    </row>
    <row r="132" spans="1:4" ht="21" customHeight="1" x14ac:dyDescent="0.35">
      <c r="A132" s="18">
        <v>1</v>
      </c>
      <c r="B132" s="18" t="s">
        <v>53</v>
      </c>
      <c r="C132" s="17" t="s">
        <v>64</v>
      </c>
      <c r="D132" s="19">
        <v>134.87</v>
      </c>
    </row>
    <row r="133" spans="1:4" ht="21" customHeight="1" x14ac:dyDescent="0.35">
      <c r="A133" s="18">
        <v>2</v>
      </c>
      <c r="B133" s="18" t="s">
        <v>53</v>
      </c>
      <c r="C133" s="17" t="s">
        <v>64</v>
      </c>
      <c r="D133" s="19">
        <v>128.79</v>
      </c>
    </row>
    <row r="134" spans="1:4" ht="21" customHeight="1" x14ac:dyDescent="0.35">
      <c r="A134" s="18">
        <v>3</v>
      </c>
      <c r="B134" s="18" t="s">
        <v>53</v>
      </c>
      <c r="C134" s="17" t="s">
        <v>64</v>
      </c>
      <c r="D134" s="19">
        <v>223.35</v>
      </c>
    </row>
    <row r="135" spans="1:4" ht="21" customHeight="1" x14ac:dyDescent="0.35">
      <c r="A135" s="18">
        <v>4</v>
      </c>
      <c r="B135" s="18" t="s">
        <v>53</v>
      </c>
      <c r="C135" s="17" t="s">
        <v>64</v>
      </c>
      <c r="D135" s="19">
        <v>237.16</v>
      </c>
    </row>
    <row r="136" spans="1:4" ht="21" customHeight="1" x14ac:dyDescent="0.35">
      <c r="A136" s="18">
        <v>5</v>
      </c>
      <c r="B136" s="18" t="s">
        <v>53</v>
      </c>
      <c r="C136" s="17" t="s">
        <v>64</v>
      </c>
      <c r="D136" s="19">
        <v>166.16</v>
      </c>
    </row>
    <row r="137" spans="1:4" ht="21" customHeight="1" x14ac:dyDescent="0.35">
      <c r="A137" s="18">
        <v>6</v>
      </c>
      <c r="B137" s="18" t="s">
        <v>53</v>
      </c>
      <c r="C137" s="17" t="s">
        <v>64</v>
      </c>
      <c r="D137" s="19">
        <v>274.48</v>
      </c>
    </row>
    <row r="138" spans="1:4" ht="21" customHeight="1" x14ac:dyDescent="0.35">
      <c r="A138" s="18">
        <v>7</v>
      </c>
      <c r="B138" s="18" t="s">
        <v>53</v>
      </c>
      <c r="C138" s="17" t="s">
        <v>64</v>
      </c>
      <c r="D138" s="19">
        <v>132.31</v>
      </c>
    </row>
    <row r="139" spans="1:4" ht="21" customHeight="1" x14ac:dyDescent="0.35">
      <c r="A139" s="18">
        <v>8</v>
      </c>
      <c r="B139" s="18" t="s">
        <v>53</v>
      </c>
      <c r="C139" s="17" t="s">
        <v>64</v>
      </c>
      <c r="D139" s="19">
        <v>176.26</v>
      </c>
    </row>
    <row r="140" spans="1:4" ht="21" customHeight="1" x14ac:dyDescent="0.35">
      <c r="A140" s="18">
        <v>9</v>
      </c>
      <c r="B140" s="18" t="s">
        <v>53</v>
      </c>
      <c r="C140" s="17" t="s">
        <v>64</v>
      </c>
      <c r="D140" s="19">
        <v>123.41</v>
      </c>
    </row>
    <row r="141" spans="1:4" ht="21" customHeight="1" x14ac:dyDescent="0.35">
      <c r="A141" s="18">
        <v>10</v>
      </c>
      <c r="B141" s="18" t="s">
        <v>53</v>
      </c>
      <c r="C141" s="17" t="s">
        <v>64</v>
      </c>
      <c r="D141" s="19">
        <v>104.98</v>
      </c>
    </row>
    <row r="142" spans="1:4" ht="21" customHeight="1" x14ac:dyDescent="0.35">
      <c r="A142" s="18">
        <v>1</v>
      </c>
      <c r="B142" s="18" t="s">
        <v>54</v>
      </c>
      <c r="C142" s="17" t="s">
        <v>64</v>
      </c>
      <c r="D142" s="19">
        <v>188.7</v>
      </c>
    </row>
    <row r="143" spans="1:4" ht="21" customHeight="1" x14ac:dyDescent="0.35">
      <c r="A143" s="18">
        <v>2</v>
      </c>
      <c r="B143" s="18" t="s">
        <v>54</v>
      </c>
      <c r="C143" s="17" t="s">
        <v>64</v>
      </c>
      <c r="D143" s="19">
        <v>211.69</v>
      </c>
    </row>
    <row r="144" spans="1:4" ht="21" customHeight="1" x14ac:dyDescent="0.35">
      <c r="A144" s="18">
        <v>3</v>
      </c>
      <c r="B144" s="18" t="s">
        <v>54</v>
      </c>
      <c r="C144" s="17" t="s">
        <v>64</v>
      </c>
      <c r="D144" s="19">
        <v>320.02</v>
      </c>
    </row>
    <row r="145" spans="1:4" ht="21" customHeight="1" x14ac:dyDescent="0.35">
      <c r="A145" s="18">
        <v>4</v>
      </c>
      <c r="B145" s="18" t="s">
        <v>54</v>
      </c>
      <c r="C145" s="17" t="s">
        <v>64</v>
      </c>
      <c r="D145" s="19">
        <v>290.77</v>
      </c>
    </row>
    <row r="146" spans="1:4" ht="21" customHeight="1" x14ac:dyDescent="0.35">
      <c r="A146" s="18">
        <v>5</v>
      </c>
      <c r="B146" s="18" t="s">
        <v>54</v>
      </c>
      <c r="C146" s="17" t="s">
        <v>64</v>
      </c>
      <c r="D146" s="19">
        <v>213.72</v>
      </c>
    </row>
    <row r="147" spans="1:4" ht="21" customHeight="1" x14ac:dyDescent="0.35">
      <c r="A147" s="18">
        <v>6</v>
      </c>
      <c r="B147" s="18" t="s">
        <v>54</v>
      </c>
      <c r="C147" s="17" t="s">
        <v>64</v>
      </c>
      <c r="D147" s="19">
        <v>221.86</v>
      </c>
    </row>
    <row r="148" spans="1:4" ht="21" customHeight="1" x14ac:dyDescent="0.35">
      <c r="A148" s="18">
        <v>7</v>
      </c>
      <c r="B148" s="18" t="s">
        <v>54</v>
      </c>
      <c r="C148" s="17" t="s">
        <v>64</v>
      </c>
      <c r="D148" s="19">
        <v>181.23</v>
      </c>
    </row>
    <row r="149" spans="1:4" ht="21" customHeight="1" x14ac:dyDescent="0.35">
      <c r="A149" s="18">
        <v>8</v>
      </c>
      <c r="B149" s="18" t="s">
        <v>54</v>
      </c>
      <c r="C149" s="17" t="s">
        <v>64</v>
      </c>
      <c r="D149" s="19">
        <v>187.5</v>
      </c>
    </row>
    <row r="150" spans="1:4" ht="21" customHeight="1" x14ac:dyDescent="0.35">
      <c r="A150" s="18">
        <v>9</v>
      </c>
      <c r="B150" s="18" t="s">
        <v>54</v>
      </c>
      <c r="C150" s="17" t="s">
        <v>64</v>
      </c>
      <c r="D150" s="19">
        <v>182.8</v>
      </c>
    </row>
    <row r="151" spans="1:4" ht="21" customHeight="1" x14ac:dyDescent="0.35">
      <c r="A151" s="18">
        <v>10</v>
      </c>
      <c r="B151" s="18" t="s">
        <v>54</v>
      </c>
      <c r="C151" s="17" t="s">
        <v>64</v>
      </c>
      <c r="D151" s="19">
        <v>200.91</v>
      </c>
    </row>
    <row r="152" spans="1:4" ht="21" customHeight="1" x14ac:dyDescent="0.35">
      <c r="A152" s="18">
        <v>1</v>
      </c>
      <c r="B152" s="17" t="s">
        <v>47</v>
      </c>
      <c r="C152" s="17" t="s">
        <v>64</v>
      </c>
      <c r="D152" s="19">
        <v>178.32</v>
      </c>
    </row>
    <row r="153" spans="1:4" ht="21" customHeight="1" x14ac:dyDescent="0.35">
      <c r="A153" s="18">
        <v>2</v>
      </c>
      <c r="B153" s="17" t="s">
        <v>47</v>
      </c>
      <c r="C153" s="17" t="s">
        <v>64</v>
      </c>
      <c r="D153" s="19">
        <v>163.02000000000001</v>
      </c>
    </row>
    <row r="154" spans="1:4" ht="21" customHeight="1" x14ac:dyDescent="0.35">
      <c r="A154" s="18">
        <v>3</v>
      </c>
      <c r="B154" s="17" t="s">
        <v>47</v>
      </c>
      <c r="C154" s="17" t="s">
        <v>64</v>
      </c>
      <c r="D154" s="19">
        <v>309.11</v>
      </c>
    </row>
    <row r="155" spans="1:4" ht="21" customHeight="1" x14ac:dyDescent="0.35">
      <c r="A155" s="18">
        <v>4</v>
      </c>
      <c r="B155" s="17" t="s">
        <v>47</v>
      </c>
      <c r="C155" s="17" t="s">
        <v>64</v>
      </c>
      <c r="D155" s="19">
        <v>241.32</v>
      </c>
    </row>
    <row r="156" spans="1:4" ht="21" customHeight="1" x14ac:dyDescent="0.35">
      <c r="A156" s="18">
        <v>5</v>
      </c>
      <c r="B156" s="17" t="s">
        <v>47</v>
      </c>
      <c r="C156" s="17" t="s">
        <v>64</v>
      </c>
      <c r="D156" s="19">
        <v>190.59</v>
      </c>
    </row>
    <row r="157" spans="1:4" ht="21" customHeight="1" x14ac:dyDescent="0.35">
      <c r="A157" s="18">
        <v>6</v>
      </c>
      <c r="B157" s="17" t="s">
        <v>47</v>
      </c>
      <c r="C157" s="17" t="s">
        <v>64</v>
      </c>
      <c r="D157" s="19">
        <v>220.69</v>
      </c>
    </row>
    <row r="158" spans="1:4" ht="21" customHeight="1" x14ac:dyDescent="0.35">
      <c r="A158" s="18">
        <v>7</v>
      </c>
      <c r="B158" s="17" t="s">
        <v>47</v>
      </c>
      <c r="C158" s="17" t="s">
        <v>64</v>
      </c>
      <c r="D158" s="19">
        <v>182.8</v>
      </c>
    </row>
    <row r="159" spans="1:4" ht="21" customHeight="1" x14ac:dyDescent="0.35">
      <c r="A159" s="18">
        <v>8</v>
      </c>
      <c r="B159" s="17" t="s">
        <v>47</v>
      </c>
      <c r="C159" s="17" t="s">
        <v>64</v>
      </c>
      <c r="D159" s="19">
        <v>199.61</v>
      </c>
    </row>
    <row r="160" spans="1:4" ht="21" customHeight="1" x14ac:dyDescent="0.35">
      <c r="A160" s="18">
        <v>9</v>
      </c>
      <c r="B160" s="17" t="s">
        <v>47</v>
      </c>
      <c r="C160" s="17" t="s">
        <v>64</v>
      </c>
      <c r="D160" s="19">
        <v>168.68</v>
      </c>
    </row>
    <row r="161" spans="1:4" ht="21" customHeight="1" x14ac:dyDescent="0.35">
      <c r="A161" s="18">
        <v>10</v>
      </c>
      <c r="B161" s="17" t="s">
        <v>47</v>
      </c>
      <c r="C161" s="17" t="s">
        <v>64</v>
      </c>
      <c r="D161" s="19">
        <v>192.46</v>
      </c>
    </row>
    <row r="162" spans="1:4" ht="21" customHeight="1" x14ac:dyDescent="0.35">
      <c r="A162" s="18">
        <v>1</v>
      </c>
      <c r="B162" s="18" t="s">
        <v>55</v>
      </c>
      <c r="C162" s="17" t="s">
        <v>64</v>
      </c>
      <c r="D162" s="19">
        <v>121.21</v>
      </c>
    </row>
    <row r="163" spans="1:4" ht="21" customHeight="1" x14ac:dyDescent="0.35">
      <c r="A163" s="18">
        <v>2</v>
      </c>
      <c r="B163" s="18" t="s">
        <v>55</v>
      </c>
      <c r="C163" s="17" t="s">
        <v>64</v>
      </c>
      <c r="D163" s="19">
        <v>186.17</v>
      </c>
    </row>
    <row r="164" spans="1:4" ht="21" customHeight="1" x14ac:dyDescent="0.35">
      <c r="A164" s="18">
        <v>3</v>
      </c>
      <c r="B164" s="18" t="s">
        <v>55</v>
      </c>
      <c r="C164" s="17" t="s">
        <v>64</v>
      </c>
      <c r="D164" s="19">
        <v>222.78</v>
      </c>
    </row>
    <row r="165" spans="1:4" ht="21" customHeight="1" x14ac:dyDescent="0.35">
      <c r="A165" s="18">
        <v>4</v>
      </c>
      <c r="B165" s="18" t="s">
        <v>55</v>
      </c>
      <c r="C165" s="17" t="s">
        <v>64</v>
      </c>
      <c r="D165" s="19">
        <v>171.46</v>
      </c>
    </row>
    <row r="166" spans="1:4" ht="21" customHeight="1" x14ac:dyDescent="0.35">
      <c r="A166" s="18">
        <v>5</v>
      </c>
      <c r="B166" s="18" t="s">
        <v>55</v>
      </c>
      <c r="C166" s="17" t="s">
        <v>64</v>
      </c>
      <c r="D166" s="19">
        <v>193.89</v>
      </c>
    </row>
    <row r="167" spans="1:4" ht="21" customHeight="1" x14ac:dyDescent="0.35">
      <c r="A167" s="18">
        <v>6</v>
      </c>
      <c r="B167" s="18" t="s">
        <v>55</v>
      </c>
      <c r="C167" s="17" t="s">
        <v>64</v>
      </c>
      <c r="D167" s="19">
        <v>268.18</v>
      </c>
    </row>
    <row r="168" spans="1:4" ht="21" customHeight="1" x14ac:dyDescent="0.35">
      <c r="A168" s="18">
        <v>7</v>
      </c>
      <c r="B168" s="18" t="s">
        <v>55</v>
      </c>
      <c r="C168" s="17" t="s">
        <v>64</v>
      </c>
      <c r="D168" s="19">
        <v>119.19</v>
      </c>
    </row>
    <row r="169" spans="1:4" ht="21" customHeight="1" x14ac:dyDescent="0.35">
      <c r="A169" s="18">
        <v>8</v>
      </c>
      <c r="B169" s="18" t="s">
        <v>55</v>
      </c>
      <c r="C169" s="17" t="s">
        <v>64</v>
      </c>
      <c r="D169" s="19">
        <v>203.98</v>
      </c>
    </row>
    <row r="170" spans="1:4" ht="21" customHeight="1" x14ac:dyDescent="0.35">
      <c r="A170" s="18">
        <v>9</v>
      </c>
      <c r="B170" s="18" t="s">
        <v>55</v>
      </c>
      <c r="C170" s="17" t="s">
        <v>64</v>
      </c>
      <c r="D170" s="19">
        <v>126.41</v>
      </c>
    </row>
    <row r="171" spans="1:4" ht="21" customHeight="1" x14ac:dyDescent="0.35">
      <c r="A171" s="18">
        <v>10</v>
      </c>
      <c r="B171" s="18" t="s">
        <v>55</v>
      </c>
      <c r="C171" s="17" t="s">
        <v>64</v>
      </c>
      <c r="D171" s="19">
        <v>130.9</v>
      </c>
    </row>
    <row r="172" spans="1:4" ht="21" customHeight="1" x14ac:dyDescent="0.35">
      <c r="A172" s="18">
        <v>1</v>
      </c>
      <c r="B172" s="18" t="s">
        <v>56</v>
      </c>
      <c r="C172" s="17" t="s">
        <v>64</v>
      </c>
      <c r="D172" s="19">
        <v>346.04</v>
      </c>
    </row>
    <row r="173" spans="1:4" ht="21" customHeight="1" x14ac:dyDescent="0.35">
      <c r="A173" s="18">
        <v>2</v>
      </c>
      <c r="B173" s="18" t="s">
        <v>56</v>
      </c>
      <c r="C173" s="17" t="s">
        <v>64</v>
      </c>
      <c r="D173" s="19">
        <v>145.86000000000001</v>
      </c>
    </row>
    <row r="174" spans="1:4" ht="21" customHeight="1" x14ac:dyDescent="0.35">
      <c r="A174" s="18">
        <v>3</v>
      </c>
      <c r="B174" s="18" t="s">
        <v>56</v>
      </c>
      <c r="C174" s="17" t="s">
        <v>64</v>
      </c>
      <c r="D174" s="19">
        <v>262.27999999999997</v>
      </c>
    </row>
    <row r="175" spans="1:4" ht="21" customHeight="1" x14ac:dyDescent="0.35">
      <c r="A175" s="18">
        <v>4</v>
      </c>
      <c r="B175" s="18" t="s">
        <v>56</v>
      </c>
      <c r="C175" s="17" t="s">
        <v>64</v>
      </c>
      <c r="D175" s="19">
        <v>110.44</v>
      </c>
    </row>
    <row r="176" spans="1:4" ht="21" customHeight="1" x14ac:dyDescent="0.35">
      <c r="A176" s="18">
        <v>5</v>
      </c>
      <c r="B176" s="18" t="s">
        <v>56</v>
      </c>
      <c r="C176" s="17" t="s">
        <v>64</v>
      </c>
      <c r="D176" s="19">
        <v>203.4</v>
      </c>
    </row>
    <row r="177" spans="1:4" ht="21" customHeight="1" x14ac:dyDescent="0.35">
      <c r="A177" s="18">
        <v>6</v>
      </c>
      <c r="B177" s="18" t="s">
        <v>56</v>
      </c>
      <c r="C177" s="17" t="s">
        <v>64</v>
      </c>
      <c r="D177" s="19">
        <v>372.5</v>
      </c>
    </row>
    <row r="178" spans="1:4" ht="21" customHeight="1" x14ac:dyDescent="0.35">
      <c r="A178" s="18">
        <v>7</v>
      </c>
      <c r="B178" s="18" t="s">
        <v>56</v>
      </c>
      <c r="C178" s="17" t="s">
        <v>64</v>
      </c>
      <c r="D178" s="19">
        <v>243.16</v>
      </c>
    </row>
    <row r="179" spans="1:4" ht="21" customHeight="1" x14ac:dyDescent="0.35">
      <c r="A179" s="18">
        <v>8</v>
      </c>
      <c r="B179" s="18" t="s">
        <v>56</v>
      </c>
      <c r="C179" s="17" t="s">
        <v>64</v>
      </c>
      <c r="D179" s="19">
        <v>213.91</v>
      </c>
    </row>
    <row r="180" spans="1:4" ht="21" customHeight="1" x14ac:dyDescent="0.35">
      <c r="A180" s="18">
        <v>9</v>
      </c>
      <c r="B180" s="18" t="s">
        <v>56</v>
      </c>
      <c r="C180" s="17" t="s">
        <v>64</v>
      </c>
      <c r="D180" s="19">
        <v>288.05</v>
      </c>
    </row>
    <row r="181" spans="1:4" ht="21" customHeight="1" x14ac:dyDescent="0.35">
      <c r="A181" s="18">
        <v>10</v>
      </c>
      <c r="B181" s="18" t="s">
        <v>56</v>
      </c>
      <c r="C181" s="17" t="s">
        <v>64</v>
      </c>
      <c r="D181" s="19">
        <v>328.65</v>
      </c>
    </row>
    <row r="182" spans="1:4" ht="21" customHeight="1" x14ac:dyDescent="0.35">
      <c r="A182" s="18">
        <v>1</v>
      </c>
      <c r="B182" s="18" t="s">
        <v>51</v>
      </c>
      <c r="C182" s="17" t="s">
        <v>59</v>
      </c>
      <c r="D182" s="19">
        <v>142.6</v>
      </c>
    </row>
    <row r="183" spans="1:4" ht="21" customHeight="1" x14ac:dyDescent="0.35">
      <c r="A183" s="18">
        <v>2</v>
      </c>
      <c r="B183" s="18" t="s">
        <v>51</v>
      </c>
      <c r="C183" s="17" t="s">
        <v>59</v>
      </c>
      <c r="D183" s="19">
        <v>205.05</v>
      </c>
    </row>
    <row r="184" spans="1:4" ht="21" customHeight="1" x14ac:dyDescent="0.35">
      <c r="A184" s="18">
        <v>3</v>
      </c>
      <c r="B184" s="18" t="s">
        <v>51</v>
      </c>
      <c r="C184" s="17" t="s">
        <v>65</v>
      </c>
      <c r="D184" s="19">
        <v>328.16</v>
      </c>
    </row>
    <row r="185" spans="1:4" ht="21" customHeight="1" x14ac:dyDescent="0.35">
      <c r="A185" s="18">
        <v>4</v>
      </c>
      <c r="B185" s="18" t="s">
        <v>51</v>
      </c>
      <c r="C185" s="17" t="s">
        <v>65</v>
      </c>
      <c r="D185" s="19">
        <v>253.76</v>
      </c>
    </row>
    <row r="186" spans="1:4" ht="21" customHeight="1" x14ac:dyDescent="0.35">
      <c r="A186" s="18">
        <v>5</v>
      </c>
      <c r="B186" s="18" t="s">
        <v>51</v>
      </c>
      <c r="C186" s="17" t="s">
        <v>65</v>
      </c>
      <c r="D186" s="19">
        <v>270.29000000000002</v>
      </c>
    </row>
    <row r="187" spans="1:4" ht="21" customHeight="1" x14ac:dyDescent="0.35">
      <c r="A187" s="18">
        <v>6</v>
      </c>
      <c r="B187" s="18" t="s">
        <v>51</v>
      </c>
      <c r="C187" s="17" t="s">
        <v>65</v>
      </c>
      <c r="D187" s="19">
        <v>232.88</v>
      </c>
    </row>
    <row r="188" spans="1:4" ht="21" customHeight="1" x14ac:dyDescent="0.35">
      <c r="A188" s="18">
        <v>7</v>
      </c>
      <c r="B188" s="18" t="s">
        <v>51</v>
      </c>
      <c r="C188" s="17" t="s">
        <v>65</v>
      </c>
      <c r="D188" s="19">
        <v>178.34</v>
      </c>
    </row>
    <row r="189" spans="1:4" ht="21" customHeight="1" x14ac:dyDescent="0.35">
      <c r="A189" s="18">
        <v>8</v>
      </c>
      <c r="B189" s="18" t="s">
        <v>51</v>
      </c>
      <c r="C189" s="17" t="s">
        <v>65</v>
      </c>
      <c r="D189" s="19">
        <v>311.2</v>
      </c>
    </row>
    <row r="190" spans="1:4" ht="21" customHeight="1" x14ac:dyDescent="0.35">
      <c r="A190" s="18">
        <v>9</v>
      </c>
      <c r="B190" s="18" t="s">
        <v>51</v>
      </c>
      <c r="C190" s="17" t="s">
        <v>65</v>
      </c>
      <c r="D190" s="19">
        <v>163.71</v>
      </c>
    </row>
    <row r="191" spans="1:4" ht="21" customHeight="1" x14ac:dyDescent="0.35">
      <c r="A191" s="18">
        <v>10</v>
      </c>
      <c r="B191" s="18" t="s">
        <v>51</v>
      </c>
      <c r="C191" s="17" t="s">
        <v>65</v>
      </c>
      <c r="D191" s="19">
        <v>127.92</v>
      </c>
    </row>
    <row r="192" spans="1:4" ht="21" customHeight="1" x14ac:dyDescent="0.35">
      <c r="A192" s="18">
        <v>1</v>
      </c>
      <c r="B192" s="18" t="s">
        <v>53</v>
      </c>
      <c r="C192" s="17" t="s">
        <v>65</v>
      </c>
      <c r="D192" s="19">
        <v>190.31</v>
      </c>
    </row>
    <row r="193" spans="1:4" ht="21" customHeight="1" x14ac:dyDescent="0.35">
      <c r="A193" s="18">
        <v>2</v>
      </c>
      <c r="B193" s="18" t="s">
        <v>53</v>
      </c>
      <c r="C193" s="17" t="s">
        <v>65</v>
      </c>
      <c r="D193" s="19">
        <v>139.53</v>
      </c>
    </row>
    <row r="194" spans="1:4" ht="21" customHeight="1" x14ac:dyDescent="0.35">
      <c r="A194" s="18">
        <v>3</v>
      </c>
      <c r="B194" s="18" t="s">
        <v>53</v>
      </c>
      <c r="C194" s="17" t="s">
        <v>65</v>
      </c>
      <c r="D194" s="19">
        <v>214.76</v>
      </c>
    </row>
    <row r="195" spans="1:4" ht="21" customHeight="1" x14ac:dyDescent="0.35">
      <c r="A195" s="18">
        <v>4</v>
      </c>
      <c r="B195" s="18" t="s">
        <v>53</v>
      </c>
      <c r="C195" s="17" t="s">
        <v>65</v>
      </c>
      <c r="D195" s="19">
        <v>293.22000000000003</v>
      </c>
    </row>
    <row r="196" spans="1:4" ht="21" customHeight="1" x14ac:dyDescent="0.35">
      <c r="A196" s="18">
        <v>5</v>
      </c>
      <c r="B196" s="18" t="s">
        <v>53</v>
      </c>
      <c r="C196" s="17" t="s">
        <v>65</v>
      </c>
      <c r="D196" s="19">
        <v>185.71</v>
      </c>
    </row>
    <row r="197" spans="1:4" ht="21" customHeight="1" x14ac:dyDescent="0.35">
      <c r="A197" s="18">
        <v>6</v>
      </c>
      <c r="B197" s="18" t="s">
        <v>53</v>
      </c>
      <c r="C197" s="17" t="s">
        <v>65</v>
      </c>
      <c r="D197" s="19">
        <v>260.41000000000003</v>
      </c>
    </row>
    <row r="198" spans="1:4" ht="21" customHeight="1" x14ac:dyDescent="0.35">
      <c r="A198" s="18">
        <v>7</v>
      </c>
      <c r="B198" s="18" t="s">
        <v>53</v>
      </c>
      <c r="C198" s="17" t="s">
        <v>65</v>
      </c>
      <c r="D198" s="19">
        <v>179.78</v>
      </c>
    </row>
    <row r="199" spans="1:4" ht="21" customHeight="1" x14ac:dyDescent="0.35">
      <c r="A199" s="18">
        <v>8</v>
      </c>
      <c r="B199" s="18" t="s">
        <v>53</v>
      </c>
      <c r="C199" s="17" t="s">
        <v>65</v>
      </c>
      <c r="D199" s="19">
        <v>161.57</v>
      </c>
    </row>
    <row r="200" spans="1:4" ht="21" customHeight="1" x14ac:dyDescent="0.35">
      <c r="A200" s="18">
        <v>9</v>
      </c>
      <c r="B200" s="18" t="s">
        <v>53</v>
      </c>
      <c r="C200" s="17" t="s">
        <v>65</v>
      </c>
      <c r="D200" s="19">
        <v>144.91999999999999</v>
      </c>
    </row>
    <row r="201" spans="1:4" ht="21" customHeight="1" x14ac:dyDescent="0.35">
      <c r="A201" s="18">
        <v>10</v>
      </c>
      <c r="B201" s="18" t="s">
        <v>53</v>
      </c>
      <c r="C201" s="17" t="s">
        <v>65</v>
      </c>
      <c r="D201" s="19">
        <v>125.97</v>
      </c>
    </row>
    <row r="202" spans="1:4" ht="21" customHeight="1" x14ac:dyDescent="0.35">
      <c r="A202" s="18">
        <v>1</v>
      </c>
      <c r="B202" s="18" t="s">
        <v>54</v>
      </c>
      <c r="C202" s="17" t="s">
        <v>65</v>
      </c>
      <c r="D202" s="19">
        <v>203.5</v>
      </c>
    </row>
    <row r="203" spans="1:4" ht="21" customHeight="1" x14ac:dyDescent="0.35">
      <c r="A203" s="18">
        <v>2</v>
      </c>
      <c r="B203" s="18" t="s">
        <v>54</v>
      </c>
      <c r="C203" s="17" t="s">
        <v>65</v>
      </c>
      <c r="D203" s="19">
        <v>215.28</v>
      </c>
    </row>
    <row r="204" spans="1:4" ht="21" customHeight="1" x14ac:dyDescent="0.35">
      <c r="A204" s="18">
        <v>3</v>
      </c>
      <c r="B204" s="18" t="s">
        <v>54</v>
      </c>
      <c r="C204" s="17" t="s">
        <v>65</v>
      </c>
      <c r="D204" s="19">
        <v>376.66</v>
      </c>
    </row>
    <row r="205" spans="1:4" ht="21" customHeight="1" x14ac:dyDescent="0.35">
      <c r="A205" s="18">
        <v>4</v>
      </c>
      <c r="B205" s="18" t="s">
        <v>54</v>
      </c>
      <c r="C205" s="17" t="s">
        <v>65</v>
      </c>
      <c r="D205" s="19">
        <v>298.35000000000002</v>
      </c>
    </row>
    <row r="206" spans="1:4" ht="21" customHeight="1" x14ac:dyDescent="0.35">
      <c r="A206" s="18">
        <v>5</v>
      </c>
      <c r="B206" s="18" t="s">
        <v>54</v>
      </c>
      <c r="C206" s="17" t="s">
        <v>65</v>
      </c>
      <c r="D206" s="19">
        <v>240.44</v>
      </c>
    </row>
    <row r="207" spans="1:4" ht="21" customHeight="1" x14ac:dyDescent="0.35">
      <c r="A207" s="18">
        <v>6</v>
      </c>
      <c r="B207" s="18" t="s">
        <v>54</v>
      </c>
      <c r="C207" s="17" t="s">
        <v>65</v>
      </c>
      <c r="D207" s="19">
        <v>242.79</v>
      </c>
    </row>
    <row r="208" spans="1:4" ht="21" customHeight="1" x14ac:dyDescent="0.35">
      <c r="A208" s="18">
        <v>7</v>
      </c>
      <c r="B208" s="18" t="s">
        <v>54</v>
      </c>
      <c r="C208" s="17" t="s">
        <v>65</v>
      </c>
      <c r="D208" s="19">
        <v>191.79</v>
      </c>
    </row>
    <row r="209" spans="1:4" ht="21" customHeight="1" x14ac:dyDescent="0.35">
      <c r="A209" s="18">
        <v>8</v>
      </c>
      <c r="B209" s="18" t="s">
        <v>54</v>
      </c>
      <c r="C209" s="17" t="s">
        <v>65</v>
      </c>
      <c r="D209" s="19">
        <v>220.46</v>
      </c>
    </row>
    <row r="210" spans="1:4" ht="21" customHeight="1" x14ac:dyDescent="0.35">
      <c r="A210" s="18">
        <v>9</v>
      </c>
      <c r="B210" s="18" t="s">
        <v>54</v>
      </c>
      <c r="C210" s="17" t="s">
        <v>65</v>
      </c>
      <c r="D210" s="19">
        <v>198.78</v>
      </c>
    </row>
    <row r="211" spans="1:4" ht="21" customHeight="1" x14ac:dyDescent="0.35">
      <c r="A211" s="18">
        <v>10</v>
      </c>
      <c r="B211" s="18" t="s">
        <v>54</v>
      </c>
      <c r="C211" s="17" t="s">
        <v>65</v>
      </c>
      <c r="D211" s="19">
        <v>200.91</v>
      </c>
    </row>
    <row r="212" spans="1:4" ht="21" customHeight="1" x14ac:dyDescent="0.35">
      <c r="A212" s="18">
        <v>1</v>
      </c>
      <c r="B212" s="17" t="s">
        <v>47</v>
      </c>
      <c r="C212" s="17" t="s">
        <v>65</v>
      </c>
      <c r="D212" s="19">
        <v>169.33</v>
      </c>
    </row>
    <row r="213" spans="1:4" ht="21" customHeight="1" x14ac:dyDescent="0.35">
      <c r="A213" s="18">
        <v>2</v>
      </c>
      <c r="B213" s="17" t="s">
        <v>47</v>
      </c>
      <c r="C213" s="17" t="s">
        <v>65</v>
      </c>
      <c r="D213" s="19">
        <v>212.78</v>
      </c>
    </row>
    <row r="214" spans="1:4" ht="21" customHeight="1" x14ac:dyDescent="0.35">
      <c r="A214" s="18">
        <v>3</v>
      </c>
      <c r="B214" s="17" t="s">
        <v>47</v>
      </c>
      <c r="C214" s="17" t="s">
        <v>65</v>
      </c>
      <c r="D214" s="19">
        <v>285.54000000000002</v>
      </c>
    </row>
    <row r="215" spans="1:4" ht="21" customHeight="1" x14ac:dyDescent="0.35">
      <c r="A215" s="18">
        <v>4</v>
      </c>
      <c r="B215" s="17" t="s">
        <v>47</v>
      </c>
      <c r="C215" s="17" t="s">
        <v>65</v>
      </c>
      <c r="D215" s="19">
        <v>249.78</v>
      </c>
    </row>
    <row r="216" spans="1:4" ht="21" customHeight="1" x14ac:dyDescent="0.35">
      <c r="A216" s="18">
        <v>5</v>
      </c>
      <c r="B216" s="17" t="s">
        <v>47</v>
      </c>
      <c r="C216" s="17" t="s">
        <v>65</v>
      </c>
      <c r="D216" s="19">
        <v>279.54000000000002</v>
      </c>
    </row>
    <row r="217" spans="1:4" ht="21" customHeight="1" x14ac:dyDescent="0.35">
      <c r="A217" s="18">
        <v>6</v>
      </c>
      <c r="B217" s="17" t="s">
        <v>47</v>
      </c>
      <c r="C217" s="17" t="s">
        <v>65</v>
      </c>
      <c r="D217" s="19">
        <v>318.25</v>
      </c>
    </row>
    <row r="218" spans="1:4" ht="21" customHeight="1" x14ac:dyDescent="0.35">
      <c r="A218" s="18">
        <v>7</v>
      </c>
      <c r="B218" s="17" t="s">
        <v>47</v>
      </c>
      <c r="C218" s="17" t="s">
        <v>65</v>
      </c>
      <c r="D218" s="19">
        <v>232.5</v>
      </c>
    </row>
    <row r="219" spans="1:4" ht="21" customHeight="1" x14ac:dyDescent="0.35">
      <c r="A219" s="18">
        <v>8</v>
      </c>
      <c r="B219" s="17" t="s">
        <v>47</v>
      </c>
      <c r="C219" s="17" t="s">
        <v>65</v>
      </c>
      <c r="D219" s="19">
        <v>201.55</v>
      </c>
    </row>
    <row r="220" spans="1:4" ht="21" customHeight="1" x14ac:dyDescent="0.35">
      <c r="A220" s="18">
        <v>9</v>
      </c>
      <c r="B220" s="17" t="s">
        <v>47</v>
      </c>
      <c r="C220" s="17" t="s">
        <v>65</v>
      </c>
      <c r="D220" s="19">
        <v>183.14</v>
      </c>
    </row>
    <row r="221" spans="1:4" ht="21" customHeight="1" x14ac:dyDescent="0.35">
      <c r="A221" s="18">
        <v>10</v>
      </c>
      <c r="B221" s="17" t="s">
        <v>47</v>
      </c>
      <c r="C221" s="17" t="s">
        <v>65</v>
      </c>
      <c r="D221" s="19">
        <v>272.16000000000003</v>
      </c>
    </row>
    <row r="222" spans="1:4" ht="21" customHeight="1" x14ac:dyDescent="0.35">
      <c r="A222" s="18">
        <v>1</v>
      </c>
      <c r="B222" s="18" t="s">
        <v>55</v>
      </c>
      <c r="C222" s="17" t="s">
        <v>65</v>
      </c>
      <c r="D222" s="19">
        <v>107.23</v>
      </c>
    </row>
    <row r="223" spans="1:4" ht="21" customHeight="1" x14ac:dyDescent="0.35">
      <c r="A223" s="18">
        <v>2</v>
      </c>
      <c r="B223" s="18" t="s">
        <v>55</v>
      </c>
      <c r="C223" s="17" t="s">
        <v>65</v>
      </c>
      <c r="D223" s="19">
        <v>210.04</v>
      </c>
    </row>
    <row r="224" spans="1:4" ht="21" customHeight="1" x14ac:dyDescent="0.35">
      <c r="A224" s="18">
        <v>3</v>
      </c>
      <c r="B224" s="18" t="s">
        <v>55</v>
      </c>
      <c r="C224" s="17" t="s">
        <v>65</v>
      </c>
      <c r="D224" s="19">
        <v>202.02</v>
      </c>
    </row>
    <row r="225" spans="1:4" ht="21" customHeight="1" x14ac:dyDescent="0.35">
      <c r="A225" s="18">
        <v>4</v>
      </c>
      <c r="B225" s="18" t="s">
        <v>55</v>
      </c>
      <c r="C225" s="17" t="s">
        <v>65</v>
      </c>
      <c r="D225" s="19">
        <v>188.92</v>
      </c>
    </row>
    <row r="226" spans="1:4" ht="21" customHeight="1" x14ac:dyDescent="0.35">
      <c r="A226" s="18">
        <v>5</v>
      </c>
      <c r="B226" s="18" t="s">
        <v>55</v>
      </c>
      <c r="C226" s="17" t="s">
        <v>65</v>
      </c>
      <c r="D226" s="19">
        <v>171.52</v>
      </c>
    </row>
    <row r="227" spans="1:4" ht="21" customHeight="1" x14ac:dyDescent="0.35">
      <c r="A227" s="18">
        <v>6</v>
      </c>
      <c r="B227" s="18" t="s">
        <v>55</v>
      </c>
      <c r="C227" s="17" t="s">
        <v>65</v>
      </c>
      <c r="D227" s="19">
        <v>326.37</v>
      </c>
    </row>
    <row r="228" spans="1:4" ht="21" customHeight="1" x14ac:dyDescent="0.35">
      <c r="A228" s="18">
        <v>7</v>
      </c>
      <c r="B228" s="18" t="s">
        <v>55</v>
      </c>
      <c r="C228" s="17" t="s">
        <v>65</v>
      </c>
      <c r="D228" s="19">
        <v>151.81</v>
      </c>
    </row>
    <row r="229" spans="1:4" ht="21" customHeight="1" x14ac:dyDescent="0.35">
      <c r="A229" s="18">
        <v>8</v>
      </c>
      <c r="B229" s="18" t="s">
        <v>55</v>
      </c>
      <c r="C229" s="17" t="s">
        <v>65</v>
      </c>
      <c r="D229" s="19">
        <v>232.83</v>
      </c>
    </row>
    <row r="230" spans="1:4" ht="21" customHeight="1" x14ac:dyDescent="0.35">
      <c r="A230" s="18">
        <v>9</v>
      </c>
      <c r="B230" s="18" t="s">
        <v>55</v>
      </c>
      <c r="C230" s="17" t="s">
        <v>65</v>
      </c>
      <c r="D230" s="19">
        <v>112.78</v>
      </c>
    </row>
    <row r="231" spans="1:4" ht="21" customHeight="1" x14ac:dyDescent="0.35">
      <c r="A231" s="18">
        <v>10</v>
      </c>
      <c r="B231" s="18" t="s">
        <v>55</v>
      </c>
      <c r="C231" s="17" t="s">
        <v>65</v>
      </c>
      <c r="D231" s="19">
        <v>137.38</v>
      </c>
    </row>
    <row r="232" spans="1:4" ht="21" customHeight="1" x14ac:dyDescent="0.35">
      <c r="A232" s="18">
        <v>1</v>
      </c>
      <c r="B232" s="18" t="s">
        <v>56</v>
      </c>
      <c r="C232" s="17" t="s">
        <v>65</v>
      </c>
      <c r="D232" s="19">
        <v>321.57</v>
      </c>
    </row>
    <row r="233" spans="1:4" ht="21" customHeight="1" x14ac:dyDescent="0.35">
      <c r="A233" s="18">
        <v>2</v>
      </c>
      <c r="B233" s="18" t="s">
        <v>56</v>
      </c>
      <c r="C233" s="17" t="s">
        <v>65</v>
      </c>
      <c r="D233" s="19">
        <v>156.99</v>
      </c>
    </row>
    <row r="234" spans="1:4" ht="21" customHeight="1" x14ac:dyDescent="0.35">
      <c r="A234" s="18">
        <v>3</v>
      </c>
      <c r="B234" s="18" t="s">
        <v>56</v>
      </c>
      <c r="C234" s="17" t="s">
        <v>65</v>
      </c>
      <c r="D234" s="19">
        <v>257.33</v>
      </c>
    </row>
    <row r="235" spans="1:4" ht="21" customHeight="1" x14ac:dyDescent="0.35">
      <c r="A235" s="18">
        <v>4</v>
      </c>
      <c r="B235" s="18" t="s">
        <v>56</v>
      </c>
      <c r="C235" s="17" t="s">
        <v>65</v>
      </c>
      <c r="D235" s="19">
        <v>125.16</v>
      </c>
    </row>
    <row r="236" spans="1:4" ht="21" customHeight="1" x14ac:dyDescent="0.35">
      <c r="A236" s="18">
        <v>5</v>
      </c>
      <c r="B236" s="18" t="s">
        <v>56</v>
      </c>
      <c r="C236" s="17" t="s">
        <v>65</v>
      </c>
      <c r="D236" s="19">
        <v>240.01</v>
      </c>
    </row>
    <row r="237" spans="1:4" ht="21" customHeight="1" x14ac:dyDescent="0.35">
      <c r="A237" s="18">
        <v>6</v>
      </c>
      <c r="B237" s="18" t="s">
        <v>56</v>
      </c>
      <c r="C237" s="17" t="s">
        <v>65</v>
      </c>
      <c r="D237" s="19">
        <v>330.33</v>
      </c>
    </row>
    <row r="238" spans="1:4" ht="21" customHeight="1" x14ac:dyDescent="0.35">
      <c r="A238" s="18">
        <v>7</v>
      </c>
      <c r="B238" s="18" t="s">
        <v>56</v>
      </c>
      <c r="C238" s="17" t="s">
        <v>65</v>
      </c>
      <c r="D238" s="19">
        <v>243.16</v>
      </c>
    </row>
    <row r="239" spans="1:4" ht="21" customHeight="1" x14ac:dyDescent="0.35">
      <c r="A239" s="18">
        <v>8</v>
      </c>
      <c r="B239" s="18" t="s">
        <v>56</v>
      </c>
      <c r="C239" s="17" t="s">
        <v>65</v>
      </c>
      <c r="D239" s="19">
        <v>192.91</v>
      </c>
    </row>
    <row r="240" spans="1:4" ht="21" customHeight="1" x14ac:dyDescent="0.35">
      <c r="A240" s="18">
        <v>9</v>
      </c>
      <c r="B240" s="18" t="s">
        <v>56</v>
      </c>
      <c r="C240" s="17" t="s">
        <v>65</v>
      </c>
      <c r="D240" s="19">
        <v>352.71</v>
      </c>
    </row>
    <row r="241" spans="1:4" ht="21" customHeight="1" x14ac:dyDescent="0.35">
      <c r="A241" s="18">
        <v>10</v>
      </c>
      <c r="B241" s="18" t="s">
        <v>56</v>
      </c>
      <c r="C241" s="17" t="s">
        <v>65</v>
      </c>
      <c r="D241" s="19">
        <v>328.65</v>
      </c>
    </row>
    <row r="242" spans="1:4" ht="21" customHeight="1" x14ac:dyDescent="0.35">
      <c r="A242" s="18">
        <v>1</v>
      </c>
      <c r="B242" s="18" t="s">
        <v>51</v>
      </c>
      <c r="C242" s="17" t="s">
        <v>60</v>
      </c>
      <c r="D242" s="19">
        <v>166.87</v>
      </c>
    </row>
    <row r="243" spans="1:4" ht="21" customHeight="1" x14ac:dyDescent="0.35">
      <c r="A243" s="18">
        <v>2</v>
      </c>
      <c r="B243" s="18" t="s">
        <v>51</v>
      </c>
      <c r="C243" s="17" t="s">
        <v>60</v>
      </c>
      <c r="D243" s="19">
        <v>237.93</v>
      </c>
    </row>
    <row r="244" spans="1:4" ht="21" customHeight="1" x14ac:dyDescent="0.35">
      <c r="A244" s="18">
        <v>3</v>
      </c>
      <c r="B244" s="18" t="s">
        <v>51</v>
      </c>
      <c r="C244" s="17" t="s">
        <v>66</v>
      </c>
      <c r="D244" s="19">
        <v>371.91</v>
      </c>
    </row>
    <row r="245" spans="1:4" ht="21" customHeight="1" x14ac:dyDescent="0.35">
      <c r="A245" s="18">
        <v>4</v>
      </c>
      <c r="B245" s="18" t="s">
        <v>51</v>
      </c>
      <c r="C245" s="17" t="s">
        <v>66</v>
      </c>
      <c r="D245" s="19">
        <v>353.37</v>
      </c>
    </row>
    <row r="246" spans="1:4" ht="21" customHeight="1" x14ac:dyDescent="0.35">
      <c r="A246" s="18">
        <v>5</v>
      </c>
      <c r="B246" s="18" t="s">
        <v>51</v>
      </c>
      <c r="C246" s="17" t="s">
        <v>66</v>
      </c>
      <c r="D246" s="19">
        <v>220.96</v>
      </c>
    </row>
    <row r="247" spans="1:4" ht="21" customHeight="1" x14ac:dyDescent="0.35">
      <c r="A247" s="18">
        <v>6</v>
      </c>
      <c r="B247" s="18" t="s">
        <v>51</v>
      </c>
      <c r="C247" s="17" t="s">
        <v>66</v>
      </c>
      <c r="D247" s="19">
        <v>231.01</v>
      </c>
    </row>
    <row r="248" spans="1:4" ht="21" customHeight="1" x14ac:dyDescent="0.35">
      <c r="A248" s="18">
        <v>7</v>
      </c>
      <c r="B248" s="18" t="s">
        <v>51</v>
      </c>
      <c r="C248" s="17" t="s">
        <v>66</v>
      </c>
      <c r="D248" s="19">
        <v>200.11</v>
      </c>
    </row>
    <row r="249" spans="1:4" ht="21" customHeight="1" x14ac:dyDescent="0.35">
      <c r="A249" s="18">
        <v>8</v>
      </c>
      <c r="B249" s="18" t="s">
        <v>51</v>
      </c>
      <c r="C249" s="17" t="s">
        <v>66</v>
      </c>
      <c r="D249" s="19">
        <v>308.89999999999998</v>
      </c>
    </row>
    <row r="250" spans="1:4" ht="21" customHeight="1" x14ac:dyDescent="0.35">
      <c r="A250" s="18">
        <v>9</v>
      </c>
      <c r="B250" s="18" t="s">
        <v>51</v>
      </c>
      <c r="C250" s="17" t="s">
        <v>66</v>
      </c>
      <c r="D250" s="19">
        <v>168.3</v>
      </c>
    </row>
    <row r="251" spans="1:4" ht="21" customHeight="1" x14ac:dyDescent="0.35">
      <c r="A251" s="18">
        <v>10</v>
      </c>
      <c r="B251" s="18" t="s">
        <v>51</v>
      </c>
      <c r="C251" s="17" t="s">
        <v>66</v>
      </c>
      <c r="D251" s="19">
        <v>161.94</v>
      </c>
    </row>
    <row r="252" spans="1:4" ht="21" customHeight="1" x14ac:dyDescent="0.35">
      <c r="A252" s="18">
        <v>1</v>
      </c>
      <c r="B252" s="18" t="s">
        <v>53</v>
      </c>
      <c r="C252" s="17" t="s">
        <v>66</v>
      </c>
      <c r="D252" s="19">
        <v>98.9</v>
      </c>
    </row>
    <row r="253" spans="1:4" ht="21" customHeight="1" x14ac:dyDescent="0.35">
      <c r="A253" s="18">
        <v>2</v>
      </c>
      <c r="B253" s="18" t="s">
        <v>53</v>
      </c>
      <c r="C253" s="17" t="s">
        <v>66</v>
      </c>
      <c r="D253" s="19">
        <v>107.33</v>
      </c>
    </row>
    <row r="254" spans="1:4" ht="21" customHeight="1" x14ac:dyDescent="0.35">
      <c r="A254" s="18">
        <v>3</v>
      </c>
      <c r="B254" s="18" t="s">
        <v>53</v>
      </c>
      <c r="C254" s="17" t="s">
        <v>66</v>
      </c>
      <c r="D254" s="19">
        <v>133.15</v>
      </c>
    </row>
    <row r="255" spans="1:4" ht="21" customHeight="1" x14ac:dyDescent="0.35">
      <c r="A255" s="18">
        <v>4</v>
      </c>
      <c r="B255" s="18" t="s">
        <v>53</v>
      </c>
      <c r="C255" s="17" t="s">
        <v>66</v>
      </c>
      <c r="D255" s="19">
        <v>213.44</v>
      </c>
    </row>
    <row r="256" spans="1:4" ht="21" customHeight="1" x14ac:dyDescent="0.35">
      <c r="A256" s="18">
        <v>5</v>
      </c>
      <c r="B256" s="18" t="s">
        <v>53</v>
      </c>
      <c r="C256" s="17" t="s">
        <v>66</v>
      </c>
      <c r="D256" s="19">
        <v>123.8</v>
      </c>
    </row>
    <row r="257" spans="1:4" ht="21" customHeight="1" x14ac:dyDescent="0.35">
      <c r="A257" s="18">
        <v>6</v>
      </c>
      <c r="B257" s="18" t="s">
        <v>53</v>
      </c>
      <c r="C257" s="17" t="s">
        <v>66</v>
      </c>
      <c r="D257" s="19">
        <v>171.26</v>
      </c>
    </row>
    <row r="258" spans="1:4" ht="21" customHeight="1" x14ac:dyDescent="0.35">
      <c r="A258" s="18">
        <v>7</v>
      </c>
      <c r="B258" s="18" t="s">
        <v>53</v>
      </c>
      <c r="C258" s="17" t="s">
        <v>66</v>
      </c>
      <c r="D258" s="19">
        <v>132.31</v>
      </c>
    </row>
    <row r="259" spans="1:4" ht="21" customHeight="1" x14ac:dyDescent="0.35">
      <c r="A259" s="18">
        <v>8</v>
      </c>
      <c r="B259" s="18" t="s">
        <v>53</v>
      </c>
      <c r="C259" s="17" t="s">
        <v>66</v>
      </c>
      <c r="D259" s="19">
        <v>91.07</v>
      </c>
    </row>
    <row r="260" spans="1:4" ht="21" customHeight="1" x14ac:dyDescent="0.35">
      <c r="A260" s="18">
        <v>9</v>
      </c>
      <c r="B260" s="18" t="s">
        <v>53</v>
      </c>
      <c r="C260" s="17" t="s">
        <v>66</v>
      </c>
      <c r="D260" s="19">
        <v>100.77</v>
      </c>
    </row>
    <row r="261" spans="1:4" ht="21" customHeight="1" x14ac:dyDescent="0.35">
      <c r="A261" s="18">
        <v>10</v>
      </c>
      <c r="B261" s="18" t="s">
        <v>53</v>
      </c>
      <c r="C261" s="17" t="s">
        <v>66</v>
      </c>
      <c r="D261" s="19">
        <v>92.15</v>
      </c>
    </row>
    <row r="262" spans="1:4" ht="21" customHeight="1" x14ac:dyDescent="0.35">
      <c r="A262" s="18">
        <v>1</v>
      </c>
      <c r="B262" s="18" t="s">
        <v>54</v>
      </c>
      <c r="C262" s="17" t="s">
        <v>66</v>
      </c>
      <c r="D262" s="19">
        <v>120.25</v>
      </c>
    </row>
    <row r="263" spans="1:4" ht="21" customHeight="1" x14ac:dyDescent="0.35">
      <c r="A263" s="18">
        <v>2</v>
      </c>
      <c r="B263" s="18" t="s">
        <v>54</v>
      </c>
      <c r="C263" s="17" t="s">
        <v>66</v>
      </c>
      <c r="D263" s="19">
        <v>114.82</v>
      </c>
    </row>
    <row r="264" spans="1:4" ht="21" customHeight="1" x14ac:dyDescent="0.35">
      <c r="A264" s="18">
        <v>3</v>
      </c>
      <c r="B264" s="18" t="s">
        <v>54</v>
      </c>
      <c r="C264" s="17" t="s">
        <v>66</v>
      </c>
      <c r="D264" s="19">
        <v>203.9</v>
      </c>
    </row>
    <row r="265" spans="1:4" ht="21" customHeight="1" x14ac:dyDescent="0.35">
      <c r="A265" s="18">
        <v>4</v>
      </c>
      <c r="B265" s="18" t="s">
        <v>54</v>
      </c>
      <c r="C265" s="17" t="s">
        <v>66</v>
      </c>
      <c r="D265" s="19">
        <v>219.97</v>
      </c>
    </row>
    <row r="266" spans="1:4" ht="21" customHeight="1" x14ac:dyDescent="0.35">
      <c r="A266" s="18">
        <v>5</v>
      </c>
      <c r="B266" s="18" t="s">
        <v>54</v>
      </c>
      <c r="C266" s="17" t="s">
        <v>66</v>
      </c>
      <c r="D266" s="19">
        <v>204.82</v>
      </c>
    </row>
    <row r="267" spans="1:4" ht="21" customHeight="1" x14ac:dyDescent="0.35">
      <c r="A267" s="18">
        <v>6</v>
      </c>
      <c r="B267" s="18" t="s">
        <v>54</v>
      </c>
      <c r="C267" s="17" t="s">
        <v>66</v>
      </c>
      <c r="D267" s="19">
        <v>167.44</v>
      </c>
    </row>
    <row r="268" spans="1:4" ht="21" customHeight="1" x14ac:dyDescent="0.35">
      <c r="A268" s="18">
        <v>7</v>
      </c>
      <c r="B268" s="18" t="s">
        <v>54</v>
      </c>
      <c r="C268" s="17" t="s">
        <v>66</v>
      </c>
      <c r="D268" s="19">
        <v>163.63</v>
      </c>
    </row>
    <row r="269" spans="1:4" ht="21" customHeight="1" x14ac:dyDescent="0.35">
      <c r="A269" s="18">
        <v>8</v>
      </c>
      <c r="B269" s="18" t="s">
        <v>54</v>
      </c>
      <c r="C269" s="17" t="s">
        <v>66</v>
      </c>
      <c r="D269" s="19">
        <v>187.5</v>
      </c>
    </row>
    <row r="270" spans="1:4" ht="21" customHeight="1" x14ac:dyDescent="0.35">
      <c r="A270" s="18">
        <v>9</v>
      </c>
      <c r="B270" s="18" t="s">
        <v>54</v>
      </c>
      <c r="C270" s="17" t="s">
        <v>66</v>
      </c>
      <c r="D270" s="19">
        <v>152.63</v>
      </c>
    </row>
    <row r="271" spans="1:4" ht="21" customHeight="1" x14ac:dyDescent="0.35">
      <c r="A271" s="18">
        <v>10</v>
      </c>
      <c r="B271" s="18" t="s">
        <v>54</v>
      </c>
      <c r="C271" s="17" t="s">
        <v>66</v>
      </c>
      <c r="D271" s="19">
        <v>144.05000000000001</v>
      </c>
    </row>
    <row r="272" spans="1:4" ht="21" customHeight="1" x14ac:dyDescent="0.35">
      <c r="A272" s="18">
        <v>1</v>
      </c>
      <c r="B272" s="17" t="s">
        <v>47</v>
      </c>
      <c r="C272" s="17" t="s">
        <v>66</v>
      </c>
      <c r="D272" s="19">
        <v>125.87</v>
      </c>
    </row>
    <row r="273" spans="1:4" ht="21" customHeight="1" x14ac:dyDescent="0.35">
      <c r="A273" s="18">
        <v>2</v>
      </c>
      <c r="B273" s="17" t="s">
        <v>47</v>
      </c>
      <c r="C273" s="17" t="s">
        <v>66</v>
      </c>
      <c r="D273" s="19">
        <v>118.4</v>
      </c>
    </row>
    <row r="274" spans="1:4" ht="21" customHeight="1" x14ac:dyDescent="0.35">
      <c r="A274" s="18">
        <v>3</v>
      </c>
      <c r="B274" s="17" t="s">
        <v>47</v>
      </c>
      <c r="C274" s="17" t="s">
        <v>66</v>
      </c>
      <c r="D274" s="19">
        <v>209.57</v>
      </c>
    </row>
    <row r="275" spans="1:4" ht="21" customHeight="1" x14ac:dyDescent="0.35">
      <c r="A275" s="18">
        <v>4</v>
      </c>
      <c r="B275" s="17" t="s">
        <v>47</v>
      </c>
      <c r="C275" s="17" t="s">
        <v>66</v>
      </c>
      <c r="D275" s="19">
        <v>143.94</v>
      </c>
    </row>
    <row r="276" spans="1:4" ht="21" customHeight="1" x14ac:dyDescent="0.35">
      <c r="A276" s="18">
        <v>5</v>
      </c>
      <c r="B276" s="17" t="s">
        <v>47</v>
      </c>
      <c r="C276" s="17" t="s">
        <v>66</v>
      </c>
      <c r="D276" s="19">
        <v>177.89</v>
      </c>
    </row>
    <row r="277" spans="1:4" ht="21" customHeight="1" x14ac:dyDescent="0.35">
      <c r="A277" s="18">
        <v>6</v>
      </c>
      <c r="B277" s="17" t="s">
        <v>47</v>
      </c>
      <c r="C277" s="17" t="s">
        <v>66</v>
      </c>
      <c r="D277" s="19">
        <v>178.87</v>
      </c>
    </row>
    <row r="278" spans="1:4" ht="21" customHeight="1" x14ac:dyDescent="0.35">
      <c r="A278" s="18">
        <v>7</v>
      </c>
      <c r="B278" s="17" t="s">
        <v>47</v>
      </c>
      <c r="C278" s="17" t="s">
        <v>66</v>
      </c>
      <c r="D278" s="19">
        <v>124.24</v>
      </c>
    </row>
    <row r="279" spans="1:4" ht="21" customHeight="1" x14ac:dyDescent="0.35">
      <c r="A279" s="18">
        <v>8</v>
      </c>
      <c r="B279" s="17" t="s">
        <v>47</v>
      </c>
      <c r="C279" s="17" t="s">
        <v>66</v>
      </c>
      <c r="D279" s="19">
        <v>168.61</v>
      </c>
    </row>
    <row r="280" spans="1:4" ht="21" customHeight="1" x14ac:dyDescent="0.35">
      <c r="A280" s="18">
        <v>9</v>
      </c>
      <c r="B280" s="17" t="s">
        <v>47</v>
      </c>
      <c r="C280" s="17" t="s">
        <v>66</v>
      </c>
      <c r="D280" s="19">
        <v>101.21</v>
      </c>
    </row>
    <row r="281" spans="1:4" ht="21" customHeight="1" x14ac:dyDescent="0.35">
      <c r="A281" s="18">
        <v>10</v>
      </c>
      <c r="B281" s="17" t="s">
        <v>47</v>
      </c>
      <c r="C281" s="17" t="s">
        <v>66</v>
      </c>
      <c r="D281" s="19">
        <v>143.86000000000001</v>
      </c>
    </row>
    <row r="282" spans="1:4" ht="21" customHeight="1" x14ac:dyDescent="0.35">
      <c r="A282" s="18">
        <v>1</v>
      </c>
      <c r="B282" s="18" t="s">
        <v>55</v>
      </c>
      <c r="C282" s="17" t="s">
        <v>66</v>
      </c>
      <c r="D282" s="19">
        <v>103.73</v>
      </c>
    </row>
    <row r="283" spans="1:4" ht="21" customHeight="1" x14ac:dyDescent="0.35">
      <c r="A283" s="18">
        <v>2</v>
      </c>
      <c r="B283" s="18" t="s">
        <v>55</v>
      </c>
      <c r="C283" s="17" t="s">
        <v>66</v>
      </c>
      <c r="D283" s="19">
        <v>103.43</v>
      </c>
    </row>
    <row r="284" spans="1:4" ht="21" customHeight="1" x14ac:dyDescent="0.35">
      <c r="A284" s="18">
        <v>3</v>
      </c>
      <c r="B284" s="18" t="s">
        <v>55</v>
      </c>
      <c r="C284" s="17" t="s">
        <v>66</v>
      </c>
      <c r="D284" s="19">
        <v>141.6</v>
      </c>
    </row>
    <row r="285" spans="1:4" ht="21" customHeight="1" x14ac:dyDescent="0.35">
      <c r="A285" s="18">
        <v>4</v>
      </c>
      <c r="B285" s="18" t="s">
        <v>55</v>
      </c>
      <c r="C285" s="17" t="s">
        <v>66</v>
      </c>
      <c r="D285" s="19">
        <v>117.48</v>
      </c>
    </row>
    <row r="286" spans="1:4" ht="21" customHeight="1" x14ac:dyDescent="0.35">
      <c r="A286" s="18">
        <v>5</v>
      </c>
      <c r="B286" s="18" t="s">
        <v>55</v>
      </c>
      <c r="C286" s="17" t="s">
        <v>66</v>
      </c>
      <c r="D286" s="19">
        <v>126.77</v>
      </c>
    </row>
    <row r="287" spans="1:4" ht="21" customHeight="1" x14ac:dyDescent="0.35">
      <c r="A287" s="18">
        <v>6</v>
      </c>
      <c r="B287" s="18" t="s">
        <v>55</v>
      </c>
      <c r="C287" s="17" t="s">
        <v>66</v>
      </c>
      <c r="D287" s="19">
        <v>235.29</v>
      </c>
    </row>
    <row r="288" spans="1:4" ht="21" customHeight="1" x14ac:dyDescent="0.35">
      <c r="A288" s="18">
        <v>7</v>
      </c>
      <c r="B288" s="18" t="s">
        <v>55</v>
      </c>
      <c r="C288" s="17" t="s">
        <v>66</v>
      </c>
      <c r="D288" s="19">
        <v>80.290000000000006</v>
      </c>
    </row>
    <row r="289" spans="1:7" ht="21" customHeight="1" x14ac:dyDescent="0.35">
      <c r="A289" s="18">
        <v>8</v>
      </c>
      <c r="B289" s="18" t="s">
        <v>55</v>
      </c>
      <c r="C289" s="17" t="s">
        <v>66</v>
      </c>
      <c r="D289" s="19">
        <v>173.07</v>
      </c>
    </row>
    <row r="290" spans="1:7" ht="21" customHeight="1" x14ac:dyDescent="0.35">
      <c r="A290" s="18">
        <v>9</v>
      </c>
      <c r="B290" s="18" t="s">
        <v>55</v>
      </c>
      <c r="C290" s="17" t="s">
        <v>66</v>
      </c>
      <c r="D290" s="19">
        <v>92.95</v>
      </c>
    </row>
    <row r="291" spans="1:7" ht="21" customHeight="1" x14ac:dyDescent="0.35">
      <c r="A291" s="18">
        <v>10</v>
      </c>
      <c r="B291" s="18" t="s">
        <v>55</v>
      </c>
      <c r="C291" s="17" t="s">
        <v>66</v>
      </c>
      <c r="D291" s="19">
        <v>127.01</v>
      </c>
    </row>
    <row r="292" spans="1:7" ht="21" customHeight="1" x14ac:dyDescent="0.35">
      <c r="A292" s="18">
        <v>1</v>
      </c>
      <c r="B292" s="18" t="s">
        <v>56</v>
      </c>
      <c r="C292" s="17" t="s">
        <v>66</v>
      </c>
      <c r="D292" s="19">
        <v>290.11</v>
      </c>
    </row>
    <row r="293" spans="1:7" ht="21" customHeight="1" x14ac:dyDescent="0.35">
      <c r="A293" s="18">
        <v>2</v>
      </c>
      <c r="B293" s="18" t="s">
        <v>56</v>
      </c>
      <c r="C293" s="17" t="s">
        <v>66</v>
      </c>
      <c r="D293" s="19">
        <v>117.43</v>
      </c>
    </row>
    <row r="294" spans="1:7" ht="21" customHeight="1" x14ac:dyDescent="0.35">
      <c r="A294" s="18">
        <v>3</v>
      </c>
      <c r="B294" s="18" t="s">
        <v>56</v>
      </c>
      <c r="C294" s="17" t="s">
        <v>66</v>
      </c>
      <c r="D294" s="19">
        <v>160.83000000000001</v>
      </c>
    </row>
    <row r="295" spans="1:7" ht="21" customHeight="1" x14ac:dyDescent="0.35">
      <c r="A295" s="18">
        <v>4</v>
      </c>
      <c r="B295" s="18" t="s">
        <v>56</v>
      </c>
      <c r="C295" s="17" t="s">
        <v>66</v>
      </c>
      <c r="D295" s="19">
        <v>120.25</v>
      </c>
    </row>
    <row r="296" spans="1:7" ht="21" customHeight="1" x14ac:dyDescent="0.35">
      <c r="A296" s="18">
        <v>5</v>
      </c>
      <c r="B296" s="18" t="s">
        <v>56</v>
      </c>
      <c r="C296" s="17" t="s">
        <v>66</v>
      </c>
      <c r="D296" s="19">
        <v>203.4</v>
      </c>
    </row>
    <row r="297" spans="1:7" ht="21" customHeight="1" x14ac:dyDescent="0.35">
      <c r="A297" s="18">
        <v>6</v>
      </c>
      <c r="B297" s="18" t="s">
        <v>56</v>
      </c>
      <c r="C297" s="17" t="s">
        <v>66</v>
      </c>
      <c r="D297" s="19">
        <v>214.36</v>
      </c>
    </row>
    <row r="298" spans="1:7" ht="21" customHeight="1" x14ac:dyDescent="0.35">
      <c r="A298" s="18">
        <v>7</v>
      </c>
      <c r="B298" s="18" t="s">
        <v>56</v>
      </c>
      <c r="C298" s="17" t="s">
        <v>66</v>
      </c>
      <c r="D298" s="19">
        <v>136</v>
      </c>
    </row>
    <row r="299" spans="1:7" ht="21" customHeight="1" x14ac:dyDescent="0.35">
      <c r="A299" s="18">
        <v>8</v>
      </c>
      <c r="B299" s="18" t="s">
        <v>56</v>
      </c>
      <c r="C299" s="17" t="s">
        <v>66</v>
      </c>
      <c r="D299" s="19">
        <v>147.07</v>
      </c>
    </row>
    <row r="300" spans="1:7" ht="21" customHeight="1" x14ac:dyDescent="0.35">
      <c r="A300" s="18">
        <v>9</v>
      </c>
      <c r="B300" s="18" t="s">
        <v>56</v>
      </c>
      <c r="C300" s="17" t="s">
        <v>66</v>
      </c>
      <c r="D300" s="19">
        <v>179.29</v>
      </c>
    </row>
    <row r="301" spans="1:7" ht="21" customHeight="1" x14ac:dyDescent="0.35">
      <c r="A301" s="18">
        <v>10</v>
      </c>
      <c r="B301" s="18" t="s">
        <v>56</v>
      </c>
      <c r="C301" s="17" t="s">
        <v>66</v>
      </c>
      <c r="D301" s="19">
        <v>341.48</v>
      </c>
    </row>
    <row r="302" spans="1:7" ht="21" customHeight="1" x14ac:dyDescent="0.35">
      <c r="A302" s="18">
        <v>1</v>
      </c>
      <c r="B302" s="18" t="s">
        <v>51</v>
      </c>
      <c r="C302" s="17" t="s">
        <v>61</v>
      </c>
      <c r="D302" s="19">
        <v>224.52</v>
      </c>
      <c r="F302" s="17"/>
      <c r="G302" s="19"/>
    </row>
    <row r="303" spans="1:7" ht="21" customHeight="1" x14ac:dyDescent="0.35">
      <c r="A303" s="18">
        <v>2</v>
      </c>
      <c r="B303" s="18" t="s">
        <v>51</v>
      </c>
      <c r="C303" s="17" t="s">
        <v>61</v>
      </c>
      <c r="D303" s="19">
        <v>189.57</v>
      </c>
      <c r="F303" s="17"/>
      <c r="G303" s="19"/>
    </row>
    <row r="304" spans="1:7" ht="21" customHeight="1" x14ac:dyDescent="0.35">
      <c r="A304" s="18">
        <v>3</v>
      </c>
      <c r="B304" s="18" t="s">
        <v>51</v>
      </c>
      <c r="C304" s="17" t="s">
        <v>67</v>
      </c>
      <c r="D304" s="19">
        <v>247.6</v>
      </c>
      <c r="F304" s="17"/>
      <c r="G304" s="19"/>
    </row>
    <row r="305" spans="1:7" ht="21" customHeight="1" x14ac:dyDescent="0.35">
      <c r="A305" s="18">
        <v>4</v>
      </c>
      <c r="B305" s="18" t="s">
        <v>51</v>
      </c>
      <c r="C305" s="17" t="s">
        <v>67</v>
      </c>
      <c r="D305" s="19">
        <v>305.94</v>
      </c>
      <c r="F305" s="17"/>
      <c r="G305" s="19"/>
    </row>
    <row r="306" spans="1:7" ht="21" customHeight="1" x14ac:dyDescent="0.35">
      <c r="A306" s="18">
        <v>5</v>
      </c>
      <c r="B306" s="18" t="s">
        <v>51</v>
      </c>
      <c r="C306" s="17" t="s">
        <v>67</v>
      </c>
      <c r="D306" s="19">
        <v>299.88</v>
      </c>
      <c r="F306" s="17"/>
      <c r="G306" s="19"/>
    </row>
    <row r="307" spans="1:7" ht="21" customHeight="1" x14ac:dyDescent="0.35">
      <c r="A307" s="18">
        <v>6</v>
      </c>
      <c r="B307" s="18" t="s">
        <v>51</v>
      </c>
      <c r="C307" s="17" t="s">
        <v>67</v>
      </c>
      <c r="D307" s="19">
        <v>249.64</v>
      </c>
      <c r="F307" s="17"/>
      <c r="G307" s="19"/>
    </row>
    <row r="308" spans="1:7" ht="21" customHeight="1" x14ac:dyDescent="0.35">
      <c r="A308" s="18">
        <v>7</v>
      </c>
      <c r="B308" s="18" t="s">
        <v>51</v>
      </c>
      <c r="C308" s="17" t="s">
        <v>67</v>
      </c>
      <c r="D308" s="19">
        <v>179.78</v>
      </c>
      <c r="F308" s="17"/>
      <c r="G308" s="19"/>
    </row>
    <row r="309" spans="1:7" ht="21" customHeight="1" x14ac:dyDescent="0.35">
      <c r="A309" s="18">
        <v>8</v>
      </c>
      <c r="B309" s="18" t="s">
        <v>51</v>
      </c>
      <c r="C309" s="17" t="s">
        <v>67</v>
      </c>
      <c r="D309" s="19">
        <v>359.61</v>
      </c>
      <c r="F309" s="17"/>
      <c r="G309" s="19"/>
    </row>
    <row r="310" spans="1:7" ht="21" customHeight="1" x14ac:dyDescent="0.35">
      <c r="A310" s="18">
        <v>9</v>
      </c>
      <c r="B310" s="18" t="s">
        <v>51</v>
      </c>
      <c r="C310" s="17" t="s">
        <v>67</v>
      </c>
      <c r="D310" s="19">
        <v>188.19</v>
      </c>
      <c r="F310" s="17"/>
      <c r="G310" s="19"/>
    </row>
    <row r="311" spans="1:7" ht="21" customHeight="1" x14ac:dyDescent="0.35">
      <c r="A311" s="18">
        <v>10</v>
      </c>
      <c r="B311" s="18" t="s">
        <v>51</v>
      </c>
      <c r="C311" s="17" t="s">
        <v>67</v>
      </c>
      <c r="D311" s="19">
        <v>168.74</v>
      </c>
      <c r="F311" s="17"/>
      <c r="G311" s="19"/>
    </row>
    <row r="312" spans="1:7" ht="21" customHeight="1" x14ac:dyDescent="0.35">
      <c r="A312" s="18">
        <v>1</v>
      </c>
      <c r="B312" s="18" t="s">
        <v>53</v>
      </c>
      <c r="C312" s="17" t="s">
        <v>67</v>
      </c>
      <c r="D312" s="19">
        <v>94.41</v>
      </c>
      <c r="F312" s="17"/>
      <c r="G312" s="19"/>
    </row>
    <row r="313" spans="1:7" ht="21" customHeight="1" x14ac:dyDescent="0.35">
      <c r="A313" s="18">
        <v>2</v>
      </c>
      <c r="B313" s="18" t="s">
        <v>53</v>
      </c>
      <c r="C313" s="17" t="s">
        <v>67</v>
      </c>
      <c r="D313" s="19">
        <v>88.55</v>
      </c>
      <c r="F313" s="17"/>
      <c r="G313" s="19"/>
    </row>
    <row r="314" spans="1:7" ht="21" customHeight="1" x14ac:dyDescent="0.35">
      <c r="A314" s="18">
        <v>3</v>
      </c>
      <c r="B314" s="18" t="s">
        <v>53</v>
      </c>
      <c r="C314" s="17" t="s">
        <v>67</v>
      </c>
      <c r="D314" s="19">
        <v>150.33000000000001</v>
      </c>
      <c r="F314" s="17"/>
      <c r="G314" s="19"/>
    </row>
    <row r="315" spans="1:7" ht="21" customHeight="1" x14ac:dyDescent="0.35">
      <c r="A315" s="18">
        <v>4</v>
      </c>
      <c r="B315" s="18" t="s">
        <v>53</v>
      </c>
      <c r="C315" s="17" t="s">
        <v>67</v>
      </c>
      <c r="D315" s="19">
        <v>155.22999999999999</v>
      </c>
      <c r="F315" s="17"/>
      <c r="G315" s="19"/>
    </row>
    <row r="316" spans="1:7" ht="21" customHeight="1" x14ac:dyDescent="0.35">
      <c r="A316" s="18">
        <v>5</v>
      </c>
      <c r="B316" s="18" t="s">
        <v>53</v>
      </c>
      <c r="C316" s="17" t="s">
        <v>67</v>
      </c>
      <c r="D316" s="19">
        <v>97.74</v>
      </c>
      <c r="F316" s="17"/>
      <c r="G316" s="19"/>
    </row>
    <row r="317" spans="1:7" ht="21" customHeight="1" x14ac:dyDescent="0.35">
      <c r="A317" s="18">
        <v>6</v>
      </c>
      <c r="B317" s="18" t="s">
        <v>53</v>
      </c>
      <c r="C317" s="17" t="s">
        <v>67</v>
      </c>
      <c r="D317" s="19">
        <v>178.3</v>
      </c>
      <c r="F317" s="17"/>
      <c r="G317" s="19"/>
    </row>
    <row r="318" spans="1:7" ht="21" customHeight="1" x14ac:dyDescent="0.35">
      <c r="A318" s="18">
        <v>7</v>
      </c>
      <c r="B318" s="18" t="s">
        <v>53</v>
      </c>
      <c r="C318" s="17" t="s">
        <v>67</v>
      </c>
      <c r="D318" s="19">
        <v>77.66</v>
      </c>
      <c r="F318" s="17"/>
      <c r="G318" s="19"/>
    </row>
    <row r="319" spans="1:7" ht="21" customHeight="1" x14ac:dyDescent="0.35">
      <c r="A319" s="18">
        <v>8</v>
      </c>
      <c r="B319" s="18" t="s">
        <v>53</v>
      </c>
      <c r="C319" s="17" t="s">
        <v>67</v>
      </c>
      <c r="D319" s="19">
        <v>88.13</v>
      </c>
      <c r="F319" s="17"/>
      <c r="G319" s="19"/>
    </row>
    <row r="320" spans="1:7" ht="21" customHeight="1" x14ac:dyDescent="0.35">
      <c r="A320" s="18">
        <v>9</v>
      </c>
      <c r="B320" s="18" t="s">
        <v>53</v>
      </c>
      <c r="C320" s="17" t="s">
        <v>67</v>
      </c>
      <c r="D320" s="19">
        <v>67.930000000000007</v>
      </c>
      <c r="F320" s="17"/>
      <c r="G320" s="19"/>
    </row>
    <row r="321" spans="1:7" ht="21" customHeight="1" x14ac:dyDescent="0.35">
      <c r="A321" s="18">
        <v>10</v>
      </c>
      <c r="B321" s="18" t="s">
        <v>53</v>
      </c>
      <c r="C321" s="17" t="s">
        <v>67</v>
      </c>
      <c r="D321" s="19">
        <v>79.319999999999993</v>
      </c>
      <c r="F321" s="17"/>
      <c r="G321" s="19"/>
    </row>
    <row r="322" spans="1:7" ht="21" customHeight="1" x14ac:dyDescent="0.35">
      <c r="A322" s="18">
        <v>1</v>
      </c>
      <c r="B322" s="18" t="s">
        <v>54</v>
      </c>
      <c r="C322" s="17" t="s">
        <v>67</v>
      </c>
      <c r="D322" s="19">
        <v>133.19999999999999</v>
      </c>
      <c r="F322" s="17"/>
      <c r="G322" s="19"/>
    </row>
    <row r="323" spans="1:7" ht="21" customHeight="1" x14ac:dyDescent="0.35">
      <c r="A323" s="18">
        <v>2</v>
      </c>
      <c r="B323" s="18" t="s">
        <v>54</v>
      </c>
      <c r="C323" s="17" t="s">
        <v>67</v>
      </c>
      <c r="D323" s="19">
        <v>141.72999999999999</v>
      </c>
      <c r="F323" s="17"/>
      <c r="G323" s="19"/>
    </row>
    <row r="324" spans="1:7" ht="21" customHeight="1" x14ac:dyDescent="0.35">
      <c r="A324" s="18">
        <v>3</v>
      </c>
      <c r="B324" s="18" t="s">
        <v>54</v>
      </c>
      <c r="C324" s="17" t="s">
        <v>67</v>
      </c>
      <c r="D324" s="19">
        <v>167.09</v>
      </c>
      <c r="F324" s="17"/>
      <c r="G324" s="19"/>
    </row>
    <row r="325" spans="1:7" ht="21" customHeight="1" x14ac:dyDescent="0.35">
      <c r="A325" s="18">
        <v>4</v>
      </c>
      <c r="B325" s="18" t="s">
        <v>54</v>
      </c>
      <c r="C325" s="17" t="s">
        <v>67</v>
      </c>
      <c r="D325" s="19">
        <v>131.47999999999999</v>
      </c>
      <c r="F325" s="17"/>
      <c r="G325" s="19"/>
    </row>
    <row r="326" spans="1:7" ht="21" customHeight="1" x14ac:dyDescent="0.35">
      <c r="A326" s="18">
        <v>5</v>
      </c>
      <c r="B326" s="18" t="s">
        <v>54</v>
      </c>
      <c r="C326" s="17" t="s">
        <v>67</v>
      </c>
      <c r="D326" s="19">
        <v>131.35</v>
      </c>
      <c r="F326" s="17"/>
      <c r="G326" s="19"/>
    </row>
    <row r="327" spans="1:7" ht="21" customHeight="1" x14ac:dyDescent="0.35">
      <c r="A327" s="18">
        <v>6</v>
      </c>
      <c r="B327" s="18" t="s">
        <v>54</v>
      </c>
      <c r="C327" s="17" t="s">
        <v>67</v>
      </c>
      <c r="D327" s="19">
        <v>182.09</v>
      </c>
      <c r="F327" s="17"/>
      <c r="G327" s="19"/>
    </row>
    <row r="328" spans="1:7" ht="21" customHeight="1" x14ac:dyDescent="0.35">
      <c r="A328" s="18">
        <v>7</v>
      </c>
      <c r="B328" s="18" t="s">
        <v>54</v>
      </c>
      <c r="C328" s="17" t="s">
        <v>67</v>
      </c>
      <c r="D328" s="19">
        <v>139</v>
      </c>
      <c r="F328" s="17"/>
      <c r="G328" s="19"/>
    </row>
    <row r="329" spans="1:7" ht="21" customHeight="1" x14ac:dyDescent="0.35">
      <c r="A329" s="18">
        <v>8</v>
      </c>
      <c r="B329" s="18" t="s">
        <v>54</v>
      </c>
      <c r="C329" s="17" t="s">
        <v>67</v>
      </c>
      <c r="D329" s="19">
        <v>162.77000000000001</v>
      </c>
      <c r="F329" s="17"/>
      <c r="G329" s="19"/>
    </row>
    <row r="330" spans="1:7" ht="21" customHeight="1" x14ac:dyDescent="0.35">
      <c r="A330" s="18">
        <v>9</v>
      </c>
      <c r="B330" s="18" t="s">
        <v>54</v>
      </c>
      <c r="C330" s="17" t="s">
        <v>67</v>
      </c>
      <c r="D330" s="19">
        <v>88.74</v>
      </c>
      <c r="F330" s="17"/>
      <c r="G330" s="19"/>
    </row>
    <row r="331" spans="1:7" ht="21" customHeight="1" x14ac:dyDescent="0.35">
      <c r="A331" s="18">
        <v>10</v>
      </c>
      <c r="B331" s="18" t="s">
        <v>54</v>
      </c>
      <c r="C331" s="17" t="s">
        <v>67</v>
      </c>
      <c r="D331" s="19">
        <v>166.8</v>
      </c>
      <c r="F331" s="17"/>
      <c r="G331" s="19"/>
    </row>
    <row r="332" spans="1:7" ht="21" customHeight="1" x14ac:dyDescent="0.35">
      <c r="A332" s="18">
        <v>1</v>
      </c>
      <c r="B332" s="17" t="s">
        <v>47</v>
      </c>
      <c r="C332" s="17" t="s">
        <v>67</v>
      </c>
      <c r="D332" s="19">
        <v>103.4</v>
      </c>
      <c r="E332" s="17"/>
      <c r="F332" s="17"/>
      <c r="G332" s="19"/>
    </row>
    <row r="333" spans="1:7" ht="21" customHeight="1" x14ac:dyDescent="0.35">
      <c r="A333" s="18">
        <v>2</v>
      </c>
      <c r="B333" s="17" t="s">
        <v>47</v>
      </c>
      <c r="C333" s="17" t="s">
        <v>67</v>
      </c>
      <c r="D333" s="19">
        <v>130.41999999999999</v>
      </c>
      <c r="E333" s="17"/>
      <c r="F333" s="17"/>
      <c r="G333" s="19"/>
    </row>
    <row r="334" spans="1:7" ht="21" customHeight="1" x14ac:dyDescent="0.35">
      <c r="A334" s="18">
        <v>3</v>
      </c>
      <c r="B334" s="17" t="s">
        <v>47</v>
      </c>
      <c r="C334" s="17" t="s">
        <v>67</v>
      </c>
      <c r="D334" s="19">
        <v>175.51</v>
      </c>
      <c r="E334" s="17"/>
      <c r="F334" s="17"/>
      <c r="G334" s="19"/>
    </row>
    <row r="335" spans="1:7" ht="21" customHeight="1" x14ac:dyDescent="0.35">
      <c r="A335" s="18">
        <v>4</v>
      </c>
      <c r="B335" s="17" t="s">
        <v>47</v>
      </c>
      <c r="C335" s="17" t="s">
        <v>67</v>
      </c>
      <c r="D335" s="19">
        <v>120.66</v>
      </c>
      <c r="E335" s="17"/>
      <c r="F335" s="17"/>
      <c r="G335" s="19"/>
    </row>
    <row r="336" spans="1:7" ht="21" customHeight="1" x14ac:dyDescent="0.35">
      <c r="A336" s="18">
        <v>5</v>
      </c>
      <c r="B336" s="17" t="s">
        <v>47</v>
      </c>
      <c r="C336" s="17" t="s">
        <v>67</v>
      </c>
      <c r="D336" s="19">
        <v>108</v>
      </c>
      <c r="E336" s="17"/>
      <c r="F336" s="17"/>
      <c r="G336" s="19"/>
    </row>
    <row r="337" spans="1:7" ht="21" customHeight="1" x14ac:dyDescent="0.35">
      <c r="A337" s="18">
        <v>6</v>
      </c>
      <c r="B337" s="17" t="s">
        <v>47</v>
      </c>
      <c r="C337" s="17" t="s">
        <v>67</v>
      </c>
      <c r="D337" s="19">
        <v>176.55</v>
      </c>
      <c r="E337" s="17"/>
      <c r="F337" s="17"/>
      <c r="G337" s="19"/>
    </row>
    <row r="338" spans="1:7" ht="21" customHeight="1" x14ac:dyDescent="0.35">
      <c r="A338" s="18">
        <v>7</v>
      </c>
      <c r="B338" s="17" t="s">
        <v>47</v>
      </c>
      <c r="C338" s="17" t="s">
        <v>67</v>
      </c>
      <c r="D338" s="19">
        <v>118.91</v>
      </c>
      <c r="E338" s="17"/>
      <c r="F338" s="17"/>
      <c r="G338" s="19"/>
    </row>
    <row r="339" spans="1:7" ht="21" customHeight="1" x14ac:dyDescent="0.35">
      <c r="A339" s="18">
        <v>8</v>
      </c>
      <c r="B339" s="17" t="s">
        <v>47</v>
      </c>
      <c r="C339" s="17" t="s">
        <v>67</v>
      </c>
      <c r="D339" s="19">
        <v>129.85</v>
      </c>
      <c r="E339" s="17"/>
      <c r="F339" s="17"/>
      <c r="G339" s="19"/>
    </row>
    <row r="340" spans="1:7" ht="21" customHeight="1" x14ac:dyDescent="0.35">
      <c r="A340" s="18">
        <v>9</v>
      </c>
      <c r="B340" s="17" t="s">
        <v>47</v>
      </c>
      <c r="C340" s="17" t="s">
        <v>67</v>
      </c>
      <c r="D340" s="19">
        <v>142.97999999999999</v>
      </c>
      <c r="E340" s="17"/>
      <c r="F340" s="17"/>
      <c r="G340" s="19"/>
    </row>
    <row r="341" spans="1:7" ht="21" customHeight="1" x14ac:dyDescent="0.35">
      <c r="A341" s="18">
        <v>10</v>
      </c>
      <c r="B341" s="17" t="s">
        <v>47</v>
      </c>
      <c r="C341" s="17" t="s">
        <v>67</v>
      </c>
      <c r="D341" s="19">
        <v>134.13999999999999</v>
      </c>
      <c r="E341" s="17"/>
      <c r="F341" s="17"/>
      <c r="G341" s="19"/>
    </row>
    <row r="342" spans="1:7" ht="21" customHeight="1" x14ac:dyDescent="0.35">
      <c r="A342" s="18">
        <v>1</v>
      </c>
      <c r="B342" s="18" t="s">
        <v>55</v>
      </c>
      <c r="C342" s="17" t="s">
        <v>67</v>
      </c>
      <c r="D342" s="19">
        <v>94.41</v>
      </c>
      <c r="F342" s="17"/>
      <c r="G342" s="19"/>
    </row>
    <row r="343" spans="1:7" ht="21" customHeight="1" x14ac:dyDescent="0.35">
      <c r="A343" s="18">
        <v>2</v>
      </c>
      <c r="B343" s="18" t="s">
        <v>55</v>
      </c>
      <c r="C343" s="17" t="s">
        <v>67</v>
      </c>
      <c r="D343" s="19">
        <v>130.47999999999999</v>
      </c>
      <c r="F343" s="17"/>
      <c r="G343" s="19"/>
    </row>
    <row r="344" spans="1:7" ht="21" customHeight="1" x14ac:dyDescent="0.35">
      <c r="A344" s="18">
        <v>3</v>
      </c>
      <c r="B344" s="18" t="s">
        <v>55</v>
      </c>
      <c r="C344" s="17" t="s">
        <v>67</v>
      </c>
      <c r="D344" s="19">
        <v>169.92</v>
      </c>
      <c r="F344" s="17"/>
      <c r="G344" s="19"/>
    </row>
    <row r="345" spans="1:7" ht="21" customHeight="1" x14ac:dyDescent="0.35">
      <c r="A345" s="18">
        <v>4</v>
      </c>
      <c r="B345" s="18" t="s">
        <v>55</v>
      </c>
      <c r="C345" s="17" t="s">
        <v>67</v>
      </c>
      <c r="D345" s="19">
        <v>79.38</v>
      </c>
      <c r="F345" s="17"/>
      <c r="G345" s="19"/>
    </row>
    <row r="346" spans="1:7" ht="21" customHeight="1" x14ac:dyDescent="0.35">
      <c r="A346" s="18">
        <v>5</v>
      </c>
      <c r="B346" s="18" t="s">
        <v>55</v>
      </c>
      <c r="C346" s="17" t="s">
        <v>67</v>
      </c>
      <c r="D346" s="19">
        <v>119.32</v>
      </c>
      <c r="F346" s="17"/>
      <c r="G346" s="19"/>
    </row>
    <row r="347" spans="1:7" ht="21" customHeight="1" x14ac:dyDescent="0.35">
      <c r="A347" s="18">
        <v>6</v>
      </c>
      <c r="B347" s="18" t="s">
        <v>55</v>
      </c>
      <c r="C347" s="17" t="s">
        <v>67</v>
      </c>
      <c r="D347" s="19">
        <v>202.4</v>
      </c>
      <c r="F347" s="17"/>
      <c r="G347" s="19"/>
    </row>
    <row r="348" spans="1:7" ht="21" customHeight="1" x14ac:dyDescent="0.35">
      <c r="A348" s="18">
        <v>7</v>
      </c>
      <c r="B348" s="18" t="s">
        <v>55</v>
      </c>
      <c r="C348" s="17" t="s">
        <v>67</v>
      </c>
      <c r="D348" s="19">
        <v>79.040000000000006</v>
      </c>
      <c r="F348" s="17"/>
      <c r="G348" s="19"/>
    </row>
    <row r="349" spans="1:7" ht="21" customHeight="1" x14ac:dyDescent="0.35">
      <c r="A349" s="18">
        <v>8</v>
      </c>
      <c r="B349" s="18" t="s">
        <v>55</v>
      </c>
      <c r="C349" s="17" t="s">
        <v>67</v>
      </c>
      <c r="D349" s="19">
        <v>109.2</v>
      </c>
      <c r="F349" s="17"/>
      <c r="G349" s="19"/>
    </row>
    <row r="350" spans="1:7" ht="21" customHeight="1" x14ac:dyDescent="0.35">
      <c r="A350" s="18">
        <v>9</v>
      </c>
      <c r="B350" s="18" t="s">
        <v>55</v>
      </c>
      <c r="C350" s="17" t="s">
        <v>67</v>
      </c>
      <c r="D350" s="19">
        <v>97.9</v>
      </c>
      <c r="F350" s="17"/>
      <c r="G350" s="19"/>
    </row>
    <row r="351" spans="1:7" ht="21" customHeight="1" x14ac:dyDescent="0.35">
      <c r="A351" s="18">
        <v>10</v>
      </c>
      <c r="B351" s="18" t="s">
        <v>55</v>
      </c>
      <c r="C351" s="17" t="s">
        <v>67</v>
      </c>
      <c r="D351" s="19">
        <v>97.2</v>
      </c>
      <c r="F351" s="17"/>
      <c r="G351" s="19"/>
    </row>
    <row r="352" spans="1:7" ht="21" customHeight="1" x14ac:dyDescent="0.35">
      <c r="A352" s="18">
        <v>1</v>
      </c>
      <c r="B352" s="18" t="s">
        <v>56</v>
      </c>
      <c r="C352" s="17" t="s">
        <v>67</v>
      </c>
      <c r="D352" s="19">
        <v>195.74</v>
      </c>
      <c r="F352" s="17"/>
      <c r="G352" s="19"/>
    </row>
    <row r="353" spans="1:7" ht="21" customHeight="1" x14ac:dyDescent="0.35">
      <c r="A353" s="18">
        <v>2</v>
      </c>
      <c r="B353" s="18" t="s">
        <v>56</v>
      </c>
      <c r="C353" s="17" t="s">
        <v>67</v>
      </c>
      <c r="D353" s="19">
        <v>103.83</v>
      </c>
      <c r="F353" s="17"/>
      <c r="G353" s="19"/>
    </row>
    <row r="354" spans="1:7" ht="21" customHeight="1" x14ac:dyDescent="0.35">
      <c r="A354" s="18">
        <v>3</v>
      </c>
      <c r="B354" s="18" t="s">
        <v>56</v>
      </c>
      <c r="C354" s="17" t="s">
        <v>67</v>
      </c>
      <c r="D354" s="19">
        <v>185.58</v>
      </c>
      <c r="F354" s="17"/>
      <c r="G354" s="19"/>
    </row>
    <row r="355" spans="1:7" ht="21" customHeight="1" x14ac:dyDescent="0.35">
      <c r="A355" s="18">
        <v>4</v>
      </c>
      <c r="B355" s="18" t="s">
        <v>56</v>
      </c>
      <c r="C355" s="17" t="s">
        <v>67</v>
      </c>
      <c r="D355" s="19">
        <v>62.58</v>
      </c>
      <c r="F355" s="17"/>
      <c r="G355" s="19"/>
    </row>
    <row r="356" spans="1:7" ht="21" customHeight="1" x14ac:dyDescent="0.35">
      <c r="A356" s="18">
        <v>5</v>
      </c>
      <c r="B356" s="18" t="s">
        <v>56</v>
      </c>
      <c r="C356" s="17" t="s">
        <v>67</v>
      </c>
      <c r="D356" s="19">
        <v>144.41</v>
      </c>
      <c r="F356" s="17"/>
      <c r="G356" s="19"/>
    </row>
    <row r="357" spans="1:7" ht="21" customHeight="1" x14ac:dyDescent="0.35">
      <c r="A357" s="18">
        <v>6</v>
      </c>
      <c r="B357" s="18" t="s">
        <v>56</v>
      </c>
      <c r="C357" s="17" t="s">
        <v>67</v>
      </c>
      <c r="D357" s="19">
        <v>175.71</v>
      </c>
      <c r="F357" s="17"/>
      <c r="G357" s="19"/>
    </row>
    <row r="358" spans="1:7" ht="21" customHeight="1" x14ac:dyDescent="0.35">
      <c r="A358" s="18">
        <v>7</v>
      </c>
      <c r="B358" s="18" t="s">
        <v>56</v>
      </c>
      <c r="C358" s="17" t="s">
        <v>67</v>
      </c>
      <c r="D358" s="19">
        <v>185.46</v>
      </c>
      <c r="F358" s="17"/>
      <c r="G358" s="19"/>
    </row>
    <row r="359" spans="1:7" ht="21" customHeight="1" x14ac:dyDescent="0.35">
      <c r="A359" s="18">
        <v>8</v>
      </c>
      <c r="B359" s="18" t="s">
        <v>56</v>
      </c>
      <c r="C359" s="17" t="s">
        <v>67</v>
      </c>
      <c r="D359" s="19">
        <v>116.51</v>
      </c>
      <c r="F359" s="17"/>
      <c r="G359" s="19"/>
    </row>
    <row r="360" spans="1:7" ht="21" customHeight="1" x14ac:dyDescent="0.35">
      <c r="A360" s="18">
        <v>9</v>
      </c>
      <c r="B360" s="18" t="s">
        <v>56</v>
      </c>
      <c r="C360" s="17" t="s">
        <v>67</v>
      </c>
      <c r="D360" s="19">
        <v>229.26</v>
      </c>
      <c r="F360" s="17"/>
      <c r="G360" s="19"/>
    </row>
    <row r="361" spans="1:7" ht="21" customHeight="1" x14ac:dyDescent="0.35">
      <c r="A361" s="18">
        <v>10</v>
      </c>
      <c r="B361" s="18" t="s">
        <v>56</v>
      </c>
      <c r="C361" s="17" t="s">
        <v>67</v>
      </c>
      <c r="D361" s="19">
        <v>391.3</v>
      </c>
      <c r="F361" s="17"/>
      <c r="G361" s="19"/>
    </row>
    <row r="362" spans="1:7" ht="21" customHeight="1" x14ac:dyDescent="0.35">
      <c r="A362" s="18">
        <v>1</v>
      </c>
      <c r="B362" s="18" t="s">
        <v>51</v>
      </c>
      <c r="C362" s="17" t="s">
        <v>62</v>
      </c>
      <c r="D362" s="19">
        <v>98.61</v>
      </c>
    </row>
    <row r="363" spans="1:7" ht="21" customHeight="1" x14ac:dyDescent="0.35">
      <c r="A363" s="18">
        <v>2</v>
      </c>
      <c r="B363" s="18" t="s">
        <v>51</v>
      </c>
      <c r="C363" s="17" t="s">
        <v>62</v>
      </c>
      <c r="D363" s="19">
        <v>251.47</v>
      </c>
    </row>
    <row r="364" spans="1:7" ht="21" customHeight="1" x14ac:dyDescent="0.35">
      <c r="A364" s="18">
        <v>3</v>
      </c>
      <c r="B364" s="18" t="s">
        <v>51</v>
      </c>
      <c r="C364" s="17" t="s">
        <v>68</v>
      </c>
      <c r="D364" s="19">
        <v>105</v>
      </c>
    </row>
    <row r="365" spans="1:7" ht="21" customHeight="1" x14ac:dyDescent="0.35">
      <c r="A365" s="18">
        <v>4</v>
      </c>
      <c r="B365" s="18" t="s">
        <v>51</v>
      </c>
      <c r="C365" s="17" t="s">
        <v>68</v>
      </c>
      <c r="D365" s="19">
        <v>124</v>
      </c>
    </row>
    <row r="366" spans="1:7" ht="21" customHeight="1" x14ac:dyDescent="0.35">
      <c r="A366" s="18">
        <v>5</v>
      </c>
      <c r="B366" s="18" t="s">
        <v>51</v>
      </c>
      <c r="C366" s="17" t="s">
        <v>68</v>
      </c>
      <c r="D366" s="19">
        <v>157.21</v>
      </c>
    </row>
    <row r="367" spans="1:7" ht="21" customHeight="1" x14ac:dyDescent="0.35">
      <c r="A367" s="18">
        <v>6</v>
      </c>
      <c r="B367" s="18" t="s">
        <v>51</v>
      </c>
      <c r="C367" s="17" t="s">
        <v>68</v>
      </c>
      <c r="D367" s="19">
        <v>142.85</v>
      </c>
    </row>
    <row r="368" spans="1:7" ht="21" customHeight="1" x14ac:dyDescent="0.35">
      <c r="A368" s="18">
        <v>7</v>
      </c>
      <c r="B368" s="18" t="s">
        <v>51</v>
      </c>
      <c r="C368" s="17" t="s">
        <v>68</v>
      </c>
      <c r="D368" s="19">
        <v>136</v>
      </c>
    </row>
    <row r="369" spans="1:4" ht="21" customHeight="1" x14ac:dyDescent="0.35">
      <c r="A369" s="18">
        <v>8</v>
      </c>
      <c r="B369" s="18" t="s">
        <v>51</v>
      </c>
      <c r="C369" s="17" t="s">
        <v>68</v>
      </c>
      <c r="D369" s="19">
        <v>92</v>
      </c>
    </row>
    <row r="370" spans="1:4" ht="21" customHeight="1" x14ac:dyDescent="0.35">
      <c r="A370" s="18">
        <v>9</v>
      </c>
      <c r="B370" s="18" t="s">
        <v>51</v>
      </c>
      <c r="C370" s="17" t="s">
        <v>68</v>
      </c>
      <c r="D370" s="19">
        <v>175.95</v>
      </c>
    </row>
    <row r="371" spans="1:4" ht="21" customHeight="1" x14ac:dyDescent="0.35">
      <c r="A371" s="18">
        <v>10</v>
      </c>
      <c r="B371" s="18" t="s">
        <v>51</v>
      </c>
      <c r="C371" s="17" t="s">
        <v>68</v>
      </c>
      <c r="D371" s="19">
        <v>92.53</v>
      </c>
    </row>
    <row r="372" spans="1:4" ht="21" customHeight="1" x14ac:dyDescent="0.35">
      <c r="A372" s="18">
        <v>1</v>
      </c>
      <c r="B372" s="18" t="s">
        <v>53</v>
      </c>
      <c r="C372" s="17" t="s">
        <v>68</v>
      </c>
      <c r="D372" s="19">
        <v>230.77</v>
      </c>
    </row>
    <row r="373" spans="1:4" ht="21" customHeight="1" x14ac:dyDescent="0.35">
      <c r="A373" s="18">
        <v>2</v>
      </c>
      <c r="B373" s="18" t="s">
        <v>53</v>
      </c>
      <c r="C373" s="17" t="s">
        <v>68</v>
      </c>
      <c r="D373" s="19">
        <v>199.9</v>
      </c>
    </row>
    <row r="374" spans="1:4" ht="21" customHeight="1" x14ac:dyDescent="0.35">
      <c r="A374" s="18">
        <v>3</v>
      </c>
      <c r="B374" s="18" t="s">
        <v>53</v>
      </c>
      <c r="C374" s="17" t="s">
        <v>68</v>
      </c>
      <c r="D374" s="19">
        <v>380.13</v>
      </c>
    </row>
    <row r="375" spans="1:4" ht="21" customHeight="1" x14ac:dyDescent="0.35">
      <c r="A375" s="18">
        <v>4</v>
      </c>
      <c r="B375" s="18" t="s">
        <v>53</v>
      </c>
      <c r="C375" s="17" t="s">
        <v>68</v>
      </c>
      <c r="D375" s="19">
        <v>206.98</v>
      </c>
    </row>
    <row r="376" spans="1:4" ht="21" customHeight="1" x14ac:dyDescent="0.35">
      <c r="A376" s="18">
        <v>5</v>
      </c>
      <c r="B376" s="18" t="s">
        <v>53</v>
      </c>
      <c r="C376" s="17" t="s">
        <v>68</v>
      </c>
      <c r="D376" s="19">
        <v>234.58</v>
      </c>
    </row>
    <row r="377" spans="1:4" ht="21" customHeight="1" x14ac:dyDescent="0.35">
      <c r="A377" s="18">
        <v>6</v>
      </c>
      <c r="B377" s="18" t="s">
        <v>53</v>
      </c>
      <c r="C377" s="17" t="s">
        <v>68</v>
      </c>
      <c r="D377" s="19">
        <v>304.98</v>
      </c>
    </row>
    <row r="378" spans="1:4" ht="21" customHeight="1" x14ac:dyDescent="0.35">
      <c r="A378" s="18">
        <v>7</v>
      </c>
      <c r="B378" s="18" t="s">
        <v>53</v>
      </c>
      <c r="C378" s="17" t="s">
        <v>68</v>
      </c>
      <c r="D378" s="19">
        <v>208.54</v>
      </c>
    </row>
    <row r="379" spans="1:4" ht="21" customHeight="1" x14ac:dyDescent="0.35">
      <c r="A379" s="18">
        <v>8</v>
      </c>
      <c r="B379" s="18" t="s">
        <v>53</v>
      </c>
      <c r="C379" s="17" t="s">
        <v>68</v>
      </c>
      <c r="D379" s="19">
        <v>204.16</v>
      </c>
    </row>
    <row r="380" spans="1:4" ht="21" customHeight="1" x14ac:dyDescent="0.35">
      <c r="A380" s="18">
        <v>9</v>
      </c>
      <c r="B380" s="18" t="s">
        <v>53</v>
      </c>
      <c r="C380" s="17" t="s">
        <v>68</v>
      </c>
      <c r="D380" s="19">
        <v>132.47</v>
      </c>
    </row>
    <row r="381" spans="1:4" ht="21" customHeight="1" x14ac:dyDescent="0.35">
      <c r="A381" s="18">
        <v>10</v>
      </c>
      <c r="B381" s="18" t="s">
        <v>53</v>
      </c>
      <c r="C381" s="17" t="s">
        <v>68</v>
      </c>
      <c r="D381" s="19">
        <v>195.96</v>
      </c>
    </row>
    <row r="382" spans="1:4" ht="21" customHeight="1" x14ac:dyDescent="0.35">
      <c r="A382" s="18">
        <v>1</v>
      </c>
      <c r="B382" s="18" t="s">
        <v>54</v>
      </c>
      <c r="C382" s="17" t="s">
        <v>68</v>
      </c>
      <c r="D382" s="19">
        <v>301.55</v>
      </c>
    </row>
    <row r="383" spans="1:4" ht="21" customHeight="1" x14ac:dyDescent="0.35">
      <c r="A383" s="18">
        <v>2</v>
      </c>
      <c r="B383" s="18" t="s">
        <v>54</v>
      </c>
      <c r="C383" s="17" t="s">
        <v>68</v>
      </c>
      <c r="D383" s="19">
        <v>238.6</v>
      </c>
    </row>
    <row r="384" spans="1:4" ht="21" customHeight="1" x14ac:dyDescent="0.35">
      <c r="A384" s="18">
        <v>3</v>
      </c>
      <c r="B384" s="18" t="s">
        <v>54</v>
      </c>
      <c r="C384" s="17" t="s">
        <v>68</v>
      </c>
      <c r="D384" s="19">
        <v>382.32</v>
      </c>
    </row>
    <row r="385" spans="1:4" ht="21" customHeight="1" x14ac:dyDescent="0.35">
      <c r="A385" s="18">
        <v>4</v>
      </c>
      <c r="B385" s="18" t="s">
        <v>54</v>
      </c>
      <c r="C385" s="17" t="s">
        <v>68</v>
      </c>
      <c r="D385" s="19">
        <v>328.69</v>
      </c>
    </row>
    <row r="386" spans="1:4" ht="21" customHeight="1" x14ac:dyDescent="0.35">
      <c r="A386" s="18">
        <v>5</v>
      </c>
      <c r="B386" s="18" t="s">
        <v>54</v>
      </c>
      <c r="C386" s="17" t="s">
        <v>68</v>
      </c>
      <c r="D386" s="19">
        <v>380.7</v>
      </c>
    </row>
    <row r="387" spans="1:4" ht="21" customHeight="1" x14ac:dyDescent="0.35">
      <c r="A387" s="18">
        <v>6</v>
      </c>
      <c r="B387" s="18" t="s">
        <v>54</v>
      </c>
      <c r="C387" s="17" t="s">
        <v>68</v>
      </c>
      <c r="D387" s="19">
        <v>251.16</v>
      </c>
    </row>
    <row r="388" spans="1:4" ht="21" customHeight="1" x14ac:dyDescent="0.35">
      <c r="A388" s="18">
        <v>7</v>
      </c>
      <c r="B388" s="18" t="s">
        <v>54</v>
      </c>
      <c r="C388" s="17" t="s">
        <v>68</v>
      </c>
      <c r="D388" s="19">
        <v>214.66</v>
      </c>
    </row>
    <row r="389" spans="1:4" ht="21" customHeight="1" x14ac:dyDescent="0.35">
      <c r="A389" s="18">
        <v>8</v>
      </c>
      <c r="B389" s="18" t="s">
        <v>54</v>
      </c>
      <c r="C389" s="17" t="s">
        <v>68</v>
      </c>
      <c r="D389" s="19">
        <v>255.49</v>
      </c>
    </row>
    <row r="390" spans="1:4" ht="21" customHeight="1" x14ac:dyDescent="0.35">
      <c r="A390" s="18">
        <v>9</v>
      </c>
      <c r="B390" s="18" t="s">
        <v>54</v>
      </c>
      <c r="C390" s="17" t="s">
        <v>68</v>
      </c>
      <c r="D390" s="19">
        <v>330.11</v>
      </c>
    </row>
    <row r="391" spans="1:4" ht="21" customHeight="1" x14ac:dyDescent="0.35">
      <c r="A391" s="18">
        <v>10</v>
      </c>
      <c r="B391" s="18" t="s">
        <v>54</v>
      </c>
      <c r="C391" s="17" t="s">
        <v>68</v>
      </c>
      <c r="D391" s="19">
        <v>231.24</v>
      </c>
    </row>
    <row r="392" spans="1:4" ht="21" customHeight="1" x14ac:dyDescent="0.35">
      <c r="A392" s="18">
        <v>1</v>
      </c>
      <c r="B392" s="17" t="s">
        <v>47</v>
      </c>
      <c r="C392" s="17" t="s">
        <v>68</v>
      </c>
      <c r="D392" s="19">
        <v>227.77</v>
      </c>
    </row>
    <row r="393" spans="1:4" ht="21" customHeight="1" x14ac:dyDescent="0.35">
      <c r="A393" s="18">
        <v>2</v>
      </c>
      <c r="B393" s="17" t="s">
        <v>47</v>
      </c>
      <c r="C393" s="17" t="s">
        <v>68</v>
      </c>
      <c r="D393" s="19">
        <v>300.3</v>
      </c>
    </row>
    <row r="394" spans="1:4" ht="21" customHeight="1" x14ac:dyDescent="0.35">
      <c r="A394" s="18">
        <v>3</v>
      </c>
      <c r="B394" s="17" t="s">
        <v>47</v>
      </c>
      <c r="C394" s="17" t="s">
        <v>68</v>
      </c>
      <c r="D394" s="19">
        <v>219.14</v>
      </c>
    </row>
    <row r="395" spans="1:4" ht="21" customHeight="1" x14ac:dyDescent="0.35">
      <c r="A395" s="18">
        <v>4</v>
      </c>
      <c r="B395" s="17" t="s">
        <v>47</v>
      </c>
      <c r="C395" s="17" t="s">
        <v>68</v>
      </c>
      <c r="D395" s="19">
        <v>296.35000000000002</v>
      </c>
    </row>
    <row r="396" spans="1:4" ht="21" customHeight="1" x14ac:dyDescent="0.35">
      <c r="A396" s="18">
        <v>5</v>
      </c>
      <c r="B396" s="17" t="s">
        <v>47</v>
      </c>
      <c r="C396" s="17" t="s">
        <v>68</v>
      </c>
      <c r="D396" s="19">
        <v>317.66000000000003</v>
      </c>
    </row>
    <row r="397" spans="1:4" ht="21" customHeight="1" x14ac:dyDescent="0.35">
      <c r="A397" s="18">
        <v>6</v>
      </c>
      <c r="B397" s="17" t="s">
        <v>47</v>
      </c>
      <c r="C397" s="17" t="s">
        <v>68</v>
      </c>
      <c r="D397" s="19">
        <v>297.33999999999997</v>
      </c>
    </row>
    <row r="398" spans="1:4" ht="21" customHeight="1" x14ac:dyDescent="0.35">
      <c r="A398" s="18">
        <v>7</v>
      </c>
      <c r="B398" s="17" t="s">
        <v>47</v>
      </c>
      <c r="C398" s="17" t="s">
        <v>68</v>
      </c>
      <c r="D398" s="19">
        <v>234.27</v>
      </c>
    </row>
    <row r="399" spans="1:4" ht="21" customHeight="1" x14ac:dyDescent="0.35">
      <c r="A399" s="18">
        <v>8</v>
      </c>
      <c r="B399" s="17" t="s">
        <v>47</v>
      </c>
      <c r="C399" s="17" t="s">
        <v>68</v>
      </c>
      <c r="D399" s="19">
        <v>323.64999999999998</v>
      </c>
    </row>
    <row r="400" spans="1:4" ht="21" customHeight="1" x14ac:dyDescent="0.35">
      <c r="A400" s="18">
        <v>9</v>
      </c>
      <c r="B400" s="17" t="s">
        <v>47</v>
      </c>
      <c r="C400" s="17" t="s">
        <v>68</v>
      </c>
      <c r="D400" s="19">
        <v>245.79</v>
      </c>
    </row>
    <row r="401" spans="1:4" ht="21" customHeight="1" x14ac:dyDescent="0.35">
      <c r="A401" s="18">
        <v>10</v>
      </c>
      <c r="B401" s="17" t="s">
        <v>47</v>
      </c>
      <c r="C401" s="17" t="s">
        <v>68</v>
      </c>
      <c r="D401" s="19">
        <v>287.70999999999998</v>
      </c>
    </row>
    <row r="402" spans="1:4" ht="21" customHeight="1" x14ac:dyDescent="0.35">
      <c r="A402" s="18">
        <v>1</v>
      </c>
      <c r="B402" s="18" t="s">
        <v>55</v>
      </c>
      <c r="C402" s="17" t="s">
        <v>68</v>
      </c>
      <c r="D402" s="19">
        <v>162</v>
      </c>
    </row>
    <row r="403" spans="1:4" ht="21" customHeight="1" x14ac:dyDescent="0.35">
      <c r="A403" s="18">
        <v>2</v>
      </c>
      <c r="B403" s="18" t="s">
        <v>55</v>
      </c>
      <c r="C403" s="17" t="s">
        <v>68</v>
      </c>
      <c r="D403" s="19">
        <v>181.4</v>
      </c>
    </row>
    <row r="404" spans="1:4" ht="21" customHeight="1" x14ac:dyDescent="0.35">
      <c r="A404" s="18">
        <v>3</v>
      </c>
      <c r="B404" s="18" t="s">
        <v>55</v>
      </c>
      <c r="C404" s="17" t="s">
        <v>68</v>
      </c>
      <c r="D404" s="19">
        <v>279.42</v>
      </c>
    </row>
    <row r="405" spans="1:4" ht="21" customHeight="1" x14ac:dyDescent="0.35">
      <c r="A405" s="18">
        <v>4</v>
      </c>
      <c r="B405" s="18" t="s">
        <v>55</v>
      </c>
      <c r="C405" s="17" t="s">
        <v>68</v>
      </c>
      <c r="D405" s="19">
        <v>231.79</v>
      </c>
    </row>
    <row r="406" spans="1:4" ht="21" customHeight="1" x14ac:dyDescent="0.35">
      <c r="A406" s="18">
        <v>5</v>
      </c>
      <c r="B406" s="18" t="s">
        <v>55</v>
      </c>
      <c r="C406" s="17" t="s">
        <v>68</v>
      </c>
      <c r="D406" s="19">
        <v>324.39</v>
      </c>
    </row>
    <row r="407" spans="1:4" ht="21" customHeight="1" x14ac:dyDescent="0.35">
      <c r="A407" s="18">
        <v>6</v>
      </c>
      <c r="B407" s="18" t="s">
        <v>55</v>
      </c>
      <c r="C407" s="17" t="s">
        <v>68</v>
      </c>
      <c r="D407" s="19">
        <v>273.24</v>
      </c>
    </row>
    <row r="408" spans="1:4" ht="21" customHeight="1" x14ac:dyDescent="0.35">
      <c r="A408" s="18">
        <v>7</v>
      </c>
      <c r="B408" s="18" t="s">
        <v>55</v>
      </c>
      <c r="C408" s="17" t="s">
        <v>68</v>
      </c>
      <c r="D408" s="19">
        <v>201.99</v>
      </c>
    </row>
    <row r="409" spans="1:4" ht="21" customHeight="1" x14ac:dyDescent="0.35">
      <c r="A409" s="18">
        <v>8</v>
      </c>
      <c r="B409" s="18" t="s">
        <v>55</v>
      </c>
      <c r="C409" s="17" t="s">
        <v>68</v>
      </c>
      <c r="D409" s="19">
        <v>358.51</v>
      </c>
    </row>
    <row r="410" spans="1:4" ht="21" customHeight="1" x14ac:dyDescent="0.35">
      <c r="A410" s="18">
        <v>9</v>
      </c>
      <c r="B410" s="18" t="s">
        <v>55</v>
      </c>
      <c r="C410" s="17" t="s">
        <v>68</v>
      </c>
      <c r="D410" s="19">
        <v>193.33</v>
      </c>
    </row>
    <row r="411" spans="1:4" ht="21" customHeight="1" x14ac:dyDescent="0.35">
      <c r="A411" s="18">
        <v>10</v>
      </c>
      <c r="B411" s="18" t="s">
        <v>55</v>
      </c>
      <c r="C411" s="17" t="s">
        <v>68</v>
      </c>
      <c r="D411" s="19">
        <v>189.22</v>
      </c>
    </row>
    <row r="412" spans="1:4" ht="21" customHeight="1" x14ac:dyDescent="0.35">
      <c r="A412" s="18">
        <v>1</v>
      </c>
      <c r="B412" s="18" t="s">
        <v>56</v>
      </c>
      <c r="C412" s="17" t="s">
        <v>68</v>
      </c>
      <c r="D412" s="19">
        <v>316.54000000000002</v>
      </c>
    </row>
    <row r="413" spans="1:4" ht="21" customHeight="1" x14ac:dyDescent="0.35">
      <c r="A413" s="18">
        <v>2</v>
      </c>
      <c r="B413" s="18" t="s">
        <v>56</v>
      </c>
      <c r="C413" s="17" t="s">
        <v>68</v>
      </c>
      <c r="D413" s="19">
        <v>119.9</v>
      </c>
    </row>
    <row r="414" spans="1:4" ht="21" customHeight="1" x14ac:dyDescent="0.35">
      <c r="A414" s="18">
        <v>3</v>
      </c>
      <c r="B414" s="18" t="s">
        <v>56</v>
      </c>
      <c r="C414" s="17" t="s">
        <v>68</v>
      </c>
      <c r="D414" s="19">
        <v>363.73</v>
      </c>
    </row>
    <row r="415" spans="1:4" ht="21" customHeight="1" x14ac:dyDescent="0.35">
      <c r="A415" s="18">
        <v>4</v>
      </c>
      <c r="B415" s="18" t="s">
        <v>56</v>
      </c>
      <c r="C415" s="17" t="s">
        <v>68</v>
      </c>
      <c r="D415" s="19">
        <v>204.92</v>
      </c>
    </row>
    <row r="416" spans="1:4" ht="21" customHeight="1" x14ac:dyDescent="0.35">
      <c r="A416" s="18">
        <v>5</v>
      </c>
      <c r="B416" s="18" t="s">
        <v>56</v>
      </c>
      <c r="C416" s="17" t="s">
        <v>68</v>
      </c>
      <c r="D416" s="19">
        <v>246.11</v>
      </c>
    </row>
    <row r="417" spans="1:4" ht="21" customHeight="1" x14ac:dyDescent="0.35">
      <c r="A417" s="18">
        <v>6</v>
      </c>
      <c r="B417" s="18" t="s">
        <v>56</v>
      </c>
      <c r="C417" s="17" t="s">
        <v>68</v>
      </c>
      <c r="D417" s="19">
        <v>390.68</v>
      </c>
    </row>
    <row r="418" spans="1:4" ht="21" customHeight="1" x14ac:dyDescent="0.35">
      <c r="A418" s="18">
        <v>7</v>
      </c>
      <c r="B418" s="18" t="s">
        <v>56</v>
      </c>
      <c r="C418" s="17" t="s">
        <v>68</v>
      </c>
      <c r="D418" s="19">
        <v>226.67</v>
      </c>
    </row>
    <row r="419" spans="1:4" ht="21" customHeight="1" x14ac:dyDescent="0.35">
      <c r="A419" s="18">
        <v>8</v>
      </c>
      <c r="B419" s="18" t="s">
        <v>56</v>
      </c>
      <c r="C419" s="17" t="s">
        <v>68</v>
      </c>
      <c r="D419" s="19">
        <v>322.77999999999997</v>
      </c>
    </row>
    <row r="420" spans="1:4" ht="21" customHeight="1" x14ac:dyDescent="0.35">
      <c r="A420" s="18">
        <v>9</v>
      </c>
      <c r="B420" s="18" t="s">
        <v>56</v>
      </c>
      <c r="C420" s="17" t="s">
        <v>68</v>
      </c>
      <c r="D420" s="19">
        <v>264.39999999999998</v>
      </c>
    </row>
    <row r="421" spans="1:4" ht="21" customHeight="1" x14ac:dyDescent="0.35">
      <c r="A421" s="18">
        <v>10</v>
      </c>
      <c r="B421" s="18" t="s">
        <v>56</v>
      </c>
      <c r="C421" s="17" t="s">
        <v>68</v>
      </c>
      <c r="D421" s="19">
        <v>372.42</v>
      </c>
    </row>
  </sheetData>
  <autoFilter ref="A1:X1" xr:uid="{95DD6910-9580-154B-92DF-B1DF7B0EAE1E}"/>
  <phoneticPr fontId="8" type="noConversion"/>
  <dataValidations count="1">
    <dataValidation type="list" allowBlank="1" showInputMessage="1" showErrorMessage="1" sqref="I5" xr:uid="{A91B065A-E6C0-3A43-9838-D1C0F3E82E3C}">
      <formula1>$A$2:$A$11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吸量能力</vt:lpstr>
      <vt:lpstr>留存分析</vt:lpstr>
      <vt:lpstr>实际游戏数据</vt:lpstr>
      <vt:lpstr>渠道分析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zhanmeikang@126.com</dc:creator>
  <cp:lastModifiedBy>admin</cp:lastModifiedBy>
  <dcterms:created xsi:type="dcterms:W3CDTF">2021-12-06T23:48:42Z</dcterms:created>
  <dcterms:modified xsi:type="dcterms:W3CDTF">2021-12-13T13:40:19Z</dcterms:modified>
</cp:coreProperties>
</file>