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jl\Github\NeteaseDAcourse\专题一：Excel数据分析技能\专题一数据资料\"/>
    </mc:Choice>
  </mc:AlternateContent>
  <xr:revisionPtr revIDLastSave="0" documentId="13_ncr:1_{958BA9C9-F228-44BD-94D4-F0D8F37F8D53}" xr6:coauthVersionLast="47" xr6:coauthVersionMax="47" xr10:uidLastSave="{00000000-0000-0000-0000-000000000000}"/>
  <bookViews>
    <workbookView xWindow="10515" yWindow="1260" windowWidth="18240" windowHeight="14535" activeTab="2" xr2:uid="{00000000-000D-0000-FFFF-FFFF00000000}"/>
  </bookViews>
  <sheets>
    <sheet name="【Vlookup函数的模糊查找】" sheetId="5" r:id="rId1"/>
    <sheet name="【Vlookup函数的多条件查找】" sheetId="1" r:id="rId2"/>
    <sheet name="【Hlookup函数】" sheetId="6" r:id="rId3"/>
  </sheets>
  <externalReferences>
    <externalReference r:id="rId4"/>
  </externalReferences>
  <definedNames>
    <definedName name="_xlnm._FilterDatabase" localSheetId="2" hidden="1">【Hlookup函数】!#REF!</definedName>
    <definedName name="_xlnm._FilterDatabase" localSheetId="0" hidden="1">【Vlookup函数的模糊查找】!$A$1:$F$26</definedName>
    <definedName name="数据源">OFFSET([1]【Sum实战】!$A$1,0,0,COUNTA([1]【Sum实战】!$A:$A),COUNTA([1]【Sum实战】!$1:$1))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8" i="6"/>
  <c r="J9" i="6"/>
  <c r="J10" i="6"/>
  <c r="J11" i="6"/>
  <c r="J12" i="6"/>
  <c r="J13" i="6"/>
  <c r="J8" i="6"/>
  <c r="J3" i="1"/>
  <c r="J4" i="1"/>
  <c r="J5" i="1"/>
  <c r="J6" i="1"/>
  <c r="J7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H8" i="5"/>
  <c r="H9" i="5"/>
  <c r="H10" i="5"/>
  <c r="H11" i="5"/>
  <c r="H7" i="5"/>
</calcChain>
</file>

<file path=xl/sharedStrings.xml><?xml version="1.0" encoding="utf-8"?>
<sst xmlns="http://schemas.openxmlformats.org/spreadsheetml/2006/main" count="183" uniqueCount="62">
  <si>
    <t>张华</t>
  </si>
  <si>
    <t>姓名</t>
  </si>
  <si>
    <t>性别</t>
    <phoneticPr fontId="2" type="noConversion"/>
  </si>
  <si>
    <t>学历</t>
    <phoneticPr fontId="2" type="noConversion"/>
  </si>
  <si>
    <t>刘菲</t>
  </si>
  <si>
    <t>女</t>
  </si>
  <si>
    <t>大专</t>
  </si>
  <si>
    <t>赵蒙蒙</t>
  </si>
  <si>
    <t>韩成哲</t>
    <phoneticPr fontId="2" type="noConversion"/>
  </si>
  <si>
    <t>男</t>
  </si>
  <si>
    <t>刘婷</t>
    <phoneticPr fontId="2" type="noConversion"/>
  </si>
  <si>
    <t>金小颖</t>
    <phoneticPr fontId="2" type="noConversion"/>
  </si>
  <si>
    <t>大专</t>
    <phoneticPr fontId="2" type="noConversion"/>
  </si>
  <si>
    <t>崔丽波</t>
  </si>
  <si>
    <t>任峰</t>
  </si>
  <si>
    <t>冯亚楠</t>
  </si>
  <si>
    <t>张海彬</t>
  </si>
  <si>
    <t>邵娜</t>
  </si>
  <si>
    <t>刘纪宇</t>
    <phoneticPr fontId="2" type="noConversion"/>
  </si>
  <si>
    <t>本科</t>
  </si>
  <si>
    <t xml:space="preserve">  </t>
    <phoneticPr fontId="2" type="noConversion"/>
  </si>
  <si>
    <t>邹慧玲</t>
  </si>
  <si>
    <t>都颖</t>
  </si>
  <si>
    <t>刘能</t>
    <phoneticPr fontId="2" type="noConversion"/>
  </si>
  <si>
    <t>李海涛</t>
  </si>
  <si>
    <t>张北平</t>
    <phoneticPr fontId="2" type="noConversion"/>
  </si>
  <si>
    <t>齐微</t>
  </si>
  <si>
    <t>郭静</t>
  </si>
  <si>
    <t>董燕</t>
  </si>
  <si>
    <t>邢晓薇</t>
  </si>
  <si>
    <t>武文成</t>
  </si>
  <si>
    <t>梁勇</t>
  </si>
  <si>
    <t xml:space="preserve">    </t>
    <phoneticPr fontId="2" type="noConversion"/>
  </si>
  <si>
    <t>提成点</t>
    <phoneticPr fontId="2" type="noConversion"/>
  </si>
  <si>
    <t>折算为万
 0!.0,万</t>
    <phoneticPr fontId="2" type="noConversion"/>
  </si>
  <si>
    <t>业绩</t>
    <phoneticPr fontId="2" type="noConversion"/>
  </si>
  <si>
    <t>最低标准</t>
    <phoneticPr fontId="2" type="noConversion"/>
  </si>
  <si>
    <t>完成业绩</t>
    <phoneticPr fontId="2" type="noConversion"/>
  </si>
  <si>
    <t>X＜50000</t>
    <phoneticPr fontId="2" type="noConversion"/>
  </si>
  <si>
    <t>50000≤X＜100000</t>
    <phoneticPr fontId="2" type="noConversion"/>
  </si>
  <si>
    <t>100000≤X＜150000</t>
    <phoneticPr fontId="2" type="noConversion"/>
  </si>
  <si>
    <t>150000≤X＜200000</t>
    <phoneticPr fontId="2" type="noConversion"/>
  </si>
  <si>
    <t>X≥200000</t>
    <phoneticPr fontId="2" type="noConversion"/>
  </si>
  <si>
    <t>模糊匹配的话
被查找区域数值一定要【升序排列】</t>
    <phoneticPr fontId="2" type="noConversion"/>
  </si>
  <si>
    <t>姓名</t>
    <phoneticPr fontId="2" type="noConversion"/>
  </si>
  <si>
    <t>张海彬</t>
    <phoneticPr fontId="2" type="noConversion"/>
  </si>
  <si>
    <t>查找员工数据</t>
    <phoneticPr fontId="2" type="noConversion"/>
  </si>
  <si>
    <t>订单日期</t>
    <phoneticPr fontId="7" type="noConversion"/>
  </si>
  <si>
    <t>品牌</t>
    <phoneticPr fontId="7" type="noConversion"/>
  </si>
  <si>
    <t>销售额</t>
    <phoneticPr fontId="7" type="noConversion"/>
  </si>
  <si>
    <t>三星</t>
  </si>
  <si>
    <t>小米</t>
  </si>
  <si>
    <t>vivo</t>
  </si>
  <si>
    <t>中兴</t>
  </si>
  <si>
    <t>iphone</t>
  </si>
  <si>
    <t>华为</t>
  </si>
  <si>
    <t>魅族</t>
  </si>
  <si>
    <t>oppo</t>
  </si>
  <si>
    <t>销量</t>
    <phoneticPr fontId="7" type="noConversion"/>
  </si>
  <si>
    <t>品牌</t>
  </si>
  <si>
    <t>销售额</t>
  </si>
  <si>
    <t>辅助列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</si>
</sst>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%"/>
    <numFmt numFmtId="177" formatCode="0\.0,&quot;万&quot;"/>
    <numFmt numFmtId="178" formatCode="0_ "/>
  </numFmts>
  <fonts count="20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2"/>
      <color rgb="FFFFFF00"/>
      <name val="微软雅黑"/>
      <family val="2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2"/>
      <charset val="1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9" fillId="4" borderId="0" xfId="5" applyFont="1" applyFill="1" applyAlignment="1">
      <alignment horizontal="center" vertical="center"/>
    </xf>
    <xf numFmtId="0" fontId="9" fillId="4" borderId="0" xfId="5" applyFont="1" applyFill="1">
      <alignment vertical="center"/>
    </xf>
    <xf numFmtId="177" fontId="9" fillId="4" borderId="1" xfId="5" applyNumberFormat="1" applyFont="1" applyFill="1" applyBorder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2" fillId="4" borderId="1" xfId="5" applyFont="1" applyFill="1" applyBorder="1" applyAlignment="1">
      <alignment horizontal="center" vertical="center"/>
    </xf>
    <xf numFmtId="9" fontId="12" fillId="4" borderId="1" xfId="5" applyNumberFormat="1" applyFont="1" applyFill="1" applyBorder="1" applyAlignment="1">
      <alignment horizontal="center" vertical="center"/>
    </xf>
    <xf numFmtId="176" fontId="12" fillId="4" borderId="1" xfId="5" applyNumberFormat="1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/>
    </xf>
    <xf numFmtId="0" fontId="12" fillId="0" borderId="1" xfId="5" applyFont="1" applyBorder="1" applyAlignment="1">
      <alignment horizontal="center" vertical="center"/>
    </xf>
    <xf numFmtId="177" fontId="11" fillId="4" borderId="1" xfId="5" applyNumberFormat="1" applyFont="1" applyFill="1" applyBorder="1" applyAlignment="1">
      <alignment horizontal="center" vertical="center"/>
    </xf>
    <xf numFmtId="0" fontId="11" fillId="4" borderId="1" xfId="5" applyNumberFormat="1" applyFont="1" applyFill="1" applyBorder="1" applyAlignment="1">
      <alignment horizontal="center" vertical="center"/>
    </xf>
    <xf numFmtId="176" fontId="11" fillId="4" borderId="1" xfId="4" applyNumberFormat="1" applyFont="1" applyFill="1" applyBorder="1" applyAlignment="1">
      <alignment horizontal="center" vertical="center"/>
    </xf>
    <xf numFmtId="176" fontId="9" fillId="4" borderId="0" xfId="4" applyNumberFormat="1" applyFont="1" applyFill="1" applyAlignment="1">
      <alignment horizontal="center" vertical="center"/>
    </xf>
    <xf numFmtId="0" fontId="16" fillId="3" borderId="1" xfId="5" applyFont="1" applyFill="1" applyBorder="1" applyAlignment="1">
      <alignment horizontal="center" vertical="center"/>
    </xf>
    <xf numFmtId="176" fontId="16" fillId="3" borderId="1" xfId="4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13" fillId="3" borderId="1" xfId="5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" xfId="4" applyNumberFormat="1" applyFont="1" applyFill="1" applyBorder="1" applyAlignment="1">
      <alignment horizontal="center" vertical="center"/>
    </xf>
    <xf numFmtId="177" fontId="12" fillId="4" borderId="1" xfId="5" applyNumberFormat="1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9" fontId="6" fillId="4" borderId="1" xfId="5" applyNumberFormat="1" applyFont="1" applyFill="1" applyBorder="1" applyAlignment="1">
      <alignment horizontal="center" vertical="center"/>
    </xf>
    <xf numFmtId="176" fontId="6" fillId="4" borderId="1" xfId="5" applyNumberFormat="1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0" fontId="19" fillId="2" borderId="3" xfId="5" applyFont="1" applyFill="1" applyBorder="1" applyAlignment="1">
      <alignment horizontal="center" vertical="center" wrapText="1"/>
    </xf>
    <xf numFmtId="0" fontId="19" fillId="2" borderId="4" xfId="5" applyFont="1" applyFill="1" applyBorder="1" applyAlignment="1">
      <alignment horizontal="center" vertical="center" wrapText="1"/>
    </xf>
    <xf numFmtId="0" fontId="19" fillId="2" borderId="5" xfId="5" applyFont="1" applyFill="1" applyBorder="1" applyAlignment="1">
      <alignment horizontal="center" vertical="center" wrapText="1"/>
    </xf>
    <xf numFmtId="0" fontId="19" fillId="2" borderId="6" xfId="5" applyFont="1" applyFill="1" applyBorder="1" applyAlignment="1">
      <alignment horizontal="center" vertical="center" wrapText="1"/>
    </xf>
    <xf numFmtId="0" fontId="19" fillId="2" borderId="7" xfId="5" applyFont="1" applyFill="1" applyBorder="1" applyAlignment="1">
      <alignment horizontal="center" vertical="center" wrapText="1"/>
    </xf>
    <xf numFmtId="0" fontId="19" fillId="2" borderId="8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17" fillId="2" borderId="9" xfId="5" applyFont="1" applyFill="1" applyBorder="1" applyAlignment="1">
      <alignment horizontal="center" vertical="center"/>
    </xf>
    <xf numFmtId="0" fontId="17" fillId="2" borderId="4" xfId="5" applyFont="1" applyFill="1" applyBorder="1" applyAlignment="1">
      <alignment horizontal="center" vertical="center"/>
    </xf>
    <xf numFmtId="0" fontId="17" fillId="2" borderId="5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vertical="center"/>
    </xf>
    <xf numFmtId="0" fontId="17" fillId="2" borderId="6" xfId="5" applyFont="1" applyFill="1" applyBorder="1" applyAlignment="1">
      <alignment horizontal="center" vertical="center"/>
    </xf>
    <xf numFmtId="0" fontId="17" fillId="2" borderId="7" xfId="5" applyFont="1" applyFill="1" applyBorder="1" applyAlignment="1">
      <alignment horizontal="center" vertical="center"/>
    </xf>
    <xf numFmtId="0" fontId="17" fillId="2" borderId="10" xfId="5" applyFont="1" applyFill="1" applyBorder="1" applyAlignment="1">
      <alignment horizontal="center" vertical="center"/>
    </xf>
    <xf numFmtId="0" fontId="17" fillId="2" borderId="8" xfId="5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2" xfId="4" applyNumberFormat="1" applyFont="1" applyFill="1" applyBorder="1" applyAlignment="1">
      <alignment horizontal="center" vertical="center"/>
    </xf>
    <xf numFmtId="176" fontId="13" fillId="3" borderId="13" xfId="4" applyNumberFormat="1" applyFont="1" applyFill="1" applyBorder="1" applyAlignment="1">
      <alignment horizontal="center" vertical="center"/>
    </xf>
    <xf numFmtId="176" fontId="13" fillId="4" borderId="11" xfId="4" applyNumberFormat="1" applyFont="1" applyFill="1" applyBorder="1" applyAlignment="1">
      <alignment horizontal="center" vertical="center"/>
    </xf>
    <xf numFmtId="176" fontId="13" fillId="4" borderId="12" xfId="4" applyNumberFormat="1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</cellXfs>
  <cellStyles count="7">
    <cellStyle name="百分比" xfId="4" builtinId="5"/>
    <cellStyle name="百分比 2" xfId="6" xr:uid="{FC717ACA-FAC3-4AB2-BA00-B92123F6F48D}"/>
    <cellStyle name="常规" xfId="0" builtinId="0"/>
    <cellStyle name="常规 2" xfId="1" xr:uid="{B482BF46-AFED-467A-8F46-1B563A20968F}"/>
    <cellStyle name="常规 2 2" xfId="3" xr:uid="{34F9AAC3-A127-4C9D-A76C-79DC0D7B280E}"/>
    <cellStyle name="常规 3" xfId="5" xr:uid="{529EA057-3ABB-4425-B129-569277EA2630}"/>
    <cellStyle name="千位分隔 2" xfId="2" xr:uid="{37A7E10C-46AC-4B09-9FF5-0BE970EAC94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9733;%20&#25968;&#20998;&#39033;&#30446;/2.%20Excel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秒算合计】"/>
      <sheetName val="【自动填充】"/>
      <sheetName val="【Sum实战】"/>
      <sheetName val="【Vlookup实战】"/>
      <sheetName val="【Vlookup跨表】 "/>
      <sheetName val="Sheet2"/>
      <sheetName val="Sheet3"/>
      <sheetName val="【数据透视表 - 数据】"/>
      <sheetName val="【数据透视表实战案例2】"/>
      <sheetName val="【数据透视表实战案例1】"/>
      <sheetName val="数据透视表实战2"/>
      <sheetName val="【Count实战】"/>
      <sheetName val="【三维地图】"/>
    </sheetNames>
    <sheetDataSet>
      <sheetData sheetId="0" refreshError="1"/>
      <sheetData sheetId="1" refreshError="1"/>
      <sheetData sheetId="2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</v>
          </cell>
          <cell r="E1" t="str">
            <v>省份</v>
          </cell>
          <cell r="F1" t="str">
            <v>城市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FA63-D8DB-46A6-BE23-436F53A85569}">
  <dimension ref="A1:L30"/>
  <sheetViews>
    <sheetView zoomScale="70" zoomScaleNormal="70" workbookViewId="0">
      <selection activeCell="G18" sqref="G18"/>
    </sheetView>
  </sheetViews>
  <sheetFormatPr defaultColWidth="9.6640625" defaultRowHeight="19.25" customHeight="1" x14ac:dyDescent="0.4"/>
  <cols>
    <col min="1" max="1" width="10.6640625" style="2" bestFit="1" customWidth="1"/>
    <col min="2" max="2" width="9.46484375" style="2" customWidth="1"/>
    <col min="3" max="3" width="10.6640625" style="2" bestFit="1" customWidth="1"/>
    <col min="4" max="4" width="18.1328125" style="2" customWidth="1"/>
    <col min="5" max="5" width="15.46484375" style="14" bestFit="1" customWidth="1"/>
    <col min="6" max="6" width="3" style="3" customWidth="1"/>
    <col min="7" max="7" width="12.53125" style="3" customWidth="1"/>
    <col min="8" max="8" width="18.53125" style="3" customWidth="1"/>
    <col min="9" max="9" width="5.53125" style="3" customWidth="1"/>
    <col min="10" max="11" width="22.796875" style="3" customWidth="1"/>
    <col min="12" max="12" width="19.86328125" style="3" customWidth="1"/>
    <col min="13" max="16384" width="9.6640625" style="3"/>
  </cols>
  <sheetData>
    <row r="1" spans="1:12" s="2" customFormat="1" ht="25.8" customHeight="1" x14ac:dyDescent="0.4">
      <c r="A1" s="15" t="s">
        <v>1</v>
      </c>
      <c r="B1" s="15" t="s">
        <v>2</v>
      </c>
      <c r="C1" s="15" t="s">
        <v>3</v>
      </c>
      <c r="D1" s="15" t="s">
        <v>35</v>
      </c>
      <c r="E1" s="16" t="s">
        <v>33</v>
      </c>
      <c r="G1" s="35" t="s">
        <v>34</v>
      </c>
      <c r="H1" s="36"/>
      <c r="J1" s="5" t="s">
        <v>36</v>
      </c>
      <c r="K1" s="5" t="s">
        <v>35</v>
      </c>
      <c r="L1" s="5" t="s">
        <v>33</v>
      </c>
    </row>
    <row r="2" spans="1:12" ht="19.25" customHeight="1" x14ac:dyDescent="0.55000000000000004">
      <c r="A2" s="9" t="s">
        <v>4</v>
      </c>
      <c r="B2" s="10" t="s">
        <v>5</v>
      </c>
      <c r="C2" s="10" t="s">
        <v>6</v>
      </c>
      <c r="D2" s="11">
        <v>194161</v>
      </c>
      <c r="E2" s="13">
        <f>VLOOKUP(D2,J:L,3)</f>
        <v>4.2000000000000003E-2</v>
      </c>
      <c r="G2" s="37"/>
      <c r="H2" s="38"/>
      <c r="J2" s="29">
        <v>0</v>
      </c>
      <c r="K2" s="6" t="s">
        <v>38</v>
      </c>
      <c r="L2" s="7">
        <v>0.02</v>
      </c>
    </row>
    <row r="3" spans="1:12" ht="19.25" customHeight="1" x14ac:dyDescent="0.55000000000000004">
      <c r="A3" s="9" t="s">
        <v>7</v>
      </c>
      <c r="B3" s="10" t="s">
        <v>5</v>
      </c>
      <c r="C3" s="10" t="s">
        <v>6</v>
      </c>
      <c r="D3" s="11">
        <v>110675</v>
      </c>
      <c r="E3" s="13">
        <f t="shared" ref="E3:E24" si="0">VLOOKUP(D3,J:L,3)</f>
        <v>3.5000000000000003E-2</v>
      </c>
      <c r="G3" s="37"/>
      <c r="H3" s="38"/>
      <c r="J3" s="29">
        <v>50000</v>
      </c>
      <c r="K3" s="6" t="s">
        <v>39</v>
      </c>
      <c r="L3" s="7">
        <v>0.03</v>
      </c>
    </row>
    <row r="4" spans="1:12" ht="19.25" customHeight="1" thickBot="1" x14ac:dyDescent="0.6">
      <c r="A4" s="9" t="s">
        <v>8</v>
      </c>
      <c r="B4" s="10" t="s">
        <v>9</v>
      </c>
      <c r="C4" s="10" t="s">
        <v>6</v>
      </c>
      <c r="D4" s="11">
        <v>40770</v>
      </c>
      <c r="E4" s="13">
        <f t="shared" si="0"/>
        <v>0.02</v>
      </c>
      <c r="G4" s="39"/>
      <c r="H4" s="40"/>
      <c r="J4" s="29">
        <v>100000</v>
      </c>
      <c r="K4" s="6" t="s">
        <v>40</v>
      </c>
      <c r="L4" s="8">
        <v>3.5000000000000003E-2</v>
      </c>
    </row>
    <row r="5" spans="1:12" ht="19.25" customHeight="1" x14ac:dyDescent="0.55000000000000004">
      <c r="A5" s="9" t="s">
        <v>10</v>
      </c>
      <c r="B5" s="10" t="s">
        <v>5</v>
      </c>
      <c r="C5" s="10" t="s">
        <v>6</v>
      </c>
      <c r="D5" s="11">
        <v>197185</v>
      </c>
      <c r="E5" s="13">
        <f t="shared" si="0"/>
        <v>4.2000000000000003E-2</v>
      </c>
      <c r="J5" s="29">
        <v>150000</v>
      </c>
      <c r="K5" s="6" t="s">
        <v>41</v>
      </c>
      <c r="L5" s="8">
        <v>4.2000000000000003E-2</v>
      </c>
    </row>
    <row r="6" spans="1:12" ht="19.25" customHeight="1" x14ac:dyDescent="0.55000000000000004">
      <c r="A6" s="9" t="s">
        <v>11</v>
      </c>
      <c r="B6" s="10" t="s">
        <v>5</v>
      </c>
      <c r="C6" s="10" t="s">
        <v>12</v>
      </c>
      <c r="D6" s="11">
        <v>112867</v>
      </c>
      <c r="E6" s="13">
        <f t="shared" si="0"/>
        <v>3.5000000000000003E-2</v>
      </c>
      <c r="G6" s="15" t="s">
        <v>1</v>
      </c>
      <c r="H6" s="15" t="s">
        <v>35</v>
      </c>
      <c r="J6" s="29">
        <v>200000</v>
      </c>
      <c r="K6" s="6" t="s">
        <v>42</v>
      </c>
      <c r="L6" s="7">
        <v>0.05</v>
      </c>
    </row>
    <row r="7" spans="1:12" ht="19.25" customHeight="1" x14ac:dyDescent="0.55000000000000004">
      <c r="A7" s="9" t="s">
        <v>13</v>
      </c>
      <c r="B7" s="10" t="s">
        <v>5</v>
      </c>
      <c r="C7" s="10" t="s">
        <v>6</v>
      </c>
      <c r="D7" s="11">
        <v>259828</v>
      </c>
      <c r="E7" s="13">
        <f t="shared" si="0"/>
        <v>0.02</v>
      </c>
      <c r="G7" s="9" t="s">
        <v>11</v>
      </c>
      <c r="H7" s="4">
        <f>VLOOKUP(G7,A:D,4,0)</f>
        <v>112867</v>
      </c>
    </row>
    <row r="8" spans="1:12" ht="19.25" customHeight="1" x14ac:dyDescent="0.55000000000000004">
      <c r="A8" s="9" t="s">
        <v>14</v>
      </c>
      <c r="B8" s="10" t="s">
        <v>9</v>
      </c>
      <c r="C8" s="10" t="s">
        <v>6</v>
      </c>
      <c r="D8" s="11">
        <v>91816</v>
      </c>
      <c r="E8" s="13">
        <f t="shared" si="0"/>
        <v>0.03</v>
      </c>
      <c r="G8" s="9" t="s">
        <v>15</v>
      </c>
      <c r="H8" s="4">
        <f t="shared" ref="H8:H11" si="1">VLOOKUP(G8,A:D,4,0)</f>
        <v>146887</v>
      </c>
      <c r="J8" s="30" t="s">
        <v>36</v>
      </c>
      <c r="K8" s="30" t="s">
        <v>37</v>
      </c>
      <c r="L8" s="30" t="s">
        <v>33</v>
      </c>
    </row>
    <row r="9" spans="1:12" ht="19.25" customHeight="1" x14ac:dyDescent="0.55000000000000004">
      <c r="A9" s="9" t="s">
        <v>0</v>
      </c>
      <c r="B9" s="10" t="s">
        <v>9</v>
      </c>
      <c r="C9" s="10" t="s">
        <v>12</v>
      </c>
      <c r="D9" s="11">
        <v>65938</v>
      </c>
      <c r="E9" s="13">
        <f t="shared" si="0"/>
        <v>0.03</v>
      </c>
      <c r="G9" s="9" t="s">
        <v>16</v>
      </c>
      <c r="H9" s="4">
        <f t="shared" si="1"/>
        <v>115550</v>
      </c>
      <c r="J9" s="31">
        <v>200000</v>
      </c>
      <c r="K9" s="31" t="s">
        <v>42</v>
      </c>
      <c r="L9" s="32">
        <v>0.05</v>
      </c>
    </row>
    <row r="10" spans="1:12" ht="19.25" customHeight="1" x14ac:dyDescent="0.55000000000000004">
      <c r="A10" s="9" t="s">
        <v>15</v>
      </c>
      <c r="B10" s="10" t="s">
        <v>5</v>
      </c>
      <c r="C10" s="10" t="s">
        <v>6</v>
      </c>
      <c r="D10" s="11">
        <v>146887</v>
      </c>
      <c r="E10" s="13">
        <f t="shared" si="0"/>
        <v>3.5000000000000003E-2</v>
      </c>
      <c r="G10" s="9" t="s">
        <v>24</v>
      </c>
      <c r="H10" s="4">
        <f t="shared" si="1"/>
        <v>50768</v>
      </c>
      <c r="J10" s="31">
        <v>150000</v>
      </c>
      <c r="K10" s="31" t="s">
        <v>41</v>
      </c>
      <c r="L10" s="33">
        <v>4.2000000000000003E-2</v>
      </c>
    </row>
    <row r="11" spans="1:12" ht="19.25" customHeight="1" x14ac:dyDescent="0.55000000000000004">
      <c r="A11" s="9" t="s">
        <v>16</v>
      </c>
      <c r="B11" s="10" t="s">
        <v>5</v>
      </c>
      <c r="C11" s="10" t="s">
        <v>6</v>
      </c>
      <c r="D11" s="11">
        <v>115550</v>
      </c>
      <c r="E11" s="13">
        <f t="shared" si="0"/>
        <v>3.5000000000000003E-2</v>
      </c>
      <c r="G11" s="9" t="s">
        <v>27</v>
      </c>
      <c r="H11" s="4">
        <f t="shared" si="1"/>
        <v>185081</v>
      </c>
      <c r="J11" s="31">
        <v>100000</v>
      </c>
      <c r="K11" s="31" t="s">
        <v>40</v>
      </c>
      <c r="L11" s="33">
        <v>3.5000000000000003E-2</v>
      </c>
    </row>
    <row r="12" spans="1:12" ht="19.25" customHeight="1" x14ac:dyDescent="0.55000000000000004">
      <c r="A12" s="9" t="s">
        <v>31</v>
      </c>
      <c r="B12" s="10" t="s">
        <v>9</v>
      </c>
      <c r="C12" s="10" t="s">
        <v>19</v>
      </c>
      <c r="D12" s="11">
        <v>31424</v>
      </c>
      <c r="E12" s="13">
        <f t="shared" si="0"/>
        <v>0.02</v>
      </c>
      <c r="J12" s="31">
        <v>50000</v>
      </c>
      <c r="K12" s="31" t="s">
        <v>39</v>
      </c>
      <c r="L12" s="32">
        <v>0.03</v>
      </c>
    </row>
    <row r="13" spans="1:12" ht="19.25" customHeight="1" x14ac:dyDescent="0.55000000000000004">
      <c r="A13" s="9" t="s">
        <v>17</v>
      </c>
      <c r="B13" s="10" t="s">
        <v>9</v>
      </c>
      <c r="C13" s="10" t="s">
        <v>6</v>
      </c>
      <c r="D13" s="11">
        <v>143362</v>
      </c>
      <c r="E13" s="13">
        <f t="shared" si="0"/>
        <v>3.5000000000000003E-2</v>
      </c>
      <c r="J13" s="31">
        <v>0</v>
      </c>
      <c r="K13" s="31" t="s">
        <v>38</v>
      </c>
      <c r="L13" s="32">
        <v>0.02</v>
      </c>
    </row>
    <row r="14" spans="1:12" ht="19.25" customHeight="1" thickBot="1" x14ac:dyDescent="0.6">
      <c r="A14" s="9" t="s">
        <v>18</v>
      </c>
      <c r="B14" s="10" t="s">
        <v>9</v>
      </c>
      <c r="C14" s="10" t="s">
        <v>19</v>
      </c>
      <c r="D14" s="11">
        <v>62672</v>
      </c>
      <c r="E14" s="13">
        <f t="shared" si="0"/>
        <v>0.03</v>
      </c>
      <c r="F14" s="3" t="s">
        <v>20</v>
      </c>
    </row>
    <row r="15" spans="1:12" ht="19.25" customHeight="1" x14ac:dyDescent="0.55000000000000004">
      <c r="A15" s="9" t="s">
        <v>21</v>
      </c>
      <c r="B15" s="10" t="s">
        <v>9</v>
      </c>
      <c r="C15" s="10" t="s">
        <v>19</v>
      </c>
      <c r="D15" s="11">
        <v>91118</v>
      </c>
      <c r="E15" s="13">
        <f t="shared" si="0"/>
        <v>0.03</v>
      </c>
      <c r="J15" s="41" t="s">
        <v>43</v>
      </c>
      <c r="K15" s="42"/>
      <c r="L15" s="43"/>
    </row>
    <row r="16" spans="1:12" ht="19.25" customHeight="1" x14ac:dyDescent="0.55000000000000004">
      <c r="A16" s="9" t="s">
        <v>22</v>
      </c>
      <c r="B16" s="10" t="s">
        <v>5</v>
      </c>
      <c r="C16" s="10" t="s">
        <v>19</v>
      </c>
      <c r="D16" s="11">
        <v>47956</v>
      </c>
      <c r="E16" s="13">
        <f t="shared" si="0"/>
        <v>0.02</v>
      </c>
      <c r="J16" s="44"/>
      <c r="K16" s="45"/>
      <c r="L16" s="46"/>
    </row>
    <row r="17" spans="1:12" ht="19.25" customHeight="1" thickBot="1" x14ac:dyDescent="0.6">
      <c r="A17" s="9" t="s">
        <v>30</v>
      </c>
      <c r="B17" s="10" t="s">
        <v>9</v>
      </c>
      <c r="C17" s="10" t="s">
        <v>19</v>
      </c>
      <c r="D17" s="11">
        <v>165953</v>
      </c>
      <c r="E17" s="13">
        <f t="shared" si="0"/>
        <v>4.2000000000000003E-2</v>
      </c>
      <c r="J17" s="47"/>
      <c r="K17" s="48"/>
      <c r="L17" s="49"/>
    </row>
    <row r="18" spans="1:12" ht="19.25" customHeight="1" x14ac:dyDescent="0.55000000000000004">
      <c r="A18" s="9" t="s">
        <v>24</v>
      </c>
      <c r="B18" s="10" t="s">
        <v>9</v>
      </c>
      <c r="C18" s="10" t="s">
        <v>19</v>
      </c>
      <c r="D18" s="11">
        <v>50768</v>
      </c>
      <c r="E18" s="13">
        <f t="shared" si="0"/>
        <v>0.03</v>
      </c>
    </row>
    <row r="19" spans="1:12" ht="19.25" customHeight="1" x14ac:dyDescent="0.55000000000000004">
      <c r="A19" s="9" t="s">
        <v>25</v>
      </c>
      <c r="B19" s="10" t="s">
        <v>9</v>
      </c>
      <c r="C19" s="10" t="s">
        <v>19</v>
      </c>
      <c r="D19" s="11">
        <v>142881</v>
      </c>
      <c r="E19" s="13">
        <f t="shared" si="0"/>
        <v>3.5000000000000003E-2</v>
      </c>
    </row>
    <row r="20" spans="1:12" ht="19.25" customHeight="1" x14ac:dyDescent="0.55000000000000004">
      <c r="A20" s="9" t="s">
        <v>23</v>
      </c>
      <c r="B20" s="10" t="s">
        <v>9</v>
      </c>
      <c r="C20" s="10" t="s">
        <v>19</v>
      </c>
      <c r="D20" s="11">
        <v>197314</v>
      </c>
      <c r="E20" s="13">
        <f t="shared" si="0"/>
        <v>4.2000000000000003E-2</v>
      </c>
    </row>
    <row r="21" spans="1:12" ht="19.25" customHeight="1" x14ac:dyDescent="0.55000000000000004">
      <c r="A21" s="9" t="s">
        <v>26</v>
      </c>
      <c r="B21" s="10" t="s">
        <v>9</v>
      </c>
      <c r="C21" s="10" t="s">
        <v>19</v>
      </c>
      <c r="D21" s="11">
        <v>140195</v>
      </c>
      <c r="E21" s="13">
        <f t="shared" si="0"/>
        <v>3.5000000000000003E-2</v>
      </c>
    </row>
    <row r="22" spans="1:12" ht="19.25" customHeight="1" x14ac:dyDescent="0.55000000000000004">
      <c r="A22" s="9" t="s">
        <v>27</v>
      </c>
      <c r="B22" s="10" t="s">
        <v>9</v>
      </c>
      <c r="C22" s="10" t="s">
        <v>19</v>
      </c>
      <c r="D22" s="11">
        <v>185081</v>
      </c>
      <c r="E22" s="13">
        <f t="shared" si="0"/>
        <v>4.2000000000000003E-2</v>
      </c>
    </row>
    <row r="23" spans="1:12" ht="19.25" customHeight="1" x14ac:dyDescent="0.55000000000000004">
      <c r="A23" s="9" t="s">
        <v>28</v>
      </c>
      <c r="B23" s="10" t="s">
        <v>9</v>
      </c>
      <c r="C23" s="10" t="s">
        <v>19</v>
      </c>
      <c r="D23" s="11">
        <v>131791</v>
      </c>
      <c r="E23" s="13">
        <f t="shared" si="0"/>
        <v>3.5000000000000003E-2</v>
      </c>
    </row>
    <row r="24" spans="1:12" ht="19.25" customHeight="1" x14ac:dyDescent="0.55000000000000004">
      <c r="A24" s="9" t="s">
        <v>29</v>
      </c>
      <c r="B24" s="10" t="s">
        <v>9</v>
      </c>
      <c r="C24" s="10" t="s">
        <v>19</v>
      </c>
      <c r="D24" s="11">
        <v>156809</v>
      </c>
      <c r="E24" s="13">
        <f t="shared" si="0"/>
        <v>4.2000000000000003E-2</v>
      </c>
    </row>
    <row r="30" spans="1:12" ht="19.25" customHeight="1" x14ac:dyDescent="0.4">
      <c r="E30" s="14" t="s">
        <v>32</v>
      </c>
    </row>
  </sheetData>
  <mergeCells count="2">
    <mergeCell ref="G1:H4"/>
    <mergeCell ref="J15:L17"/>
  </mergeCells>
  <phoneticPr fontId="2" type="noConversion"/>
  <conditionalFormatting sqref="A27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zoomScale="70" zoomScaleNormal="70" workbookViewId="0">
      <selection activeCell="I17" sqref="I17"/>
    </sheetView>
  </sheetViews>
  <sheetFormatPr defaultColWidth="13.86328125" defaultRowHeight="20.45" customHeight="1" x14ac:dyDescent="0.4"/>
  <cols>
    <col min="1" max="1" width="16" style="1" customWidth="1"/>
    <col min="2" max="2" width="14.6640625" style="1" bestFit="1" customWidth="1"/>
    <col min="3" max="3" width="11.1328125" style="1" customWidth="1"/>
    <col min="4" max="4" width="11.46484375" style="1" customWidth="1"/>
    <col min="5" max="5" width="13.86328125" style="23"/>
    <col min="6" max="7" width="13.86328125" style="1"/>
    <col min="8" max="10" width="19.53125" style="1" customWidth="1"/>
    <col min="11" max="16384" width="13.86328125" style="1"/>
  </cols>
  <sheetData>
    <row r="1" spans="1:10" ht="27" customHeight="1" x14ac:dyDescent="0.4">
      <c r="A1" s="24" t="s">
        <v>61</v>
      </c>
      <c r="B1" s="24" t="s">
        <v>47</v>
      </c>
      <c r="C1" s="21" t="s">
        <v>48</v>
      </c>
      <c r="D1" s="21" t="s">
        <v>58</v>
      </c>
      <c r="E1" s="21" t="s">
        <v>49</v>
      </c>
      <c r="H1" s="24" t="s">
        <v>47</v>
      </c>
      <c r="I1" s="27" t="s">
        <v>59</v>
      </c>
      <c r="J1" s="28" t="s">
        <v>60</v>
      </c>
    </row>
    <row r="2" spans="1:10" ht="20.45" customHeight="1" x14ac:dyDescent="0.4">
      <c r="A2" s="1" t="str">
        <f>B2&amp;C2</f>
        <v>44562三星</v>
      </c>
      <c r="B2" s="25">
        <v>44562</v>
      </c>
      <c r="C2" s="26" t="s">
        <v>50</v>
      </c>
      <c r="D2" s="26">
        <v>7</v>
      </c>
      <c r="E2" s="22">
        <v>13083</v>
      </c>
      <c r="H2" s="25">
        <v>44562</v>
      </c>
      <c r="I2" s="26" t="s">
        <v>50</v>
      </c>
      <c r="J2" s="20">
        <f>VLOOKUP(H2&amp;I2,A:E,5,0)</f>
        <v>13083</v>
      </c>
    </row>
    <row r="3" spans="1:10" ht="20.45" customHeight="1" x14ac:dyDescent="0.4">
      <c r="A3" s="1" t="str">
        <f t="shared" ref="A3:A33" si="0">B3&amp;C3</f>
        <v>44562小米</v>
      </c>
      <c r="B3" s="25">
        <v>44562</v>
      </c>
      <c r="C3" s="26" t="s">
        <v>51</v>
      </c>
      <c r="D3" s="26">
        <v>8</v>
      </c>
      <c r="E3" s="22">
        <v>31992</v>
      </c>
      <c r="H3" s="25">
        <v>44563</v>
      </c>
      <c r="I3" s="26" t="s">
        <v>53</v>
      </c>
      <c r="J3" s="34">
        <f t="shared" ref="J3:J7" si="1">VLOOKUP(H3&amp;I3,A:E,5,0)</f>
        <v>54495</v>
      </c>
    </row>
    <row r="4" spans="1:10" ht="20.45" customHeight="1" x14ac:dyDescent="0.4">
      <c r="A4" s="1" t="str">
        <f t="shared" si="0"/>
        <v>44562vivo</v>
      </c>
      <c r="B4" s="25">
        <v>44562</v>
      </c>
      <c r="C4" s="26" t="s">
        <v>52</v>
      </c>
      <c r="D4" s="26">
        <v>13</v>
      </c>
      <c r="E4" s="22">
        <v>16757</v>
      </c>
      <c r="H4" s="25">
        <v>44564</v>
      </c>
      <c r="I4" s="26" t="s">
        <v>57</v>
      </c>
      <c r="J4" s="34">
        <f t="shared" si="1"/>
        <v>2187</v>
      </c>
    </row>
    <row r="5" spans="1:10" ht="20.45" customHeight="1" x14ac:dyDescent="0.4">
      <c r="A5" s="1" t="str">
        <f t="shared" si="0"/>
        <v>44562中兴</v>
      </c>
      <c r="B5" s="25">
        <v>44562</v>
      </c>
      <c r="C5" s="26" t="s">
        <v>53</v>
      </c>
      <c r="D5" s="26">
        <v>4</v>
      </c>
      <c r="E5" s="22">
        <v>21192</v>
      </c>
      <c r="H5" s="25">
        <v>44565</v>
      </c>
      <c r="I5" s="26" t="s">
        <v>54</v>
      </c>
      <c r="J5" s="34">
        <f t="shared" si="1"/>
        <v>8394</v>
      </c>
    </row>
    <row r="6" spans="1:10" ht="20.45" customHeight="1" x14ac:dyDescent="0.4">
      <c r="A6" s="1" t="str">
        <f t="shared" si="0"/>
        <v>44562魅族</v>
      </c>
      <c r="B6" s="25">
        <v>44562</v>
      </c>
      <c r="C6" s="26" t="s">
        <v>56</v>
      </c>
      <c r="D6" s="26">
        <v>9</v>
      </c>
      <c r="E6" s="22">
        <v>29682</v>
      </c>
      <c r="H6" s="25">
        <v>44562</v>
      </c>
      <c r="I6" s="26" t="s">
        <v>55</v>
      </c>
      <c r="J6" s="34">
        <f t="shared" si="1"/>
        <v>2697</v>
      </c>
    </row>
    <row r="7" spans="1:10" ht="20.45" customHeight="1" x14ac:dyDescent="0.4">
      <c r="A7" s="1" t="str">
        <f t="shared" si="0"/>
        <v>44562iphone</v>
      </c>
      <c r="B7" s="25">
        <v>44562</v>
      </c>
      <c r="C7" s="26" t="s">
        <v>54</v>
      </c>
      <c r="D7" s="26">
        <v>10</v>
      </c>
      <c r="E7" s="22">
        <v>7290</v>
      </c>
      <c r="H7" s="25">
        <v>44564</v>
      </c>
      <c r="I7" s="26" t="s">
        <v>56</v>
      </c>
      <c r="J7" s="34">
        <f t="shared" si="1"/>
        <v>49995</v>
      </c>
    </row>
    <row r="8" spans="1:10" ht="20.45" customHeight="1" x14ac:dyDescent="0.4">
      <c r="A8" s="1" t="str">
        <f t="shared" si="0"/>
        <v>44562oppo</v>
      </c>
      <c r="B8" s="25">
        <v>44562</v>
      </c>
      <c r="C8" s="26" t="s">
        <v>57</v>
      </c>
      <c r="D8" s="26">
        <v>5</v>
      </c>
      <c r="E8" s="22">
        <v>26995</v>
      </c>
    </row>
    <row r="9" spans="1:10" ht="20.45" customHeight="1" x14ac:dyDescent="0.4">
      <c r="A9" s="1" t="str">
        <f t="shared" si="0"/>
        <v>44562华为</v>
      </c>
      <c r="B9" s="25">
        <v>44562</v>
      </c>
      <c r="C9" s="26" t="s">
        <v>55</v>
      </c>
      <c r="D9" s="26">
        <v>3</v>
      </c>
      <c r="E9" s="22">
        <v>2697</v>
      </c>
    </row>
    <row r="10" spans="1:10" ht="20.45" customHeight="1" x14ac:dyDescent="0.4">
      <c r="A10" s="1" t="str">
        <f t="shared" si="0"/>
        <v>44563三星</v>
      </c>
      <c r="B10" s="25">
        <v>44563</v>
      </c>
      <c r="C10" s="26" t="s">
        <v>50</v>
      </c>
      <c r="D10" s="26">
        <v>8</v>
      </c>
      <c r="E10" s="22">
        <v>43992</v>
      </c>
    </row>
    <row r="11" spans="1:10" ht="20.45" customHeight="1" x14ac:dyDescent="0.4">
      <c r="A11" s="1" t="str">
        <f t="shared" si="0"/>
        <v>44563小米</v>
      </c>
      <c r="B11" s="25">
        <v>44563</v>
      </c>
      <c r="C11" s="26" t="s">
        <v>51</v>
      </c>
      <c r="D11" s="26">
        <v>6</v>
      </c>
      <c r="E11" s="22">
        <v>59994</v>
      </c>
    </row>
    <row r="12" spans="1:10" ht="20.45" customHeight="1" x14ac:dyDescent="0.4">
      <c r="A12" s="1" t="str">
        <f t="shared" si="0"/>
        <v>44563vivo</v>
      </c>
      <c r="B12" s="25">
        <v>44563</v>
      </c>
      <c r="C12" s="26" t="s">
        <v>52</v>
      </c>
      <c r="D12" s="26">
        <v>8</v>
      </c>
      <c r="E12" s="22">
        <v>51192</v>
      </c>
    </row>
    <row r="13" spans="1:10" ht="20.45" customHeight="1" x14ac:dyDescent="0.4">
      <c r="A13" s="1" t="str">
        <f t="shared" si="0"/>
        <v>44563中兴</v>
      </c>
      <c r="B13" s="25">
        <v>44563</v>
      </c>
      <c r="C13" s="26" t="s">
        <v>53</v>
      </c>
      <c r="D13" s="26">
        <v>5</v>
      </c>
      <c r="E13" s="22">
        <v>54495</v>
      </c>
    </row>
    <row r="14" spans="1:10" ht="20.45" customHeight="1" x14ac:dyDescent="0.4">
      <c r="A14" s="1" t="str">
        <f t="shared" si="0"/>
        <v>44563魅族</v>
      </c>
      <c r="B14" s="25">
        <v>44563</v>
      </c>
      <c r="C14" s="26" t="s">
        <v>56</v>
      </c>
      <c r="D14" s="26">
        <v>8</v>
      </c>
      <c r="E14" s="22">
        <v>33592</v>
      </c>
    </row>
    <row r="15" spans="1:10" ht="20.45" customHeight="1" x14ac:dyDescent="0.4">
      <c r="A15" s="1" t="str">
        <f t="shared" si="0"/>
        <v>44563iphone</v>
      </c>
      <c r="B15" s="25">
        <v>44563</v>
      </c>
      <c r="C15" s="26" t="s">
        <v>54</v>
      </c>
      <c r="D15" s="26">
        <v>3</v>
      </c>
      <c r="E15" s="22">
        <v>7197</v>
      </c>
    </row>
    <row r="16" spans="1:10" ht="20.45" customHeight="1" x14ac:dyDescent="0.4">
      <c r="A16" s="1" t="str">
        <f t="shared" si="0"/>
        <v>44563oppo</v>
      </c>
      <c r="B16" s="25">
        <v>44563</v>
      </c>
      <c r="C16" s="26" t="s">
        <v>57</v>
      </c>
      <c r="D16" s="26">
        <v>10</v>
      </c>
      <c r="E16" s="22">
        <v>15780</v>
      </c>
    </row>
    <row r="17" spans="1:5" ht="20.45" customHeight="1" x14ac:dyDescent="0.4">
      <c r="A17" s="1" t="str">
        <f t="shared" si="0"/>
        <v>44563华为</v>
      </c>
      <c r="B17" s="25">
        <v>44563</v>
      </c>
      <c r="C17" s="26" t="s">
        <v>55</v>
      </c>
      <c r="D17" s="26">
        <v>6</v>
      </c>
      <c r="E17" s="22">
        <v>35994</v>
      </c>
    </row>
    <row r="18" spans="1:5" ht="20.45" customHeight="1" x14ac:dyDescent="0.4">
      <c r="A18" s="1" t="str">
        <f t="shared" si="0"/>
        <v>44564三星</v>
      </c>
      <c r="B18" s="25">
        <v>44564</v>
      </c>
      <c r="C18" s="26" t="s">
        <v>50</v>
      </c>
      <c r="D18" s="26">
        <v>5</v>
      </c>
      <c r="E18" s="22">
        <v>3795</v>
      </c>
    </row>
    <row r="19" spans="1:5" ht="20.45" customHeight="1" x14ac:dyDescent="0.4">
      <c r="A19" s="1" t="str">
        <f t="shared" si="0"/>
        <v>44564小米</v>
      </c>
      <c r="B19" s="25">
        <v>44564</v>
      </c>
      <c r="C19" s="26" t="s">
        <v>51</v>
      </c>
      <c r="D19" s="26">
        <v>6</v>
      </c>
      <c r="E19" s="22">
        <v>16194</v>
      </c>
    </row>
    <row r="20" spans="1:5" ht="20.45" customHeight="1" x14ac:dyDescent="0.4">
      <c r="A20" s="1" t="str">
        <f t="shared" si="0"/>
        <v>44564vivo</v>
      </c>
      <c r="B20" s="25">
        <v>44564</v>
      </c>
      <c r="C20" s="26" t="s">
        <v>52</v>
      </c>
      <c r="D20" s="26">
        <v>10</v>
      </c>
      <c r="E20" s="22">
        <v>32980</v>
      </c>
    </row>
    <row r="21" spans="1:5" ht="20.45" customHeight="1" x14ac:dyDescent="0.4">
      <c r="A21" s="1" t="str">
        <f t="shared" si="0"/>
        <v>44564中兴</v>
      </c>
      <c r="B21" s="25">
        <v>44564</v>
      </c>
      <c r="C21" s="26" t="s">
        <v>53</v>
      </c>
      <c r="D21" s="26">
        <v>10</v>
      </c>
      <c r="E21" s="22">
        <v>38880</v>
      </c>
    </row>
    <row r="22" spans="1:5" ht="20.45" customHeight="1" x14ac:dyDescent="0.4">
      <c r="A22" s="1" t="str">
        <f t="shared" si="0"/>
        <v>44564魅族</v>
      </c>
      <c r="B22" s="25">
        <v>44564</v>
      </c>
      <c r="C22" s="26" t="s">
        <v>56</v>
      </c>
      <c r="D22" s="26">
        <v>5</v>
      </c>
      <c r="E22" s="22">
        <v>49995</v>
      </c>
    </row>
    <row r="23" spans="1:5" ht="20.45" customHeight="1" x14ac:dyDescent="0.4">
      <c r="A23" s="1" t="str">
        <f t="shared" si="0"/>
        <v>44564iphone</v>
      </c>
      <c r="B23" s="25">
        <v>44564</v>
      </c>
      <c r="C23" s="26" t="s">
        <v>54</v>
      </c>
      <c r="D23" s="26">
        <v>6</v>
      </c>
      <c r="E23" s="22">
        <v>5274</v>
      </c>
    </row>
    <row r="24" spans="1:5" ht="20.45" customHeight="1" x14ac:dyDescent="0.4">
      <c r="A24" s="1" t="str">
        <f t="shared" si="0"/>
        <v>44564oppo</v>
      </c>
      <c r="B24" s="25">
        <v>44564</v>
      </c>
      <c r="C24" s="26" t="s">
        <v>57</v>
      </c>
      <c r="D24" s="26">
        <v>3</v>
      </c>
      <c r="E24" s="22">
        <v>2187</v>
      </c>
    </row>
    <row r="25" spans="1:5" ht="20.45" customHeight="1" x14ac:dyDescent="0.4">
      <c r="A25" s="1" t="str">
        <f t="shared" si="0"/>
        <v>44564华为</v>
      </c>
      <c r="B25" s="25">
        <v>44564</v>
      </c>
      <c r="C25" s="26" t="s">
        <v>55</v>
      </c>
      <c r="D25" s="26">
        <v>6</v>
      </c>
      <c r="E25" s="22">
        <v>11394</v>
      </c>
    </row>
    <row r="26" spans="1:5" ht="20.45" customHeight="1" x14ac:dyDescent="0.4">
      <c r="A26" s="1" t="str">
        <f t="shared" si="0"/>
        <v>44565三星</v>
      </c>
      <c r="B26" s="25">
        <v>44565</v>
      </c>
      <c r="C26" s="26" t="s">
        <v>50</v>
      </c>
      <c r="D26" s="26">
        <v>6</v>
      </c>
      <c r="E26" s="22">
        <v>11994</v>
      </c>
    </row>
    <row r="27" spans="1:5" ht="20.45" customHeight="1" x14ac:dyDescent="0.4">
      <c r="A27" s="1" t="str">
        <f t="shared" si="0"/>
        <v>44565小米</v>
      </c>
      <c r="B27" s="25">
        <v>44565</v>
      </c>
      <c r="C27" s="26" t="s">
        <v>51</v>
      </c>
      <c r="D27" s="26">
        <v>7</v>
      </c>
      <c r="E27" s="22">
        <v>69993</v>
      </c>
    </row>
    <row r="28" spans="1:5" ht="20.45" customHeight="1" x14ac:dyDescent="0.4">
      <c r="A28" s="1" t="str">
        <f t="shared" si="0"/>
        <v>44565vivo</v>
      </c>
      <c r="B28" s="25">
        <v>44565</v>
      </c>
      <c r="C28" s="26" t="s">
        <v>52</v>
      </c>
      <c r="D28" s="26">
        <v>7</v>
      </c>
      <c r="E28" s="22">
        <v>9793</v>
      </c>
    </row>
    <row r="29" spans="1:5" ht="20.45" customHeight="1" x14ac:dyDescent="0.4">
      <c r="A29" s="1" t="str">
        <f t="shared" si="0"/>
        <v>44565中兴</v>
      </c>
      <c r="B29" s="25">
        <v>44565</v>
      </c>
      <c r="C29" s="26" t="s">
        <v>53</v>
      </c>
      <c r="D29" s="26">
        <v>5</v>
      </c>
      <c r="E29" s="22">
        <v>31995</v>
      </c>
    </row>
    <row r="30" spans="1:5" ht="20.45" customHeight="1" x14ac:dyDescent="0.4">
      <c r="A30" s="1" t="str">
        <f t="shared" si="0"/>
        <v>44565魅族</v>
      </c>
      <c r="B30" s="25">
        <v>44565</v>
      </c>
      <c r="C30" s="26" t="s">
        <v>56</v>
      </c>
      <c r="D30" s="26">
        <v>4</v>
      </c>
      <c r="E30" s="22">
        <v>27996</v>
      </c>
    </row>
    <row r="31" spans="1:5" ht="20.45" customHeight="1" x14ac:dyDescent="0.4">
      <c r="A31" s="1" t="str">
        <f t="shared" si="0"/>
        <v>44565iphone</v>
      </c>
      <c r="B31" s="25">
        <v>44565</v>
      </c>
      <c r="C31" s="26" t="s">
        <v>54</v>
      </c>
      <c r="D31" s="26">
        <v>6</v>
      </c>
      <c r="E31" s="22">
        <v>8394</v>
      </c>
    </row>
    <row r="32" spans="1:5" ht="20.45" customHeight="1" x14ac:dyDescent="0.4">
      <c r="A32" s="1" t="str">
        <f t="shared" si="0"/>
        <v>44565oppo</v>
      </c>
      <c r="B32" s="25">
        <v>44565</v>
      </c>
      <c r="C32" s="26" t="s">
        <v>57</v>
      </c>
      <c r="D32" s="26">
        <v>4</v>
      </c>
      <c r="E32" s="22">
        <v>1996</v>
      </c>
    </row>
    <row r="33" spans="1:5" ht="20.45" customHeight="1" x14ac:dyDescent="0.4">
      <c r="A33" s="1" t="str">
        <f t="shared" si="0"/>
        <v>44565华为</v>
      </c>
      <c r="B33" s="25">
        <v>44565</v>
      </c>
      <c r="C33" s="26" t="s">
        <v>55</v>
      </c>
      <c r="D33" s="26">
        <v>7</v>
      </c>
      <c r="E33" s="22">
        <v>51793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A71B-C496-4BB7-9765-815280858FB3}">
  <dimension ref="A1:X13"/>
  <sheetViews>
    <sheetView tabSelected="1" zoomScaleNormal="100" workbookViewId="0">
      <selection activeCell="M8" sqref="M8:O13"/>
    </sheetView>
  </sheetViews>
  <sheetFormatPr defaultColWidth="9.19921875" defaultRowHeight="23.45" customHeight="1" x14ac:dyDescent="0.4"/>
  <cols>
    <col min="1" max="1" width="11.33203125" style="2" customWidth="1"/>
    <col min="2" max="16384" width="9.19921875" style="2"/>
  </cols>
  <sheetData>
    <row r="1" spans="1:24" ht="31.25" customHeight="1" x14ac:dyDescent="0.4">
      <c r="A1" s="15" t="s">
        <v>1</v>
      </c>
      <c r="B1" s="18" t="s">
        <v>4</v>
      </c>
      <c r="C1" s="18" t="s">
        <v>7</v>
      </c>
      <c r="D1" s="18" t="s">
        <v>8</v>
      </c>
      <c r="E1" s="18" t="s">
        <v>10</v>
      </c>
      <c r="F1" s="18" t="s">
        <v>11</v>
      </c>
      <c r="G1" s="18" t="s">
        <v>13</v>
      </c>
      <c r="H1" s="18" t="s">
        <v>14</v>
      </c>
      <c r="I1" s="18" t="s">
        <v>0</v>
      </c>
      <c r="J1" s="18" t="s">
        <v>15</v>
      </c>
      <c r="K1" s="18" t="s">
        <v>45</v>
      </c>
      <c r="L1" s="18" t="s">
        <v>31</v>
      </c>
      <c r="M1" s="18" t="s">
        <v>17</v>
      </c>
      <c r="N1" s="18" t="s">
        <v>18</v>
      </c>
      <c r="O1" s="18" t="s">
        <v>21</v>
      </c>
      <c r="P1" s="18" t="s">
        <v>22</v>
      </c>
      <c r="Q1" s="18" t="s">
        <v>30</v>
      </c>
      <c r="R1" s="18" t="s">
        <v>24</v>
      </c>
      <c r="S1" s="18" t="s">
        <v>25</v>
      </c>
      <c r="T1" s="18" t="s">
        <v>23</v>
      </c>
      <c r="U1" s="18" t="s">
        <v>26</v>
      </c>
      <c r="V1" s="18" t="s">
        <v>27</v>
      </c>
      <c r="W1" s="18" t="s">
        <v>28</v>
      </c>
      <c r="X1" s="18" t="s">
        <v>29</v>
      </c>
    </row>
    <row r="2" spans="1:24" ht="23.45" customHeight="1" x14ac:dyDescent="0.4">
      <c r="A2" s="16" t="s">
        <v>35</v>
      </c>
      <c r="B2" s="12">
        <v>194161</v>
      </c>
      <c r="C2" s="12">
        <v>110675</v>
      </c>
      <c r="D2" s="12">
        <v>40770</v>
      </c>
      <c r="E2" s="12">
        <v>197185</v>
      </c>
      <c r="F2" s="12">
        <v>112867</v>
      </c>
      <c r="G2" s="12">
        <v>259828</v>
      </c>
      <c r="H2" s="12">
        <v>91816</v>
      </c>
      <c r="I2" s="12">
        <v>65938</v>
      </c>
      <c r="J2" s="12">
        <v>146887</v>
      </c>
      <c r="K2" s="12">
        <v>115550</v>
      </c>
      <c r="L2" s="12">
        <v>31424</v>
      </c>
      <c r="M2" s="12">
        <v>143362</v>
      </c>
      <c r="N2" s="12">
        <v>62672</v>
      </c>
      <c r="O2" s="12">
        <v>91118</v>
      </c>
      <c r="P2" s="12">
        <v>47956</v>
      </c>
      <c r="Q2" s="12">
        <v>165953</v>
      </c>
      <c r="R2" s="12">
        <v>50768</v>
      </c>
      <c r="S2" s="12">
        <v>142881</v>
      </c>
      <c r="T2" s="12">
        <v>197314</v>
      </c>
      <c r="U2" s="12">
        <v>140195</v>
      </c>
      <c r="V2" s="12">
        <v>185081</v>
      </c>
      <c r="W2" s="12">
        <v>131791</v>
      </c>
      <c r="X2" s="12">
        <v>156809</v>
      </c>
    </row>
    <row r="3" spans="1:24" ht="23.45" customHeight="1" x14ac:dyDescent="0.4">
      <c r="A3" s="16" t="s">
        <v>33</v>
      </c>
      <c r="B3" s="13">
        <v>4.2000000000000003E-2</v>
      </c>
      <c r="C3" s="13">
        <v>3.5000000000000003E-2</v>
      </c>
      <c r="D3" s="13">
        <v>0.02</v>
      </c>
      <c r="E3" s="13">
        <v>4.2000000000000003E-2</v>
      </c>
      <c r="F3" s="13">
        <v>3.5000000000000003E-2</v>
      </c>
      <c r="G3" s="13">
        <v>0.05</v>
      </c>
      <c r="H3" s="13">
        <v>0.03</v>
      </c>
      <c r="I3" s="13">
        <v>0.03</v>
      </c>
      <c r="J3" s="13">
        <v>3.5000000000000003E-2</v>
      </c>
      <c r="K3" s="13">
        <v>3.5000000000000003E-2</v>
      </c>
      <c r="L3" s="13">
        <v>0.02</v>
      </c>
      <c r="M3" s="13">
        <v>3.5000000000000003E-2</v>
      </c>
      <c r="N3" s="13">
        <v>0.03</v>
      </c>
      <c r="O3" s="13">
        <v>0.03</v>
      </c>
      <c r="P3" s="13">
        <v>0.02</v>
      </c>
      <c r="Q3" s="13">
        <v>4.2000000000000003E-2</v>
      </c>
      <c r="R3" s="13">
        <v>0.03</v>
      </c>
      <c r="S3" s="13">
        <v>3.5000000000000003E-2</v>
      </c>
      <c r="T3" s="13">
        <v>4.2000000000000003E-2</v>
      </c>
      <c r="U3" s="13">
        <v>3.5000000000000003E-2</v>
      </c>
      <c r="V3" s="13">
        <v>4.2000000000000003E-2</v>
      </c>
      <c r="W3" s="13">
        <v>3.5000000000000003E-2</v>
      </c>
      <c r="X3" s="13">
        <v>4.2000000000000003E-2</v>
      </c>
    </row>
    <row r="5" spans="1:24" ht="23.45" customHeight="1" x14ac:dyDescent="0.4">
      <c r="I5" s="50" t="s">
        <v>46</v>
      </c>
      <c r="J5" s="51"/>
      <c r="K5" s="51"/>
      <c r="L5" s="51"/>
      <c r="M5" s="51"/>
      <c r="N5" s="51"/>
      <c r="O5" s="51"/>
    </row>
    <row r="6" spans="1:24" ht="23.45" customHeight="1" x14ac:dyDescent="0.4">
      <c r="I6" s="50"/>
      <c r="J6" s="51"/>
      <c r="K6" s="51"/>
      <c r="L6" s="51"/>
      <c r="M6" s="51"/>
      <c r="N6" s="51"/>
      <c r="O6" s="51"/>
    </row>
    <row r="7" spans="1:24" ht="23.45" customHeight="1" x14ac:dyDescent="0.4">
      <c r="I7" s="19" t="s">
        <v>44</v>
      </c>
      <c r="J7" s="52" t="s">
        <v>33</v>
      </c>
      <c r="K7" s="53"/>
      <c r="L7" s="54"/>
      <c r="M7" s="52" t="s">
        <v>35</v>
      </c>
      <c r="N7" s="53"/>
      <c r="O7" s="54"/>
    </row>
    <row r="8" spans="1:24" ht="23.45" customHeight="1" x14ac:dyDescent="0.4">
      <c r="I8" s="17" t="s">
        <v>13</v>
      </c>
      <c r="J8" s="55">
        <f>HLOOKUP(I8,$1:$3,3,0)</f>
        <v>0.05</v>
      </c>
      <c r="K8" s="56"/>
      <c r="L8" s="56"/>
      <c r="M8" s="57">
        <f>HLOOKUP(I8,$1:$3,2,0)</f>
        <v>259828</v>
      </c>
      <c r="N8" s="57"/>
      <c r="O8" s="57"/>
    </row>
    <row r="9" spans="1:24" ht="23.45" customHeight="1" x14ac:dyDescent="0.4">
      <c r="I9" s="17" t="s">
        <v>8</v>
      </c>
      <c r="J9" s="55">
        <f t="shared" ref="J9:J13" si="0">HLOOKUP(I9,$1:$3,3,0)</f>
        <v>0.02</v>
      </c>
      <c r="K9" s="56"/>
      <c r="L9" s="56"/>
      <c r="M9" s="57">
        <f t="shared" ref="M9:M13" si="1">HLOOKUP(I9,$1:$3,2,0)</f>
        <v>40770</v>
      </c>
      <c r="N9" s="57"/>
      <c r="O9" s="57"/>
    </row>
    <row r="10" spans="1:24" ht="23.45" customHeight="1" x14ac:dyDescent="0.4">
      <c r="I10" s="17" t="s">
        <v>11</v>
      </c>
      <c r="J10" s="55">
        <f t="shared" si="0"/>
        <v>3.5000000000000003E-2</v>
      </c>
      <c r="K10" s="56"/>
      <c r="L10" s="56"/>
      <c r="M10" s="57">
        <f t="shared" si="1"/>
        <v>112867</v>
      </c>
      <c r="N10" s="57"/>
      <c r="O10" s="57"/>
    </row>
    <row r="11" spans="1:24" ht="23.45" customHeight="1" x14ac:dyDescent="0.4">
      <c r="I11" s="18" t="s">
        <v>28</v>
      </c>
      <c r="J11" s="55">
        <f t="shared" si="0"/>
        <v>3.5000000000000003E-2</v>
      </c>
      <c r="K11" s="56"/>
      <c r="L11" s="56"/>
      <c r="M11" s="57">
        <f t="shared" si="1"/>
        <v>131791</v>
      </c>
      <c r="N11" s="57"/>
      <c r="O11" s="57"/>
    </row>
    <row r="12" spans="1:24" ht="23.45" customHeight="1" x14ac:dyDescent="0.4">
      <c r="I12" s="17" t="s">
        <v>10</v>
      </c>
      <c r="J12" s="55">
        <f t="shared" si="0"/>
        <v>4.2000000000000003E-2</v>
      </c>
      <c r="K12" s="56"/>
      <c r="L12" s="56"/>
      <c r="M12" s="57">
        <f t="shared" si="1"/>
        <v>197185</v>
      </c>
      <c r="N12" s="57"/>
      <c r="O12" s="57"/>
    </row>
    <row r="13" spans="1:24" ht="23.45" customHeight="1" x14ac:dyDescent="0.4">
      <c r="I13" s="18" t="s">
        <v>24</v>
      </c>
      <c r="J13" s="55">
        <f t="shared" si="0"/>
        <v>0.03</v>
      </c>
      <c r="K13" s="56"/>
      <c r="L13" s="56"/>
      <c r="M13" s="57">
        <f t="shared" si="1"/>
        <v>50768</v>
      </c>
      <c r="N13" s="57"/>
      <c r="O13" s="57"/>
    </row>
  </sheetData>
  <mergeCells count="15">
    <mergeCell ref="J11:L11"/>
    <mergeCell ref="J12:L12"/>
    <mergeCell ref="J13:L13"/>
    <mergeCell ref="M13:O13"/>
    <mergeCell ref="M7:O7"/>
    <mergeCell ref="M8:O8"/>
    <mergeCell ref="M9:O9"/>
    <mergeCell ref="M10:O10"/>
    <mergeCell ref="M11:O11"/>
    <mergeCell ref="M12:O12"/>
    <mergeCell ref="I5:O6"/>
    <mergeCell ref="J7:L7"/>
    <mergeCell ref="J8:L8"/>
    <mergeCell ref="J9:L9"/>
    <mergeCell ref="J10:L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【Vlookup函数的模糊查找】</vt:lpstr>
      <vt:lpstr>【Vlookup函数的多条件查找】</vt:lpstr>
      <vt:lpstr>【Hlookup函数】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mjl</cp:lastModifiedBy>
  <dcterms:created xsi:type="dcterms:W3CDTF">2015-06-05T18:19:34Z</dcterms:created>
  <dcterms:modified xsi:type="dcterms:W3CDTF">2022-06-01T16:23:33Z</dcterms:modified>
</cp:coreProperties>
</file>