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\Documents\R code\p-c\"/>
    </mc:Choice>
  </mc:AlternateContent>
  <xr:revisionPtr revIDLastSave="0" documentId="13_ncr:1_{CD60846A-E805-49F4-88FA-0E4EF61FAEDA}" xr6:coauthVersionLast="45" xr6:coauthVersionMax="45" xr10:uidLastSave="{00000000-0000-0000-0000-000000000000}"/>
  <bookViews>
    <workbookView xWindow="-108" yWindow="-108" windowWidth="23256" windowHeight="12576" xr2:uid="{ECF439B9-E9B8-44EA-8B78-1D92021B5C61}"/>
  </bookViews>
  <sheets>
    <sheet name="Sheet4" sheetId="4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2" i="4"/>
  <c r="L35" i="4" l="1"/>
  <c r="L38" i="4"/>
  <c r="L51" i="4"/>
  <c r="L52" i="4"/>
  <c r="L70" i="4"/>
  <c r="L154" i="4"/>
  <c r="I35" i="4"/>
  <c r="I38" i="4"/>
  <c r="I51" i="4"/>
  <c r="I52" i="4"/>
  <c r="I70" i="4"/>
  <c r="I154" i="4"/>
  <c r="F35" i="4"/>
  <c r="E35" i="4" s="1"/>
  <c r="F38" i="4"/>
  <c r="E38" i="4" s="1"/>
  <c r="F51" i="4"/>
  <c r="E51" i="4" s="1"/>
  <c r="F52" i="4"/>
  <c r="E52" i="4" s="1"/>
  <c r="F70" i="4"/>
  <c r="E70" i="4" s="1"/>
  <c r="F154" i="4"/>
  <c r="E154" i="4" s="1"/>
  <c r="L11" i="4"/>
  <c r="F11" i="4"/>
  <c r="E11" i="4" s="1"/>
  <c r="I11" i="4"/>
  <c r="L270" i="4"/>
  <c r="L269" i="4"/>
  <c r="L268" i="4"/>
  <c r="L306" i="4"/>
  <c r="L340" i="4"/>
  <c r="L349" i="4"/>
  <c r="L271" i="4"/>
  <c r="F271" i="4"/>
  <c r="E271" i="4" s="1"/>
  <c r="F270" i="4"/>
  <c r="E270" i="4" s="1"/>
  <c r="F269" i="4"/>
  <c r="E269" i="4" s="1"/>
  <c r="F268" i="4"/>
  <c r="E268" i="4" s="1"/>
  <c r="F306" i="4"/>
  <c r="F340" i="4"/>
  <c r="E340" i="4" s="1"/>
  <c r="F349" i="4"/>
  <c r="E349" i="4" s="1"/>
  <c r="I270" i="4"/>
  <c r="I269" i="4"/>
  <c r="I268" i="4"/>
  <c r="I306" i="4"/>
  <c r="I340" i="4"/>
  <c r="I349" i="4"/>
  <c r="I271" i="4"/>
  <c r="L87" i="4"/>
  <c r="L90" i="4"/>
  <c r="L89" i="4"/>
  <c r="L88" i="4"/>
  <c r="I87" i="4"/>
  <c r="I90" i="4"/>
  <c r="I89" i="4"/>
  <c r="F88" i="4"/>
  <c r="E88" i="4" s="1"/>
  <c r="F87" i="4"/>
  <c r="F90" i="4"/>
  <c r="E90" i="4" s="1"/>
  <c r="F89" i="4"/>
  <c r="I88" i="4"/>
  <c r="L183" i="4"/>
  <c r="L237" i="4"/>
  <c r="L238" i="4"/>
  <c r="L254" i="4"/>
  <c r="L255" i="4"/>
  <c r="L184" i="4"/>
  <c r="I183" i="4"/>
  <c r="I237" i="4"/>
  <c r="I238" i="4"/>
  <c r="I254" i="4"/>
  <c r="I255" i="4"/>
  <c r="F183" i="4"/>
  <c r="E183" i="4" s="1"/>
  <c r="F237" i="4"/>
  <c r="E237" i="4" s="1"/>
  <c r="F238" i="4"/>
  <c r="E238" i="4" s="1"/>
  <c r="F254" i="4"/>
  <c r="E254" i="4" s="1"/>
  <c r="F255" i="4"/>
  <c r="E255" i="4" s="1"/>
  <c r="F184" i="4"/>
  <c r="E184" i="4" s="1"/>
  <c r="I184" i="4"/>
  <c r="F190" i="4"/>
  <c r="E190" i="4" s="1"/>
  <c r="F227" i="4"/>
  <c r="E227" i="4" s="1"/>
  <c r="L190" i="4"/>
  <c r="L227" i="4"/>
  <c r="L136" i="4"/>
  <c r="I190" i="4"/>
  <c r="I227" i="4"/>
  <c r="F136" i="4"/>
  <c r="E136" i="4" s="1"/>
  <c r="I136" i="4"/>
  <c r="L137" i="4"/>
  <c r="L138" i="4"/>
  <c r="L218" i="4"/>
  <c r="L71" i="4"/>
  <c r="I137" i="4"/>
  <c r="I138" i="4"/>
  <c r="I218" i="4"/>
  <c r="F137" i="4"/>
  <c r="E137" i="4" s="1"/>
  <c r="F138" i="4"/>
  <c r="F218" i="4"/>
  <c r="E218" i="4" s="1"/>
  <c r="F71" i="4"/>
  <c r="E71" i="4" s="1"/>
  <c r="I71" i="4"/>
  <c r="L229" i="4"/>
  <c r="L230" i="4"/>
  <c r="L241" i="4"/>
  <c r="L228" i="4"/>
  <c r="I229" i="4"/>
  <c r="I230" i="4"/>
  <c r="I241" i="4"/>
  <c r="F241" i="4"/>
  <c r="E241" i="4" s="1"/>
  <c r="F230" i="4"/>
  <c r="E230" i="4" s="1"/>
  <c r="F229" i="4"/>
  <c r="E229" i="4" s="1"/>
  <c r="F228" i="4"/>
  <c r="E228" i="4" s="1"/>
  <c r="I228" i="4"/>
  <c r="L215" i="4"/>
  <c r="L251" i="4"/>
  <c r="L261" i="4"/>
  <c r="F191" i="4"/>
  <c r="E191" i="4" s="1"/>
  <c r="F201" i="4"/>
  <c r="E201" i="4" s="1"/>
  <c r="F215" i="4"/>
  <c r="E215" i="4" s="1"/>
  <c r="F251" i="4"/>
  <c r="E251" i="4" s="1"/>
  <c r="F261" i="4"/>
  <c r="I261" i="4"/>
  <c r="I251" i="4"/>
  <c r="I215" i="4"/>
  <c r="L191" i="4"/>
  <c r="L201" i="4"/>
  <c r="L167" i="4"/>
  <c r="I191" i="4"/>
  <c r="I201" i="4"/>
  <c r="F167" i="4"/>
  <c r="E167" i="4" s="1"/>
  <c r="I167" i="4"/>
  <c r="L303" i="4"/>
  <c r="K219" i="4"/>
  <c r="L219" i="4"/>
  <c r="F303" i="4"/>
  <c r="E303" i="4" s="1"/>
  <c r="F219" i="4"/>
  <c r="E219" i="4" s="1"/>
  <c r="I303" i="4"/>
  <c r="I219" i="4"/>
  <c r="L135" i="4"/>
  <c r="L120" i="4"/>
  <c r="I135" i="4"/>
  <c r="F135" i="4"/>
  <c r="E135" i="4" s="1"/>
  <c r="F120" i="4"/>
  <c r="E120" i="4" s="1"/>
  <c r="I120" i="4"/>
  <c r="L2" i="4"/>
  <c r="L56" i="4"/>
  <c r="L220" i="4"/>
  <c r="L3" i="4"/>
  <c r="I2" i="4"/>
  <c r="I56" i="4"/>
  <c r="I220" i="4"/>
  <c r="F3" i="4"/>
  <c r="E3" i="4" s="1"/>
  <c r="F2" i="4"/>
  <c r="F56" i="4"/>
  <c r="E56" i="4" s="1"/>
  <c r="F220" i="4"/>
  <c r="E220" i="4" s="1"/>
  <c r="I3" i="4"/>
  <c r="L115" i="4"/>
  <c r="L181" i="4"/>
  <c r="L216" i="4"/>
  <c r="L116" i="4"/>
  <c r="F115" i="4"/>
  <c r="E115" i="4" s="1"/>
  <c r="F181" i="4"/>
  <c r="E181" i="4" s="1"/>
  <c r="F216" i="4"/>
  <c r="I115" i="4"/>
  <c r="I181" i="4"/>
  <c r="I216" i="4"/>
  <c r="F116" i="4"/>
  <c r="E116" i="4" s="1"/>
  <c r="I116" i="4"/>
  <c r="L39" i="4"/>
  <c r="L50" i="4"/>
  <c r="L68" i="4"/>
  <c r="L14" i="4"/>
  <c r="I50" i="4"/>
  <c r="I68" i="4"/>
  <c r="F50" i="4"/>
  <c r="E50" i="4" s="1"/>
  <c r="F68" i="4"/>
  <c r="E68" i="4" s="1"/>
  <c r="F39" i="4"/>
  <c r="E39" i="4" s="1"/>
  <c r="I39" i="4"/>
  <c r="F14" i="4"/>
  <c r="E14" i="4" s="1"/>
  <c r="I14" i="4"/>
  <c r="L324" i="4"/>
  <c r="L326" i="4"/>
  <c r="L323" i="4"/>
  <c r="L325" i="4"/>
  <c r="I326" i="4"/>
  <c r="I323" i="4"/>
  <c r="I325" i="4"/>
  <c r="F326" i="4"/>
  <c r="E326" i="4" s="1"/>
  <c r="F323" i="4"/>
  <c r="E323" i="4" s="1"/>
  <c r="F325" i="4"/>
  <c r="E325" i="4" s="1"/>
  <c r="F324" i="4"/>
  <c r="E324" i="4" s="1"/>
  <c r="I324" i="4"/>
  <c r="L266" i="4"/>
  <c r="L265" i="4"/>
  <c r="L282" i="4"/>
  <c r="I265" i="4"/>
  <c r="I282" i="4"/>
  <c r="F265" i="4"/>
  <c r="E265" i="4" s="1"/>
  <c r="F282" i="4"/>
  <c r="E282" i="4" s="1"/>
  <c r="F266" i="4"/>
  <c r="E266" i="4" s="1"/>
  <c r="I266" i="4"/>
  <c r="L263" i="4"/>
  <c r="F263" i="4"/>
  <c r="E263" i="4" s="1"/>
  <c r="I263" i="4"/>
  <c r="L249" i="4"/>
  <c r="L253" i="4"/>
  <c r="L301" i="4"/>
  <c r="I249" i="4"/>
  <c r="I253" i="4"/>
  <c r="I301" i="4"/>
  <c r="F249" i="4"/>
  <c r="E249" i="4" s="1"/>
  <c r="F253" i="4"/>
  <c r="E253" i="4" s="1"/>
  <c r="F301" i="4"/>
  <c r="E301" i="4" s="1"/>
  <c r="L222" i="4"/>
  <c r="F222" i="4"/>
  <c r="E222" i="4" s="1"/>
  <c r="I222" i="4"/>
  <c r="L310" i="4"/>
  <c r="L341" i="4"/>
  <c r="L309" i="4"/>
  <c r="F310" i="4"/>
  <c r="E310" i="4" s="1"/>
  <c r="F341" i="4"/>
  <c r="E341" i="4" s="1"/>
  <c r="I310" i="4"/>
  <c r="I341" i="4"/>
  <c r="F309" i="4"/>
  <c r="E309" i="4" s="1"/>
  <c r="I309" i="4"/>
  <c r="L262" i="4"/>
  <c r="F262" i="4"/>
  <c r="E262" i="4" s="1"/>
  <c r="I262" i="4"/>
  <c r="F22" i="4"/>
  <c r="E22" i="4" s="1"/>
  <c r="F21" i="4"/>
  <c r="E21" i="4" s="1"/>
  <c r="F29" i="4"/>
  <c r="E29" i="4" s="1"/>
  <c r="F287" i="4"/>
  <c r="E287" i="4" s="1"/>
  <c r="F289" i="4"/>
  <c r="E289" i="4" s="1"/>
  <c r="F305" i="4"/>
  <c r="E305" i="4" s="1"/>
  <c r="F352" i="4"/>
  <c r="E352" i="4" s="1"/>
  <c r="L352" i="4"/>
  <c r="I352" i="4"/>
  <c r="L305" i="4"/>
  <c r="I305" i="4"/>
  <c r="L289" i="4"/>
  <c r="L287" i="4"/>
  <c r="I289" i="4"/>
  <c r="I287" i="4"/>
  <c r="L29" i="4"/>
  <c r="I29" i="4"/>
  <c r="I21" i="4"/>
  <c r="L21" i="4"/>
  <c r="L22" i="4"/>
  <c r="I22" i="4"/>
  <c r="L129" i="4"/>
  <c r="L166" i="4"/>
  <c r="L189" i="4"/>
  <c r="L239" i="4"/>
  <c r="L121" i="4"/>
  <c r="I166" i="4"/>
  <c r="I189" i="4"/>
  <c r="I239" i="4"/>
  <c r="F166" i="4"/>
  <c r="E166" i="4" s="1"/>
  <c r="F189" i="4"/>
  <c r="F239" i="4"/>
  <c r="E239" i="4" s="1"/>
  <c r="F129" i="4"/>
  <c r="E129" i="4" s="1"/>
  <c r="I129" i="4"/>
  <c r="F121" i="4"/>
  <c r="E121" i="4" s="1"/>
  <c r="I121" i="4"/>
  <c r="F264" i="4"/>
  <c r="E264" i="4" s="1"/>
  <c r="F256" i="4"/>
  <c r="E256" i="4" s="1"/>
  <c r="F195" i="4"/>
  <c r="E195" i="4" s="1"/>
  <c r="L256" i="4"/>
  <c r="L264" i="4"/>
  <c r="I195" i="4"/>
  <c r="I256" i="4"/>
  <c r="I264" i="4"/>
  <c r="L195" i="4"/>
  <c r="F142" i="4"/>
  <c r="E142" i="4" s="1"/>
  <c r="F143" i="4"/>
  <c r="E143" i="4" s="1"/>
  <c r="F144" i="4"/>
  <c r="E144" i="4" s="1"/>
  <c r="F150" i="4"/>
  <c r="E150" i="4" s="1"/>
  <c r="L150" i="4"/>
  <c r="I150" i="4"/>
  <c r="L143" i="4"/>
  <c r="L144" i="4"/>
  <c r="I143" i="4"/>
  <c r="I144" i="4"/>
  <c r="L142" i="4"/>
  <c r="I142" i="4"/>
  <c r="L105" i="4"/>
  <c r="L104" i="4"/>
  <c r="L101" i="4"/>
  <c r="L102" i="4"/>
  <c r="L103" i="4"/>
  <c r="I105" i="4"/>
  <c r="I104" i="4"/>
  <c r="I101" i="4"/>
  <c r="I102" i="4"/>
  <c r="I103" i="4"/>
  <c r="L84" i="4"/>
  <c r="F105" i="4"/>
  <c r="E105" i="4" s="1"/>
  <c r="F104" i="4"/>
  <c r="F101" i="4"/>
  <c r="E101" i="4" s="1"/>
  <c r="F102" i="4"/>
  <c r="F103" i="4"/>
  <c r="E103" i="4" s="1"/>
  <c r="F84" i="4"/>
  <c r="E84" i="4" s="1"/>
  <c r="I84" i="4"/>
  <c r="F158" i="4"/>
  <c r="E158" i="4" s="1"/>
  <c r="F159" i="4"/>
  <c r="E159" i="4" s="1"/>
  <c r="F156" i="4"/>
  <c r="E156" i="4" s="1"/>
  <c r="F157" i="4"/>
  <c r="E157" i="4" s="1"/>
  <c r="L158" i="4"/>
  <c r="L159" i="4"/>
  <c r="L156" i="4"/>
  <c r="L157" i="4"/>
  <c r="I158" i="4"/>
  <c r="I159" i="4"/>
  <c r="I156" i="4"/>
  <c r="I157" i="4"/>
  <c r="L145" i="4"/>
  <c r="F145" i="4"/>
  <c r="E145" i="4" s="1"/>
  <c r="I145" i="4"/>
  <c r="I53" i="4"/>
  <c r="I61" i="4"/>
  <c r="L61" i="4"/>
  <c r="L53" i="4"/>
  <c r="L32" i="4"/>
  <c r="F61" i="4"/>
  <c r="E61" i="4" s="1"/>
  <c r="F53" i="4"/>
  <c r="E53" i="4" s="1"/>
  <c r="F32" i="4"/>
  <c r="E32" i="4" s="1"/>
  <c r="I32" i="4"/>
  <c r="F332" i="4"/>
  <c r="E332" i="4" s="1"/>
  <c r="F336" i="4"/>
  <c r="F348" i="4"/>
  <c r="E348" i="4" s="1"/>
  <c r="F322" i="4"/>
  <c r="E322" i="4" s="1"/>
  <c r="F311" i="4"/>
  <c r="E311" i="4" s="1"/>
  <c r="L311" i="4"/>
  <c r="L322" i="4"/>
  <c r="L332" i="4"/>
  <c r="L336" i="4"/>
  <c r="L348" i="4"/>
  <c r="L308" i="4"/>
  <c r="I311" i="4"/>
  <c r="I322" i="4"/>
  <c r="I332" i="4"/>
  <c r="I336" i="4"/>
  <c r="I348" i="4"/>
  <c r="F308" i="4"/>
  <c r="E308" i="4" s="1"/>
  <c r="I308" i="4"/>
  <c r="I146" i="4"/>
  <c r="L146" i="4"/>
  <c r="I147" i="4"/>
  <c r="L147" i="4"/>
  <c r="I148" i="4"/>
  <c r="L148" i="4"/>
  <c r="I314" i="4"/>
  <c r="L314" i="4"/>
  <c r="I78" i="4"/>
  <c r="L78" i="4"/>
  <c r="L149" i="4"/>
  <c r="F147" i="4"/>
  <c r="E147" i="4" s="1"/>
  <c r="F148" i="4"/>
  <c r="E148" i="4" s="1"/>
  <c r="F314" i="4"/>
  <c r="E314" i="4" s="1"/>
  <c r="F78" i="4"/>
  <c r="E78" i="4" s="1"/>
  <c r="F146" i="4"/>
  <c r="E146" i="4" s="1"/>
  <c r="F149" i="4"/>
  <c r="E149" i="4" s="1"/>
  <c r="I149" i="4"/>
  <c r="L45" i="4"/>
  <c r="F45" i="4"/>
  <c r="E45" i="4" s="1"/>
  <c r="I45" i="4"/>
  <c r="I24" i="4"/>
  <c r="L24" i="4"/>
  <c r="I25" i="4"/>
  <c r="L25" i="4"/>
  <c r="I36" i="4"/>
  <c r="L36" i="4"/>
  <c r="F24" i="4"/>
  <c r="E24" i="4" s="1"/>
  <c r="F25" i="4"/>
  <c r="E25" i="4" s="1"/>
  <c r="F36" i="4"/>
  <c r="E36" i="4" s="1"/>
  <c r="L12" i="4"/>
  <c r="F12" i="4"/>
  <c r="E12" i="4" s="1"/>
  <c r="I12" i="4"/>
  <c r="W10" i="4"/>
  <c r="W13" i="4"/>
  <c r="W14" i="4"/>
  <c r="W8" i="4"/>
  <c r="W9" i="4"/>
  <c r="W11" i="4"/>
  <c r="W12" i="4"/>
  <c r="W7" i="4"/>
  <c r="W16" i="4"/>
  <c r="W15" i="4"/>
  <c r="W19" i="4"/>
  <c r="W17" i="4"/>
  <c r="W18" i="4"/>
  <c r="W20" i="4"/>
  <c r="W6" i="4"/>
  <c r="L173" i="4"/>
  <c r="L175" i="4"/>
  <c r="L176" i="4"/>
  <c r="L174" i="4"/>
  <c r="L207" i="4"/>
  <c r="L236" i="4"/>
  <c r="L247" i="4"/>
  <c r="L267" i="4"/>
  <c r="L177" i="4"/>
  <c r="L180" i="4"/>
  <c r="L179" i="4"/>
  <c r="L178" i="4"/>
  <c r="L58" i="4"/>
  <c r="L57" i="4"/>
  <c r="L59" i="4"/>
  <c r="L199" i="4"/>
  <c r="L82" i="4"/>
  <c r="L83" i="4"/>
  <c r="L43" i="4"/>
  <c r="L44" i="4"/>
  <c r="L107" i="4"/>
  <c r="L108" i="4"/>
  <c r="L131" i="4"/>
  <c r="L197" i="4"/>
  <c r="L196" i="4"/>
  <c r="L244" i="4"/>
  <c r="L245" i="4"/>
  <c r="L292" i="4"/>
  <c r="L291" i="4"/>
  <c r="L290" i="4"/>
  <c r="L327" i="4"/>
  <c r="L163" i="4"/>
  <c r="L275" i="4"/>
  <c r="L232" i="4"/>
  <c r="L272" i="4"/>
  <c r="L273" i="4"/>
  <c r="L302" i="4"/>
  <c r="L276" i="4"/>
  <c r="L293" i="4"/>
  <c r="L294" i="4"/>
  <c r="L339" i="4"/>
  <c r="L342" i="4"/>
  <c r="L20" i="4"/>
  <c r="L27" i="4"/>
  <c r="L26" i="4"/>
  <c r="L54" i="4"/>
  <c r="L69" i="4"/>
  <c r="L86" i="4"/>
  <c r="L217" i="4"/>
  <c r="L285" i="4"/>
  <c r="L128" i="4"/>
  <c r="L206" i="4"/>
  <c r="L130" i="4"/>
  <c r="L132" i="4"/>
  <c r="L133" i="4"/>
  <c r="L141" i="4"/>
  <c r="L123" i="4"/>
  <c r="L209" i="4"/>
  <c r="L208" i="4"/>
  <c r="L225" i="4"/>
  <c r="L296" i="4"/>
  <c r="L316" i="4"/>
  <c r="L315" i="4"/>
  <c r="L317" i="4"/>
  <c r="L16" i="4"/>
  <c r="L28" i="4"/>
  <c r="L66" i="4"/>
  <c r="L67" i="4"/>
  <c r="L80" i="4"/>
  <c r="L111" i="4"/>
  <c r="L202" i="4"/>
  <c r="L46" i="4"/>
  <c r="L55" i="4"/>
  <c r="L63" i="4"/>
  <c r="L79" i="4"/>
  <c r="L95" i="4"/>
  <c r="L98" i="4"/>
  <c r="L204" i="4"/>
  <c r="L328" i="4"/>
  <c r="L34" i="4"/>
  <c r="L37" i="4"/>
  <c r="L41" i="4"/>
  <c r="L48" i="4"/>
  <c r="L49" i="4"/>
  <c r="L47" i="4"/>
  <c r="L127" i="4"/>
  <c r="L62" i="4"/>
  <c r="L274" i="4"/>
  <c r="L235" i="4"/>
  <c r="L7" i="4"/>
  <c r="L100" i="4"/>
  <c r="L109" i="4"/>
  <c r="L110" i="4"/>
  <c r="L210" i="4"/>
  <c r="L246" i="4"/>
  <c r="L333" i="4"/>
  <c r="L23" i="4"/>
  <c r="L76" i="4"/>
  <c r="L73" i="4"/>
  <c r="L74" i="4"/>
  <c r="L75" i="4"/>
  <c r="L72" i="4"/>
  <c r="L286" i="4"/>
  <c r="L299" i="4"/>
  <c r="L298" i="4"/>
  <c r="L337" i="4"/>
  <c r="L297" i="4"/>
  <c r="L114" i="4"/>
  <c r="L153" i="4"/>
  <c r="L151" i="4"/>
  <c r="L152" i="4"/>
  <c r="L113" i="4"/>
  <c r="L280" i="4"/>
  <c r="L277" i="4"/>
  <c r="L278" i="4"/>
  <c r="L281" i="4"/>
  <c r="L279" i="4"/>
  <c r="L234" i="4"/>
  <c r="L313" i="4"/>
  <c r="L338" i="4"/>
  <c r="L354" i="4"/>
  <c r="L353" i="4"/>
  <c r="L304" i="4"/>
  <c r="L165" i="4"/>
  <c r="L203" i="4"/>
  <c r="L258" i="4"/>
  <c r="L259" i="4"/>
  <c r="L260" i="4"/>
  <c r="L257" i="4"/>
  <c r="L212" i="4"/>
  <c r="L211" i="4"/>
  <c r="L97" i="4"/>
  <c r="L96" i="4"/>
  <c r="L161" i="4"/>
  <c r="L162" i="4"/>
  <c r="L164" i="4"/>
  <c r="L226" i="4"/>
  <c r="L240" i="4"/>
  <c r="L295" i="4"/>
  <c r="L312" i="4"/>
  <c r="L160" i="4"/>
  <c r="L93" i="4"/>
  <c r="L92" i="4"/>
  <c r="L31" i="4"/>
  <c r="L30" i="4"/>
  <c r="L334" i="4"/>
  <c r="L187" i="4"/>
  <c r="L250" i="4"/>
  <c r="L81" i="4"/>
  <c r="L155" i="4"/>
  <c r="L4" i="4"/>
  <c r="L126" i="4"/>
  <c r="L124" i="4"/>
  <c r="L125" i="4"/>
  <c r="L91" i="4"/>
  <c r="L5" i="4"/>
  <c r="L77" i="4"/>
  <c r="L112" i="4"/>
  <c r="L224" i="4"/>
  <c r="L15" i="4"/>
  <c r="L33" i="4"/>
  <c r="L85" i="4"/>
  <c r="L117" i="4"/>
  <c r="L122" i="4"/>
  <c r="L182" i="4"/>
  <c r="L94" i="4"/>
  <c r="L118" i="4"/>
  <c r="L345" i="4"/>
  <c r="L346" i="4"/>
  <c r="L13" i="4"/>
  <c r="L40" i="4"/>
  <c r="L64" i="4"/>
  <c r="L99" i="4"/>
  <c r="L188" i="4"/>
  <c r="L223" i="4"/>
  <c r="L231" i="4"/>
  <c r="L233" i="4"/>
  <c r="L283" i="4"/>
  <c r="L284" i="4"/>
  <c r="L288" i="4"/>
  <c r="L300" i="4"/>
  <c r="L169" i="4"/>
  <c r="L168" i="4"/>
  <c r="L205" i="4"/>
  <c r="L213" i="4"/>
  <c r="L221" i="4"/>
  <c r="L248" i="4"/>
  <c r="L193" i="4"/>
  <c r="L192" i="4"/>
  <c r="L172" i="4"/>
  <c r="L170" i="4"/>
  <c r="L171" i="4"/>
  <c r="L242" i="4"/>
  <c r="L243" i="4"/>
  <c r="L106" i="4"/>
  <c r="L119" i="4"/>
  <c r="L140" i="4"/>
  <c r="L139" i="4"/>
  <c r="L185" i="4"/>
  <c r="L186" i="4"/>
  <c r="L134" i="4"/>
  <c r="L6" i="4"/>
  <c r="L18" i="4"/>
  <c r="L19" i="4"/>
  <c r="L17" i="4"/>
  <c r="L42" i="4"/>
  <c r="L65" i="4"/>
  <c r="L194" i="4"/>
  <c r="L198" i="4"/>
  <c r="L200" i="4"/>
  <c r="L214" i="4"/>
  <c r="L252" i="4"/>
  <c r="L9" i="4"/>
  <c r="L10" i="4"/>
  <c r="L8" i="4"/>
  <c r="L330" i="4"/>
  <c r="L329" i="4"/>
  <c r="L331" i="4"/>
  <c r="L335" i="4"/>
  <c r="L343" i="4"/>
  <c r="L344" i="4"/>
  <c r="L347" i="4"/>
  <c r="L350" i="4"/>
  <c r="L351" i="4"/>
  <c r="L307" i="4"/>
  <c r="L319" i="4"/>
  <c r="L318" i="4"/>
  <c r="L320" i="4"/>
  <c r="L321" i="4"/>
  <c r="L60" i="4"/>
  <c r="F319" i="4"/>
  <c r="E319" i="4" s="1"/>
  <c r="F318" i="4"/>
  <c r="E318" i="4" s="1"/>
  <c r="F320" i="4"/>
  <c r="E320" i="4" s="1"/>
  <c r="F321" i="4"/>
  <c r="E321" i="4" s="1"/>
  <c r="F307" i="4"/>
  <c r="E307" i="4" s="1"/>
  <c r="I307" i="4"/>
  <c r="I319" i="4"/>
  <c r="I318" i="4"/>
  <c r="I320" i="4"/>
  <c r="I321" i="4"/>
  <c r="I344" i="4"/>
  <c r="I347" i="4"/>
  <c r="I350" i="4"/>
  <c r="I351" i="4"/>
  <c r="F351" i="4"/>
  <c r="E351" i="4" s="1"/>
  <c r="F350" i="4"/>
  <c r="E350" i="4" s="1"/>
  <c r="F347" i="4"/>
  <c r="E347" i="4" s="1"/>
  <c r="F344" i="4"/>
  <c r="E344" i="4" s="1"/>
  <c r="F343" i="4"/>
  <c r="E343" i="4" s="1"/>
  <c r="I343" i="4"/>
  <c r="F335" i="4"/>
  <c r="E335" i="4" s="1"/>
  <c r="I335" i="4"/>
  <c r="F330" i="4"/>
  <c r="E330" i="4" s="1"/>
  <c r="F329" i="4"/>
  <c r="E329" i="4" s="1"/>
  <c r="F331" i="4"/>
  <c r="E331" i="4" s="1"/>
  <c r="I329" i="4"/>
  <c r="I331" i="4"/>
  <c r="I330" i="4"/>
  <c r="F160" i="4"/>
  <c r="E160" i="4" s="1"/>
  <c r="I160" i="4"/>
  <c r="F62" i="4"/>
  <c r="E62" i="4" s="1"/>
  <c r="I62" i="4"/>
  <c r="F328" i="4"/>
  <c r="E328" i="4" s="1"/>
  <c r="I328" i="4"/>
  <c r="F10" i="4"/>
  <c r="E10" i="4" s="1"/>
  <c r="F8" i="4"/>
  <c r="E8" i="4" s="1"/>
  <c r="I10" i="4"/>
  <c r="I8" i="4"/>
  <c r="F9" i="4"/>
  <c r="E9" i="4" s="1"/>
  <c r="I9" i="4"/>
  <c r="F252" i="4"/>
  <c r="E252" i="4" s="1"/>
  <c r="I252" i="4"/>
  <c r="F194" i="4"/>
  <c r="E194" i="4" s="1"/>
  <c r="F198" i="4"/>
  <c r="E198" i="4" s="1"/>
  <c r="F200" i="4"/>
  <c r="E200" i="4" s="1"/>
  <c r="F214" i="4"/>
  <c r="E214" i="4" s="1"/>
  <c r="I214" i="4"/>
  <c r="I200" i="4"/>
  <c r="I198" i="4"/>
  <c r="I194" i="4"/>
  <c r="F65" i="4"/>
  <c r="E65" i="4" s="1"/>
  <c r="F42" i="4"/>
  <c r="E42" i="4" s="1"/>
  <c r="I65" i="4"/>
  <c r="I42" i="4"/>
  <c r="F17" i="4"/>
  <c r="E17" i="4" s="1"/>
  <c r="F19" i="4"/>
  <c r="E19" i="4" s="1"/>
  <c r="F18" i="4"/>
  <c r="E18" i="4" s="1"/>
  <c r="F6" i="4"/>
  <c r="E6" i="4" s="1"/>
  <c r="I18" i="4"/>
  <c r="I19" i="4"/>
  <c r="I17" i="4"/>
  <c r="I6" i="4"/>
  <c r="I134" i="4"/>
  <c r="F134" i="4"/>
  <c r="E134" i="4" s="1"/>
  <c r="F119" i="4"/>
  <c r="E119" i="4" s="1"/>
  <c r="F140" i="4"/>
  <c r="F139" i="4"/>
  <c r="E139" i="4" s="1"/>
  <c r="F185" i="4"/>
  <c r="F186" i="4"/>
  <c r="I119" i="4"/>
  <c r="I140" i="4"/>
  <c r="I139" i="4"/>
  <c r="I185" i="4"/>
  <c r="I186" i="4"/>
  <c r="F106" i="4"/>
  <c r="I106" i="4"/>
  <c r="F243" i="4"/>
  <c r="E243" i="4" s="1"/>
  <c r="F242" i="4"/>
  <c r="E242" i="4" s="1"/>
  <c r="F171" i="4"/>
  <c r="E171" i="4" s="1"/>
  <c r="F170" i="4"/>
  <c r="E170" i="4" s="1"/>
  <c r="F172" i="4"/>
  <c r="E172" i="4" s="1"/>
  <c r="I172" i="4"/>
  <c r="I170" i="4"/>
  <c r="I171" i="4"/>
  <c r="I242" i="4"/>
  <c r="I243" i="4"/>
  <c r="F193" i="4"/>
  <c r="E193" i="4" s="1"/>
  <c r="F192" i="4"/>
  <c r="E192" i="4" s="1"/>
  <c r="I192" i="4"/>
  <c r="I193" i="4"/>
  <c r="I248" i="4"/>
  <c r="F248" i="4"/>
  <c r="E248" i="4" s="1"/>
  <c r="F221" i="4"/>
  <c r="E221" i="4" s="1"/>
  <c r="I221" i="4"/>
  <c r="F205" i="4"/>
  <c r="E205" i="4" s="1"/>
  <c r="F213" i="4"/>
  <c r="E213" i="4" s="1"/>
  <c r="I205" i="4"/>
  <c r="I213" i="4"/>
  <c r="F168" i="4"/>
  <c r="E168" i="4" s="1"/>
  <c r="F169" i="4"/>
  <c r="E169" i="4" s="1"/>
  <c r="I168" i="4"/>
  <c r="I169" i="4"/>
  <c r="F284" i="4"/>
  <c r="E284" i="4" s="1"/>
  <c r="F288" i="4"/>
  <c r="E288" i="4" s="1"/>
  <c r="F300" i="4"/>
  <c r="E300" i="4" s="1"/>
  <c r="I284" i="4"/>
  <c r="I288" i="4"/>
  <c r="I300" i="4"/>
  <c r="F283" i="4"/>
  <c r="I283" i="4"/>
  <c r="F223" i="4"/>
  <c r="E223" i="4" s="1"/>
  <c r="F231" i="4"/>
  <c r="E231" i="4" s="1"/>
  <c r="F233" i="4"/>
  <c r="E233" i="4" s="1"/>
  <c r="I223" i="4"/>
  <c r="I231" i="4"/>
  <c r="I233" i="4"/>
  <c r="F188" i="4"/>
  <c r="E188" i="4" s="1"/>
  <c r="I188" i="4"/>
  <c r="I40" i="4"/>
  <c r="I64" i="4"/>
  <c r="I99" i="4"/>
  <c r="F13" i="4"/>
  <c r="E13" i="4" s="1"/>
  <c r="F40" i="4"/>
  <c r="E40" i="4" s="1"/>
  <c r="F64" i="4"/>
  <c r="E64" i="4" s="1"/>
  <c r="F99" i="4"/>
  <c r="E99" i="4" s="1"/>
  <c r="I13" i="4"/>
  <c r="F345" i="4"/>
  <c r="E345" i="4" s="1"/>
  <c r="F346" i="4"/>
  <c r="E346" i="4" s="1"/>
  <c r="I346" i="4"/>
  <c r="I345" i="4"/>
  <c r="F118" i="4"/>
  <c r="E118" i="4" s="1"/>
  <c r="I118" i="4"/>
  <c r="F94" i="4"/>
  <c r="E94" i="4" s="1"/>
  <c r="I94" i="4"/>
  <c r="F182" i="4"/>
  <c r="E182" i="4" s="1"/>
  <c r="I182" i="4"/>
  <c r="F15" i="4"/>
  <c r="E15" i="4" s="1"/>
  <c r="F33" i="4"/>
  <c r="E33" i="4" s="1"/>
  <c r="F85" i="4"/>
  <c r="E85" i="4" s="1"/>
  <c r="F117" i="4"/>
  <c r="E117" i="4" s="1"/>
  <c r="F122" i="4"/>
  <c r="E122" i="4" s="1"/>
  <c r="I33" i="4"/>
  <c r="I85" i="4"/>
  <c r="I117" i="4"/>
  <c r="I122" i="4"/>
  <c r="I15" i="4"/>
  <c r="F91" i="4"/>
  <c r="E91" i="4" s="1"/>
  <c r="F5" i="4"/>
  <c r="E5" i="4" s="1"/>
  <c r="F77" i="4"/>
  <c r="E77" i="4" s="1"/>
  <c r="F112" i="4"/>
  <c r="E112" i="4" s="1"/>
  <c r="F224" i="4"/>
  <c r="E224" i="4" s="1"/>
  <c r="I224" i="4"/>
  <c r="I112" i="4"/>
  <c r="I77" i="4"/>
  <c r="I5" i="4"/>
  <c r="F250" i="4"/>
  <c r="F81" i="4"/>
  <c r="E81" i="4" s="1"/>
  <c r="F155" i="4"/>
  <c r="F4" i="4"/>
  <c r="E4" i="4" s="1"/>
  <c r="F126" i="4"/>
  <c r="E126" i="4" s="1"/>
  <c r="F124" i="4"/>
  <c r="E124" i="4" s="1"/>
  <c r="F125" i="4"/>
  <c r="I91" i="4"/>
  <c r="I125" i="4"/>
  <c r="I124" i="4"/>
  <c r="I126" i="4"/>
  <c r="F333" i="4"/>
  <c r="E333" i="4" s="1"/>
  <c r="F164" i="4"/>
  <c r="E164" i="4" s="1"/>
  <c r="F226" i="4"/>
  <c r="E226" i="4" s="1"/>
  <c r="F240" i="4"/>
  <c r="E240" i="4" s="1"/>
  <c r="F295" i="4"/>
  <c r="E295" i="4" s="1"/>
  <c r="F312" i="4"/>
  <c r="I312" i="4"/>
  <c r="I240" i="4"/>
  <c r="I295" i="4"/>
  <c r="I226" i="4"/>
  <c r="I164" i="4"/>
  <c r="F285" i="4"/>
  <c r="E285" i="4" s="1"/>
  <c r="F109" i="4"/>
  <c r="F110" i="4"/>
  <c r="F210" i="4"/>
  <c r="E210" i="4" s="1"/>
  <c r="F246" i="4"/>
  <c r="E246" i="4" s="1"/>
  <c r="I333" i="4"/>
  <c r="I246" i="4"/>
  <c r="I210" i="4"/>
  <c r="I110" i="4"/>
  <c r="I109" i="4"/>
  <c r="I285" i="4"/>
  <c r="F82" i="4"/>
  <c r="E82" i="4" s="1"/>
  <c r="F83" i="4"/>
  <c r="E83" i="4" s="1"/>
  <c r="I83" i="4"/>
  <c r="I82" i="4"/>
  <c r="I290" i="4"/>
  <c r="I327" i="4"/>
  <c r="F339" i="4"/>
  <c r="E339" i="4" s="1"/>
  <c r="F342" i="4"/>
  <c r="E342" i="4" s="1"/>
  <c r="F232" i="4"/>
  <c r="E232" i="4" s="1"/>
  <c r="F272" i="4"/>
  <c r="E272" i="4" s="1"/>
  <c r="F273" i="4"/>
  <c r="E273" i="4" s="1"/>
  <c r="F302" i="4"/>
  <c r="E302" i="4" s="1"/>
  <c r="F292" i="4"/>
  <c r="E292" i="4" s="1"/>
  <c r="F291" i="4"/>
  <c r="E291" i="4" s="1"/>
  <c r="F290" i="4"/>
  <c r="E290" i="4" s="1"/>
  <c r="F327" i="4"/>
  <c r="E327" i="4" s="1"/>
  <c r="I291" i="4"/>
  <c r="I292" i="4"/>
  <c r="F86" i="4"/>
  <c r="E86" i="4" s="1"/>
  <c r="F293" i="4"/>
  <c r="E293" i="4" s="1"/>
  <c r="F294" i="4"/>
  <c r="E294" i="4" s="1"/>
  <c r="I302" i="4"/>
  <c r="I273" i="4"/>
  <c r="I272" i="4"/>
  <c r="I232" i="4"/>
  <c r="F27" i="4"/>
  <c r="E27" i="4" s="1"/>
  <c r="F26" i="4"/>
  <c r="E26" i="4" s="1"/>
  <c r="F54" i="4"/>
  <c r="E54" i="4" s="1"/>
  <c r="F69" i="4"/>
  <c r="E69" i="4" s="1"/>
  <c r="I342" i="4"/>
  <c r="I339" i="4"/>
  <c r="I294" i="4"/>
  <c r="I293" i="4"/>
  <c r="I86" i="4"/>
  <c r="I69" i="4"/>
  <c r="I54" i="4"/>
  <c r="I26" i="4"/>
  <c r="I27" i="4"/>
  <c r="I130" i="4"/>
  <c r="I132" i="4"/>
  <c r="I133" i="4"/>
  <c r="I141" i="4"/>
  <c r="F132" i="4"/>
  <c r="E132" i="4" s="1"/>
  <c r="F133" i="4"/>
  <c r="E133" i="4" s="1"/>
  <c r="F141" i="4"/>
  <c r="E141" i="4" s="1"/>
  <c r="F130" i="4"/>
  <c r="E130" i="4" s="1"/>
  <c r="I55" i="4"/>
  <c r="I63" i="4"/>
  <c r="I79" i="4"/>
  <c r="I95" i="4"/>
  <c r="I98" i="4"/>
  <c r="I204" i="4"/>
  <c r="I111" i="4"/>
  <c r="I202" i="4"/>
  <c r="F202" i="4"/>
  <c r="E202" i="4" s="1"/>
  <c r="F111" i="4"/>
  <c r="F204" i="4"/>
  <c r="E204" i="4" s="1"/>
  <c r="F63" i="4"/>
  <c r="E63" i="4" s="1"/>
  <c r="F79" i="4"/>
  <c r="E79" i="4" s="1"/>
  <c r="F95" i="4"/>
  <c r="E95" i="4" s="1"/>
  <c r="F98" i="4"/>
  <c r="E98" i="4" s="1"/>
  <c r="F55" i="4"/>
  <c r="E55" i="4" s="1"/>
  <c r="I37" i="4"/>
  <c r="I41" i="4"/>
  <c r="I48" i="4"/>
  <c r="I49" i="4"/>
  <c r="I47" i="4"/>
  <c r="I127" i="4"/>
  <c r="F127" i="4"/>
  <c r="E127" i="4" s="1"/>
  <c r="F47" i="4"/>
  <c r="E47" i="4" s="1"/>
  <c r="F49" i="4"/>
  <c r="E49" i="4" s="1"/>
  <c r="F48" i="4"/>
  <c r="F41" i="4"/>
  <c r="E41" i="4" s="1"/>
  <c r="F37" i="4"/>
  <c r="E37" i="4" s="1"/>
  <c r="I4" i="4"/>
  <c r="I155" i="4"/>
  <c r="I81" i="4"/>
  <c r="F257" i="4"/>
  <c r="E257" i="4" s="1"/>
  <c r="F304" i="4"/>
  <c r="E304" i="4" s="1"/>
  <c r="F234" i="4"/>
  <c r="E234" i="4" s="1"/>
  <c r="F113" i="4"/>
  <c r="E113" i="4" s="1"/>
  <c r="F297" i="4"/>
  <c r="E297" i="4" s="1"/>
  <c r="F72" i="4"/>
  <c r="E72" i="4" s="1"/>
  <c r="I257" i="4"/>
  <c r="I304" i="4"/>
  <c r="I234" i="4"/>
  <c r="I113" i="4"/>
  <c r="I297" i="4"/>
  <c r="I72" i="4"/>
  <c r="F96" i="4"/>
  <c r="E96" i="4" s="1"/>
  <c r="I96" i="4"/>
  <c r="F187" i="4"/>
  <c r="E187" i="4" s="1"/>
  <c r="I250" i="4"/>
  <c r="I187" i="4"/>
  <c r="F334" i="4"/>
  <c r="I334" i="4"/>
  <c r="I30" i="4"/>
  <c r="F31" i="4"/>
  <c r="F30" i="4"/>
  <c r="E30" i="4" s="1"/>
  <c r="I31" i="4"/>
  <c r="F92" i="4"/>
  <c r="F93" i="4"/>
  <c r="I92" i="4"/>
  <c r="I93" i="4"/>
  <c r="F162" i="4"/>
  <c r="E162" i="4" s="1"/>
  <c r="F161" i="4"/>
  <c r="I162" i="4"/>
  <c r="I161" i="4"/>
  <c r="F97" i="4"/>
  <c r="I97" i="4"/>
  <c r="I211" i="4"/>
  <c r="F211" i="4"/>
  <c r="F212" i="4"/>
  <c r="E212" i="4" s="1"/>
  <c r="I212" i="4"/>
  <c r="F165" i="4"/>
  <c r="F203" i="4"/>
  <c r="E203" i="4" s="1"/>
  <c r="F258" i="4"/>
  <c r="E258" i="4" s="1"/>
  <c r="F259" i="4"/>
  <c r="E259" i="4" s="1"/>
  <c r="F260" i="4"/>
  <c r="E260" i="4" s="1"/>
  <c r="I165" i="4"/>
  <c r="I203" i="4"/>
  <c r="I258" i="4"/>
  <c r="I259" i="4"/>
  <c r="I260" i="4"/>
  <c r="F313" i="4"/>
  <c r="F338" i="4"/>
  <c r="E338" i="4" s="1"/>
  <c r="F354" i="4"/>
  <c r="E354" i="4" s="1"/>
  <c r="F353" i="4"/>
  <c r="E353" i="4" s="1"/>
  <c r="I313" i="4"/>
  <c r="I338" i="4"/>
  <c r="I354" i="4"/>
  <c r="I353" i="4"/>
  <c r="F280" i="4"/>
  <c r="F277" i="4"/>
  <c r="E277" i="4" s="1"/>
  <c r="F278" i="4"/>
  <c r="E278" i="4" s="1"/>
  <c r="F281" i="4"/>
  <c r="E281" i="4" s="1"/>
  <c r="F279" i="4"/>
  <c r="E279" i="4" s="1"/>
  <c r="I280" i="4"/>
  <c r="I277" i="4"/>
  <c r="I278" i="4"/>
  <c r="I281" i="4"/>
  <c r="I279" i="4"/>
  <c r="I153" i="4"/>
  <c r="I151" i="4"/>
  <c r="I152" i="4"/>
  <c r="F114" i="4"/>
  <c r="F153" i="4"/>
  <c r="E153" i="4" s="1"/>
  <c r="F151" i="4"/>
  <c r="E151" i="4" s="1"/>
  <c r="F152" i="4"/>
  <c r="E152" i="4" s="1"/>
  <c r="I114" i="4"/>
  <c r="I76" i="4"/>
  <c r="I73" i="4"/>
  <c r="I74" i="4"/>
  <c r="I75" i="4"/>
  <c r="I286" i="4"/>
  <c r="I299" i="4"/>
  <c r="I298" i="4"/>
  <c r="I337" i="4"/>
  <c r="F299" i="4"/>
  <c r="E299" i="4" s="1"/>
  <c r="F298" i="4"/>
  <c r="E298" i="4" s="1"/>
  <c r="F337" i="4"/>
  <c r="E337" i="4" s="1"/>
  <c r="F286" i="4"/>
  <c r="F23" i="4"/>
  <c r="F76" i="4"/>
  <c r="E76" i="4" s="1"/>
  <c r="F73" i="4"/>
  <c r="E73" i="4" s="1"/>
  <c r="F74" i="4"/>
  <c r="E74" i="4" s="1"/>
  <c r="F75" i="4"/>
  <c r="E75" i="4" s="1"/>
  <c r="I23" i="4"/>
  <c r="F100" i="4"/>
  <c r="I100" i="4"/>
  <c r="F7" i="4"/>
  <c r="F235" i="4"/>
  <c r="I7" i="4"/>
  <c r="I235" i="4"/>
  <c r="F274" i="4"/>
  <c r="I274" i="4"/>
  <c r="F34" i="4"/>
  <c r="I34" i="4"/>
  <c r="F46" i="4"/>
  <c r="I46" i="4"/>
  <c r="F80" i="4"/>
  <c r="E80" i="4" s="1"/>
  <c r="F67" i="4"/>
  <c r="E67" i="4" s="1"/>
  <c r="F66" i="4"/>
  <c r="E66" i="4" s="1"/>
  <c r="F28" i="4"/>
  <c r="E28" i="4" s="1"/>
  <c r="F16" i="4"/>
  <c r="I28" i="4"/>
  <c r="I66" i="4"/>
  <c r="I67" i="4"/>
  <c r="I80" i="4"/>
  <c r="I16" i="4"/>
  <c r="F316" i="4"/>
  <c r="E316" i="4" s="1"/>
  <c r="F315" i="4"/>
  <c r="E315" i="4" s="1"/>
  <c r="F317" i="4"/>
  <c r="E317" i="4" s="1"/>
  <c r="I316" i="4"/>
  <c r="I315" i="4"/>
  <c r="I317" i="4"/>
  <c r="F296" i="4"/>
  <c r="E296" i="4" s="1"/>
  <c r="I296" i="4"/>
  <c r="F225" i="4"/>
  <c r="I225" i="4"/>
  <c r="F209" i="4"/>
  <c r="E209" i="4" s="1"/>
  <c r="F208" i="4"/>
  <c r="I209" i="4"/>
  <c r="I208" i="4"/>
  <c r="F123" i="4"/>
  <c r="I123" i="4"/>
  <c r="I173" i="4"/>
  <c r="I175" i="4"/>
  <c r="I176" i="4"/>
  <c r="I174" i="4"/>
  <c r="I207" i="4"/>
  <c r="I236" i="4"/>
  <c r="I247" i="4"/>
  <c r="I267" i="4"/>
  <c r="I177" i="4"/>
  <c r="I180" i="4"/>
  <c r="I179" i="4"/>
  <c r="I178" i="4"/>
  <c r="I58" i="4"/>
  <c r="I57" i="4"/>
  <c r="I59" i="4"/>
  <c r="I199" i="4"/>
  <c r="I43" i="4"/>
  <c r="I44" i="4"/>
  <c r="I107" i="4"/>
  <c r="I108" i="4"/>
  <c r="I131" i="4"/>
  <c r="I197" i="4"/>
  <c r="I196" i="4"/>
  <c r="I244" i="4"/>
  <c r="I245" i="4"/>
  <c r="I163" i="4"/>
  <c r="I275" i="4"/>
  <c r="I276" i="4"/>
  <c r="I20" i="4"/>
  <c r="I217" i="4"/>
  <c r="I128" i="4"/>
  <c r="I206" i="4"/>
  <c r="I60" i="4"/>
  <c r="F206" i="4"/>
  <c r="E206" i="4" s="1"/>
  <c r="F128" i="4"/>
  <c r="F217" i="4"/>
  <c r="F20" i="4"/>
  <c r="F276" i="4"/>
  <c r="F275" i="4"/>
  <c r="F163" i="4"/>
  <c r="F245" i="4"/>
  <c r="E245" i="4" s="1"/>
  <c r="F244" i="4"/>
  <c r="F44" i="4"/>
  <c r="E44" i="4" s="1"/>
  <c r="F107" i="4"/>
  <c r="F108" i="4"/>
  <c r="E108" i="4" s="1"/>
  <c r="F131" i="4"/>
  <c r="E131" i="4" s="1"/>
  <c r="F197" i="4"/>
  <c r="E197" i="4" s="1"/>
  <c r="F196" i="4"/>
  <c r="E196" i="4" s="1"/>
  <c r="F43" i="4"/>
  <c r="F199" i="4"/>
  <c r="E199" i="4" s="1"/>
  <c r="F59" i="4"/>
  <c r="E59" i="4" s="1"/>
  <c r="F57" i="4"/>
  <c r="E57" i="4" s="1"/>
  <c r="F58" i="4"/>
  <c r="F247" i="4"/>
  <c r="E247" i="4" s="1"/>
  <c r="F267" i="4"/>
  <c r="E267" i="4" s="1"/>
  <c r="F177" i="4"/>
  <c r="E177" i="4" s="1"/>
  <c r="F180" i="4"/>
  <c r="E180" i="4" s="1"/>
  <c r="F179" i="4"/>
  <c r="E179" i="4" s="1"/>
  <c r="F178" i="4"/>
  <c r="E178" i="4" s="1"/>
  <c r="F236" i="4"/>
  <c r="F207" i="4"/>
  <c r="F174" i="4"/>
  <c r="E174" i="4" s="1"/>
  <c r="F176" i="4"/>
  <c r="E176" i="4" s="1"/>
  <c r="F175" i="4"/>
  <c r="E175" i="4" s="1"/>
  <c r="F173" i="4"/>
  <c r="F60" i="4"/>
  <c r="E60" i="4" s="1"/>
  <c r="K230" i="4" l="1"/>
  <c r="K120" i="4"/>
  <c r="K331" i="4"/>
  <c r="K256" i="4"/>
  <c r="K143" i="4"/>
  <c r="K195" i="4"/>
  <c r="K335" i="4"/>
  <c r="K320" i="4"/>
  <c r="K343" i="4"/>
  <c r="K318" i="4"/>
  <c r="K22" i="4"/>
  <c r="K307" i="4"/>
  <c r="U7" i="4"/>
  <c r="K264" i="4"/>
  <c r="K66" i="4"/>
  <c r="E16" i="4"/>
  <c r="K210" i="4"/>
  <c r="E100" i="4"/>
  <c r="K140" i="4"/>
  <c r="E140" i="4"/>
  <c r="K245" i="4"/>
  <c r="E244" i="4"/>
  <c r="K304" i="4"/>
  <c r="E313" i="4"/>
  <c r="K93" i="4"/>
  <c r="E92" i="4"/>
  <c r="K96" i="4"/>
  <c r="U18" i="4"/>
  <c r="U8" i="4"/>
  <c r="K24" i="4"/>
  <c r="K78" i="4"/>
  <c r="K348" i="4"/>
  <c r="K158" i="4"/>
  <c r="K105" i="4"/>
  <c r="E102" i="4"/>
  <c r="K21" i="4"/>
  <c r="K287" i="4"/>
  <c r="K2" i="4"/>
  <c r="E2" i="4"/>
  <c r="K135" i="4"/>
  <c r="K303" i="4"/>
  <c r="K201" i="4"/>
  <c r="K215" i="4"/>
  <c r="K229" i="4"/>
  <c r="K271" i="4"/>
  <c r="E306" i="4"/>
  <c r="K128" i="4"/>
  <c r="E128" i="4"/>
  <c r="K212" i="4"/>
  <c r="E211" i="4"/>
  <c r="K41" i="4"/>
  <c r="E48" i="4"/>
  <c r="K276" i="4"/>
  <c r="E275" i="4"/>
  <c r="K208" i="4"/>
  <c r="E123" i="4"/>
  <c r="K288" i="4"/>
  <c r="E283" i="4"/>
  <c r="K235" i="4"/>
  <c r="E235" i="4"/>
  <c r="K186" i="4"/>
  <c r="E186" i="4"/>
  <c r="K347" i="4"/>
  <c r="U17" i="4"/>
  <c r="U14" i="4"/>
  <c r="K147" i="4"/>
  <c r="K325" i="4"/>
  <c r="K14" i="4"/>
  <c r="K52" i="4"/>
  <c r="K16" i="4"/>
  <c r="E111" i="4"/>
  <c r="K295" i="4"/>
  <c r="E312" i="4"/>
  <c r="K279" i="4"/>
  <c r="E280" i="4"/>
  <c r="K97" i="4"/>
  <c r="E97" i="4"/>
  <c r="K275" i="4"/>
  <c r="E276" i="4"/>
  <c r="K211" i="4"/>
  <c r="K207" i="4"/>
  <c r="E207" i="4"/>
  <c r="K58" i="4"/>
  <c r="E58" i="4"/>
  <c r="K20" i="4"/>
  <c r="E20" i="4"/>
  <c r="K79" i="4"/>
  <c r="E46" i="4"/>
  <c r="K7" i="4"/>
  <c r="E7" i="4"/>
  <c r="K75" i="4"/>
  <c r="E23" i="4"/>
  <c r="K203" i="4"/>
  <c r="E165" i="4"/>
  <c r="K297" i="4"/>
  <c r="K106" i="4"/>
  <c r="E106" i="4"/>
  <c r="K185" i="4"/>
  <c r="E185" i="4"/>
  <c r="K321" i="4"/>
  <c r="U15" i="4"/>
  <c r="U13" i="4"/>
  <c r="K36" i="4"/>
  <c r="K32" i="4"/>
  <c r="K157" i="4"/>
  <c r="K104" i="4"/>
  <c r="E104" i="4"/>
  <c r="K129" i="4"/>
  <c r="E189" i="4"/>
  <c r="K289" i="4"/>
  <c r="K309" i="4"/>
  <c r="K191" i="4"/>
  <c r="K228" i="4"/>
  <c r="K136" i="4"/>
  <c r="K49" i="4"/>
  <c r="E34" i="4"/>
  <c r="K179" i="4"/>
  <c r="E236" i="4"/>
  <c r="K196" i="4"/>
  <c r="E107" i="4"/>
  <c r="K217" i="4"/>
  <c r="E217" i="4"/>
  <c r="K123" i="4"/>
  <c r="E208" i="4"/>
  <c r="K286" i="4"/>
  <c r="E286" i="4"/>
  <c r="K153" i="4"/>
  <c r="E114" i="4"/>
  <c r="K160" i="4"/>
  <c r="E161" i="4"/>
  <c r="K31" i="4"/>
  <c r="E31" i="4"/>
  <c r="K155" i="4"/>
  <c r="E155" i="4"/>
  <c r="K344" i="4"/>
  <c r="U16" i="4"/>
  <c r="K314" i="4"/>
  <c r="K332" i="4"/>
  <c r="K336" i="4"/>
  <c r="E336" i="4"/>
  <c r="K142" i="4"/>
  <c r="K150" i="4"/>
  <c r="K29" i="4"/>
  <c r="K262" i="4"/>
  <c r="K222" i="4"/>
  <c r="K301" i="4"/>
  <c r="K263" i="4"/>
  <c r="K282" i="4"/>
  <c r="K323" i="4"/>
  <c r="K68" i="4"/>
  <c r="K51" i="4"/>
  <c r="K146" i="4"/>
  <c r="K53" i="4"/>
  <c r="K145" i="4"/>
  <c r="K156" i="4"/>
  <c r="K103" i="4"/>
  <c r="K305" i="4"/>
  <c r="K341" i="4"/>
  <c r="K115" i="4"/>
  <c r="K261" i="4"/>
  <c r="K241" i="4"/>
  <c r="K71" i="4"/>
  <c r="E138" i="4"/>
  <c r="K227" i="4"/>
  <c r="U10" i="4"/>
  <c r="E89" i="4"/>
  <c r="K351" i="4"/>
  <c r="K319" i="4"/>
  <c r="U12" i="4"/>
  <c r="K12" i="4"/>
  <c r="K25" i="4"/>
  <c r="K45" i="4"/>
  <c r="K322" i="4"/>
  <c r="K84" i="4"/>
  <c r="K253" i="4"/>
  <c r="K265" i="4"/>
  <c r="K326" i="4"/>
  <c r="K50" i="4"/>
  <c r="K181" i="4"/>
  <c r="E216" i="4"/>
  <c r="K154" i="4"/>
  <c r="K38" i="4"/>
  <c r="K100" i="4"/>
  <c r="E110" i="4"/>
  <c r="K250" i="4"/>
  <c r="E250" i="4"/>
  <c r="K176" i="4"/>
  <c r="E173" i="4"/>
  <c r="K274" i="4"/>
  <c r="E274" i="4"/>
  <c r="K334" i="4"/>
  <c r="E334" i="4"/>
  <c r="K110" i="4"/>
  <c r="E109" i="4"/>
  <c r="K329" i="4"/>
  <c r="U6" i="4"/>
  <c r="U11" i="4"/>
  <c r="K149" i="4"/>
  <c r="K148" i="4"/>
  <c r="K308" i="4"/>
  <c r="K61" i="4"/>
  <c r="K159" i="4"/>
  <c r="K310" i="4"/>
  <c r="K167" i="4"/>
  <c r="U19" i="4"/>
  <c r="E261" i="4"/>
  <c r="K251" i="4"/>
  <c r="K190" i="4"/>
  <c r="K87" i="4"/>
  <c r="E87" i="4"/>
  <c r="K139" i="4"/>
  <c r="K43" i="4"/>
  <c r="E43" i="4"/>
  <c r="K225" i="4"/>
  <c r="E225" i="4"/>
  <c r="K272" i="4"/>
  <c r="E163" i="4"/>
  <c r="K92" i="4"/>
  <c r="E93" i="4"/>
  <c r="K81" i="4"/>
  <c r="E125" i="4"/>
  <c r="K60" i="4"/>
  <c r="K330" i="4"/>
  <c r="K350" i="4"/>
  <c r="U20" i="4"/>
  <c r="U9" i="4"/>
  <c r="K311" i="4"/>
  <c r="K144" i="4"/>
  <c r="K352" i="4"/>
  <c r="K249" i="4"/>
  <c r="K266" i="4"/>
  <c r="K324" i="4"/>
  <c r="K39" i="4"/>
  <c r="K11" i="4"/>
  <c r="K70" i="4"/>
  <c r="K35" i="4"/>
  <c r="K306" i="4"/>
  <c r="K268" i="4"/>
  <c r="K340" i="4"/>
  <c r="K269" i="4"/>
  <c r="K270" i="4"/>
  <c r="K349" i="4"/>
  <c r="K88" i="4"/>
  <c r="K89" i="4"/>
  <c r="K90" i="4"/>
  <c r="K183" i="4"/>
  <c r="K254" i="4"/>
  <c r="K238" i="4"/>
  <c r="K184" i="4"/>
  <c r="K237" i="4"/>
  <c r="K255" i="4"/>
  <c r="K218" i="4"/>
  <c r="K138" i="4"/>
  <c r="K137" i="4"/>
  <c r="K3" i="4"/>
  <c r="K220" i="4"/>
  <c r="K56" i="4"/>
  <c r="K116" i="4"/>
  <c r="K216" i="4"/>
  <c r="K239" i="4"/>
  <c r="K121" i="4"/>
  <c r="K189" i="4"/>
  <c r="K166" i="4"/>
  <c r="K102" i="4"/>
  <c r="K101" i="4"/>
  <c r="K312" i="4"/>
  <c r="K165" i="4"/>
  <c r="K281" i="4"/>
  <c r="K114" i="4"/>
  <c r="K74" i="4"/>
  <c r="K109" i="4"/>
  <c r="K48" i="4"/>
  <c r="K63" i="4"/>
  <c r="K28" i="4"/>
  <c r="K209" i="4"/>
  <c r="K285" i="4"/>
  <c r="K342" i="4"/>
  <c r="K232" i="4"/>
  <c r="K244" i="4"/>
  <c r="K83" i="4"/>
  <c r="K180" i="4"/>
  <c r="K175" i="4"/>
  <c r="K248" i="4"/>
  <c r="K278" i="4"/>
  <c r="K55" i="4"/>
  <c r="K177" i="4"/>
  <c r="K240" i="4"/>
  <c r="K353" i="4"/>
  <c r="K277" i="4"/>
  <c r="K337" i="4"/>
  <c r="K76" i="4"/>
  <c r="K37" i="4"/>
  <c r="K46" i="4"/>
  <c r="K317" i="4"/>
  <c r="K141" i="4"/>
  <c r="K86" i="4"/>
  <c r="K294" i="4"/>
  <c r="K163" i="4"/>
  <c r="K197" i="4"/>
  <c r="K199" i="4"/>
  <c r="K267" i="4"/>
  <c r="K62" i="4"/>
  <c r="K339" i="4"/>
  <c r="K82" i="4"/>
  <c r="K328" i="4"/>
  <c r="K226" i="4"/>
  <c r="K257" i="4"/>
  <c r="K354" i="4"/>
  <c r="K280" i="4"/>
  <c r="K298" i="4"/>
  <c r="K23" i="4"/>
  <c r="K34" i="4"/>
  <c r="K202" i="4"/>
  <c r="K315" i="4"/>
  <c r="K133" i="4"/>
  <c r="K69" i="4"/>
  <c r="K293" i="4"/>
  <c r="K327" i="4"/>
  <c r="K131" i="4"/>
  <c r="K59" i="4"/>
  <c r="K247" i="4"/>
  <c r="K73" i="4"/>
  <c r="K173" i="4"/>
  <c r="K4" i="4"/>
  <c r="K30" i="4"/>
  <c r="K164" i="4"/>
  <c r="K260" i="4"/>
  <c r="K338" i="4"/>
  <c r="K113" i="4"/>
  <c r="K299" i="4"/>
  <c r="K333" i="4"/>
  <c r="K204" i="4"/>
  <c r="K111" i="4"/>
  <c r="K316" i="4"/>
  <c r="K132" i="4"/>
  <c r="K54" i="4"/>
  <c r="K290" i="4"/>
  <c r="K108" i="4"/>
  <c r="K57" i="4"/>
  <c r="K236" i="4"/>
  <c r="K162" i="4"/>
  <c r="K259" i="4"/>
  <c r="K313" i="4"/>
  <c r="K152" i="4"/>
  <c r="K246" i="4"/>
  <c r="K127" i="4"/>
  <c r="K98" i="4"/>
  <c r="K80" i="4"/>
  <c r="K296" i="4"/>
  <c r="K130" i="4"/>
  <c r="K26" i="4"/>
  <c r="K302" i="4"/>
  <c r="K291" i="4"/>
  <c r="K107" i="4"/>
  <c r="K161" i="4"/>
  <c r="K258" i="4"/>
  <c r="K234" i="4"/>
  <c r="K151" i="4"/>
  <c r="K72" i="4"/>
  <c r="K47" i="4"/>
  <c r="K95" i="4"/>
  <c r="K67" i="4"/>
  <c r="K206" i="4"/>
  <c r="K27" i="4"/>
  <c r="K273" i="4"/>
  <c r="K292" i="4"/>
  <c r="K44" i="4"/>
  <c r="K178" i="4"/>
  <c r="K174" i="4"/>
  <c r="K193" i="4"/>
  <c r="K19" i="4"/>
  <c r="K9" i="4"/>
  <c r="K91" i="4"/>
  <c r="K15" i="4"/>
  <c r="K346" i="4"/>
  <c r="K169" i="4"/>
  <c r="K168" i="4"/>
  <c r="K94" i="4"/>
  <c r="K126" i="4"/>
  <c r="K187" i="4"/>
  <c r="K33" i="4"/>
  <c r="K192" i="4"/>
  <c r="K10" i="4"/>
  <c r="K122" i="4"/>
  <c r="K8" i="4"/>
  <c r="K221" i="4"/>
  <c r="K194" i="4"/>
  <c r="K17" i="4"/>
  <c r="K5" i="4"/>
  <c r="K188" i="4"/>
  <c r="K198" i="4"/>
  <c r="K118" i="4"/>
  <c r="K213" i="4"/>
  <c r="K125" i="4"/>
  <c r="K300" i="4"/>
  <c r="K13" i="4"/>
  <c r="K182" i="4"/>
  <c r="K284" i="4"/>
  <c r="K171" i="4"/>
  <c r="K119" i="4"/>
  <c r="K134" i="4"/>
  <c r="K18" i="4"/>
  <c r="K124" i="4"/>
  <c r="K6" i="4"/>
  <c r="K200" i="4"/>
  <c r="K117" i="4"/>
  <c r="K242" i="4"/>
  <c r="K65" i="4"/>
  <c r="K252" i="4"/>
  <c r="K224" i="4"/>
  <c r="K85" i="4"/>
  <c r="K42" i="4"/>
  <c r="K214" i="4"/>
  <c r="K112" i="4"/>
  <c r="K172" i="4"/>
  <c r="K243" i="4"/>
  <c r="K77" i="4"/>
  <c r="K345" i="4"/>
  <c r="K283" i="4"/>
  <c r="K170" i="4"/>
  <c r="K205" i="4"/>
  <c r="K233" i="4"/>
  <c r="K231" i="4"/>
  <c r="K223" i="4"/>
  <c r="K99" i="4"/>
  <c r="K64" i="4"/>
  <c r="K40" i="4"/>
  <c r="V16" i="4" l="1"/>
  <c r="X16" i="4" s="1"/>
  <c r="Y16" i="4" s="1"/>
  <c r="V7" i="4"/>
  <c r="X7" i="4" s="1"/>
  <c r="Y7" i="4" s="1"/>
  <c r="V10" i="4"/>
  <c r="X10" i="4" s="1"/>
  <c r="Y10" i="4" s="1"/>
  <c r="V11" i="4"/>
  <c r="X11" i="4" s="1"/>
  <c r="Y11" i="4" s="1"/>
  <c r="V9" i="4"/>
  <c r="X9" i="4" s="1"/>
  <c r="Y9" i="4" s="1"/>
  <c r="V14" i="4"/>
  <c r="X14" i="4" s="1"/>
  <c r="Y14" i="4" s="1"/>
  <c r="V19" i="4"/>
  <c r="X19" i="4" s="1"/>
  <c r="Y19" i="4" s="1"/>
  <c r="V6" i="4"/>
  <c r="X6" i="4" s="1"/>
  <c r="Y6" i="4" s="1"/>
  <c r="V13" i="4"/>
  <c r="X13" i="4" s="1"/>
  <c r="Y13" i="4" s="1"/>
  <c r="V17" i="4"/>
  <c r="X17" i="4" s="1"/>
  <c r="Y17" i="4" s="1"/>
  <c r="V8" i="4"/>
  <c r="X8" i="4" s="1"/>
  <c r="Y8" i="4" s="1"/>
  <c r="V12" i="4"/>
  <c r="X12" i="4" s="1"/>
  <c r="Y12" i="4" s="1"/>
  <c r="V18" i="4"/>
  <c r="X18" i="4" s="1"/>
  <c r="Y18" i="4" s="1"/>
  <c r="V15" i="4"/>
  <c r="X15" i="4" s="1"/>
  <c r="Y15" i="4" s="1"/>
  <c r="V20" i="4"/>
  <c r="X20" i="4" s="1"/>
  <c r="Y20" i="4" s="1"/>
</calcChain>
</file>

<file path=xl/sharedStrings.xml><?xml version="1.0" encoding="utf-8"?>
<sst xmlns="http://schemas.openxmlformats.org/spreadsheetml/2006/main" count="738" uniqueCount="110">
  <si>
    <t>Avg</t>
  </si>
  <si>
    <t>VAM</t>
  </si>
  <si>
    <t>Gradient</t>
  </si>
  <si>
    <t>KM</t>
  </si>
  <si>
    <t>M</t>
  </si>
  <si>
    <t>S</t>
  </si>
  <si>
    <t>Bernal</t>
  </si>
  <si>
    <t>Oropa</t>
  </si>
  <si>
    <t>Civiglio</t>
  </si>
  <si>
    <t>Roglic</t>
  </si>
  <si>
    <t>Valverde</t>
  </si>
  <si>
    <t>Fuglsang</t>
  </si>
  <si>
    <t>Pogacar</t>
  </si>
  <si>
    <t>Puerto de Pena Negra</t>
  </si>
  <si>
    <t>Puerto de Cotos</t>
  </si>
  <si>
    <t>Higuita</t>
  </si>
  <si>
    <t>Quintana</t>
  </si>
  <si>
    <t>Lopez</t>
  </si>
  <si>
    <t>Majka</t>
  </si>
  <si>
    <t>Alto de la Cubilla</t>
  </si>
  <si>
    <t>Alto del Acebo</t>
  </si>
  <si>
    <t>Los Machucos</t>
  </si>
  <si>
    <t>Cortals d'Encamp</t>
  </si>
  <si>
    <t>Mas de la Costa</t>
  </si>
  <si>
    <t>Javalambre</t>
  </si>
  <si>
    <t>Sosa</t>
  </si>
  <si>
    <t>Picon Blanco</t>
  </si>
  <si>
    <t>Nibali</t>
  </si>
  <si>
    <t>Val Thorens</t>
  </si>
  <si>
    <t>KM*Grade^2</t>
  </si>
  <si>
    <t>Col de l'Iseran</t>
  </si>
  <si>
    <t>Thomas</t>
  </si>
  <si>
    <t>Landa</t>
  </si>
  <si>
    <t>Galibier</t>
  </si>
  <si>
    <t>Pinot</t>
  </si>
  <si>
    <t>Prat d'Albis</t>
  </si>
  <si>
    <t>Tourmalet</t>
  </si>
  <si>
    <t>Belles Filles</t>
  </si>
  <si>
    <t>Furkapass</t>
  </si>
  <si>
    <t>Gotthard Pass</t>
  </si>
  <si>
    <t>Flumserberg</t>
  </si>
  <si>
    <t>Monte Avena</t>
  </si>
  <si>
    <t>San Martino</t>
  </si>
  <si>
    <t>Mortirolo</t>
  </si>
  <si>
    <t>Colle San Carlo</t>
  </si>
  <si>
    <t>Lago Serru</t>
  </si>
  <si>
    <t>Montoso</t>
  </si>
  <si>
    <t>Mount Baldy</t>
  </si>
  <si>
    <t>Vallter 2000</t>
  </si>
  <si>
    <t>Col de Turini</t>
  </si>
  <si>
    <t>Jebel Hafeet</t>
  </si>
  <si>
    <t>Alto de Hazallanas</t>
  </si>
  <si>
    <t>Carapaz</t>
  </si>
  <si>
    <t>La Colmiane</t>
  </si>
  <si>
    <t>Purche</t>
  </si>
  <si>
    <t>MV Chalet Reynard</t>
  </si>
  <si>
    <t>A Yates</t>
  </si>
  <si>
    <t>Superga</t>
  </si>
  <si>
    <t>Collada de la Gallina</t>
  </si>
  <si>
    <t>Coll de la Rabassa</t>
  </si>
  <si>
    <t>Lagos de Covadonga</t>
  </si>
  <si>
    <t>Les Praeres</t>
  </si>
  <si>
    <t>La Covatilla</t>
  </si>
  <si>
    <t>Lagunas des Neila</t>
  </si>
  <si>
    <t>Dumoulin</t>
  </si>
  <si>
    <t>Froome</t>
  </si>
  <si>
    <t>Col du Soulor</t>
  </si>
  <si>
    <t>Col du Portet</t>
  </si>
  <si>
    <t>Martin</t>
  </si>
  <si>
    <t>Mende</t>
  </si>
  <si>
    <t>Alpe d'Huez</t>
  </si>
  <si>
    <t>Valmorel</t>
  </si>
  <si>
    <t>Iteration</t>
  </si>
  <si>
    <t>Climb</t>
  </si>
  <si>
    <t>Rider</t>
  </si>
  <si>
    <t>seconds better</t>
  </si>
  <si>
    <t>VAM better</t>
  </si>
  <si>
    <t>n()</t>
  </si>
  <si>
    <t>raw</t>
  </si>
  <si>
    <t>avg</t>
  </si>
  <si>
    <t>Cervinia</t>
  </si>
  <si>
    <t>Jafferau</t>
  </si>
  <si>
    <t>Finestre</t>
  </si>
  <si>
    <t>Prato Nevoso</t>
  </si>
  <si>
    <t>Costalissoio</t>
  </si>
  <si>
    <t>S Yates</t>
  </si>
  <si>
    <t>Zoncolan</t>
  </si>
  <si>
    <t>Gibraltar Road</t>
  </si>
  <si>
    <t>Montevergine</t>
  </si>
  <si>
    <t>Etna</t>
  </si>
  <si>
    <t>Alpe di Pampeago</t>
  </si>
  <si>
    <t>Sassotetto</t>
  </si>
  <si>
    <t>Angliru</t>
  </si>
  <si>
    <t>Contador</t>
  </si>
  <si>
    <t>Sierra Nevada</t>
  </si>
  <si>
    <t>Pandera</t>
  </si>
  <si>
    <t>Calar Alto</t>
  </si>
  <si>
    <t>Puig Llorenca</t>
  </si>
  <si>
    <t>Cati</t>
  </si>
  <si>
    <t>Ermita de Santa Lucia</t>
  </si>
  <si>
    <t>Barguil</t>
  </si>
  <si>
    <t>Col d'Izoard</t>
  </si>
  <si>
    <t>Peyra Taillade</t>
  </si>
  <si>
    <t>Bardet</t>
  </si>
  <si>
    <t>Mur de Peguere</t>
  </si>
  <si>
    <t>Col de Peyresourde</t>
  </si>
  <si>
    <t>Mont du Chat</t>
  </si>
  <si>
    <t>Aru</t>
  </si>
  <si>
    <t>Watts per KG</t>
  </si>
  <si>
    <t>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</si>
</sst>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538701292146174"/>
                  <c:y val="-0.3106224745162668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Sheet4!$A$2:$A$354</c:f>
              <c:numCache>
                <c:formatCode>General</c:formatCode>
                <c:ptCount val="353"/>
                <c:pt idx="0">
                  <c:v>3.1</c:v>
                </c:pt>
                <c:pt idx="1">
                  <c:v>3.1</c:v>
                </c:pt>
                <c:pt idx="2">
                  <c:v>15.2</c:v>
                </c:pt>
                <c:pt idx="3">
                  <c:v>10.9</c:v>
                </c:pt>
                <c:pt idx="4">
                  <c:v>3.1</c:v>
                </c:pt>
                <c:pt idx="5">
                  <c:v>8.4</c:v>
                </c:pt>
                <c:pt idx="6">
                  <c:v>12.7</c:v>
                </c:pt>
                <c:pt idx="7">
                  <c:v>12.7</c:v>
                </c:pt>
                <c:pt idx="8">
                  <c:v>12.7</c:v>
                </c:pt>
                <c:pt idx="9">
                  <c:v>5.9</c:v>
                </c:pt>
                <c:pt idx="10">
                  <c:v>12.9</c:v>
                </c:pt>
                <c:pt idx="11">
                  <c:v>17.100000000000001</c:v>
                </c:pt>
                <c:pt idx="12">
                  <c:v>3.8</c:v>
                </c:pt>
                <c:pt idx="13">
                  <c:v>4.9000000000000004</c:v>
                </c:pt>
                <c:pt idx="14">
                  <c:v>11.1</c:v>
                </c:pt>
                <c:pt idx="15">
                  <c:v>3.1</c:v>
                </c:pt>
                <c:pt idx="16">
                  <c:v>3.1</c:v>
                </c:pt>
                <c:pt idx="17">
                  <c:v>3.1</c:v>
                </c:pt>
                <c:pt idx="18">
                  <c:v>11.8</c:v>
                </c:pt>
                <c:pt idx="19">
                  <c:v>10.9</c:v>
                </c:pt>
                <c:pt idx="20">
                  <c:v>10.9</c:v>
                </c:pt>
                <c:pt idx="21">
                  <c:v>11.8</c:v>
                </c:pt>
                <c:pt idx="22">
                  <c:v>12.9</c:v>
                </c:pt>
                <c:pt idx="23">
                  <c:v>12.9</c:v>
                </c:pt>
                <c:pt idx="24">
                  <c:v>11.8</c:v>
                </c:pt>
                <c:pt idx="25">
                  <c:v>11.8</c:v>
                </c:pt>
                <c:pt idx="26">
                  <c:v>11.1</c:v>
                </c:pt>
                <c:pt idx="27">
                  <c:v>10.9</c:v>
                </c:pt>
                <c:pt idx="28">
                  <c:v>10.9</c:v>
                </c:pt>
                <c:pt idx="29">
                  <c:v>10.9</c:v>
                </c:pt>
                <c:pt idx="30">
                  <c:v>10.9</c:v>
                </c:pt>
                <c:pt idx="31">
                  <c:v>4.9000000000000004</c:v>
                </c:pt>
                <c:pt idx="32">
                  <c:v>7</c:v>
                </c:pt>
                <c:pt idx="33">
                  <c:v>5.9</c:v>
                </c:pt>
                <c:pt idx="34">
                  <c:v>12.9</c:v>
                </c:pt>
                <c:pt idx="35">
                  <c:v>7</c:v>
                </c:pt>
                <c:pt idx="36">
                  <c:v>5.9</c:v>
                </c:pt>
                <c:pt idx="37">
                  <c:v>3.8</c:v>
                </c:pt>
                <c:pt idx="38">
                  <c:v>17.100000000000001</c:v>
                </c:pt>
                <c:pt idx="39">
                  <c:v>7</c:v>
                </c:pt>
                <c:pt idx="40">
                  <c:v>3.1</c:v>
                </c:pt>
                <c:pt idx="41">
                  <c:v>8.3000000000000007</c:v>
                </c:pt>
                <c:pt idx="42">
                  <c:v>8.3000000000000007</c:v>
                </c:pt>
                <c:pt idx="43">
                  <c:v>12.9</c:v>
                </c:pt>
                <c:pt idx="44">
                  <c:v>18.899999999999999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3.8</c:v>
                </c:pt>
                <c:pt idx="49">
                  <c:v>5.9</c:v>
                </c:pt>
                <c:pt idx="50">
                  <c:v>5.9</c:v>
                </c:pt>
                <c:pt idx="51">
                  <c:v>10.9</c:v>
                </c:pt>
                <c:pt idx="52">
                  <c:v>11.8</c:v>
                </c:pt>
                <c:pt idx="53">
                  <c:v>18.899999999999999</c:v>
                </c:pt>
                <c:pt idx="54">
                  <c:v>3.1</c:v>
                </c:pt>
                <c:pt idx="55">
                  <c:v>17.8</c:v>
                </c:pt>
                <c:pt idx="56">
                  <c:v>17.8</c:v>
                </c:pt>
                <c:pt idx="57">
                  <c:v>17.8</c:v>
                </c:pt>
                <c:pt idx="58">
                  <c:v>6.7</c:v>
                </c:pt>
                <c:pt idx="59">
                  <c:v>10.9</c:v>
                </c:pt>
                <c:pt idx="60">
                  <c:v>7</c:v>
                </c:pt>
                <c:pt idx="61">
                  <c:v>18.899999999999999</c:v>
                </c:pt>
                <c:pt idx="62">
                  <c:v>17.100000000000001</c:v>
                </c:pt>
                <c:pt idx="63">
                  <c:v>3.1</c:v>
                </c:pt>
                <c:pt idx="64">
                  <c:v>11.1</c:v>
                </c:pt>
                <c:pt idx="65">
                  <c:v>11.1</c:v>
                </c:pt>
                <c:pt idx="66">
                  <c:v>3.8</c:v>
                </c:pt>
                <c:pt idx="67">
                  <c:v>11.8</c:v>
                </c:pt>
                <c:pt idx="68">
                  <c:v>5.9</c:v>
                </c:pt>
                <c:pt idx="69">
                  <c:v>8.5</c:v>
                </c:pt>
                <c:pt idx="70">
                  <c:v>11.8</c:v>
                </c:pt>
                <c:pt idx="71">
                  <c:v>11.8</c:v>
                </c:pt>
                <c:pt idx="72">
                  <c:v>11.8</c:v>
                </c:pt>
                <c:pt idx="73">
                  <c:v>11.8</c:v>
                </c:pt>
                <c:pt idx="74">
                  <c:v>11.8</c:v>
                </c:pt>
                <c:pt idx="75">
                  <c:v>10.9</c:v>
                </c:pt>
                <c:pt idx="76">
                  <c:v>3.7</c:v>
                </c:pt>
                <c:pt idx="77">
                  <c:v>18.899999999999999</c:v>
                </c:pt>
                <c:pt idx="78">
                  <c:v>11.1</c:v>
                </c:pt>
                <c:pt idx="79">
                  <c:v>16.3</c:v>
                </c:pt>
                <c:pt idx="80">
                  <c:v>17.8</c:v>
                </c:pt>
                <c:pt idx="81">
                  <c:v>17.8</c:v>
                </c:pt>
                <c:pt idx="82">
                  <c:v>19.5</c:v>
                </c:pt>
                <c:pt idx="83">
                  <c:v>4.9000000000000004</c:v>
                </c:pt>
                <c:pt idx="84">
                  <c:v>11.8</c:v>
                </c:pt>
                <c:pt idx="85">
                  <c:v>9.8000000000000007</c:v>
                </c:pt>
                <c:pt idx="86">
                  <c:v>9.8000000000000007</c:v>
                </c:pt>
                <c:pt idx="87">
                  <c:v>9.8000000000000007</c:v>
                </c:pt>
                <c:pt idx="88">
                  <c:v>9.8000000000000007</c:v>
                </c:pt>
                <c:pt idx="89">
                  <c:v>15.2</c:v>
                </c:pt>
                <c:pt idx="90">
                  <c:v>15.3</c:v>
                </c:pt>
                <c:pt idx="91">
                  <c:v>15.3</c:v>
                </c:pt>
                <c:pt idx="92">
                  <c:v>7.7</c:v>
                </c:pt>
                <c:pt idx="93">
                  <c:v>18.899999999999999</c:v>
                </c:pt>
                <c:pt idx="94">
                  <c:v>9.5</c:v>
                </c:pt>
                <c:pt idx="95">
                  <c:v>9.5</c:v>
                </c:pt>
                <c:pt idx="96">
                  <c:v>18.899999999999999</c:v>
                </c:pt>
                <c:pt idx="97">
                  <c:v>17.100000000000001</c:v>
                </c:pt>
                <c:pt idx="98">
                  <c:v>6.6</c:v>
                </c:pt>
                <c:pt idx="99">
                  <c:v>19.5</c:v>
                </c:pt>
                <c:pt idx="100">
                  <c:v>19.5</c:v>
                </c:pt>
                <c:pt idx="101">
                  <c:v>19.5</c:v>
                </c:pt>
                <c:pt idx="102">
                  <c:v>19.5</c:v>
                </c:pt>
                <c:pt idx="103">
                  <c:v>19.5</c:v>
                </c:pt>
                <c:pt idx="104">
                  <c:v>16.100000000000001</c:v>
                </c:pt>
                <c:pt idx="105">
                  <c:v>8.3000000000000007</c:v>
                </c:pt>
                <c:pt idx="106">
                  <c:v>8.3000000000000007</c:v>
                </c:pt>
                <c:pt idx="107">
                  <c:v>6.6</c:v>
                </c:pt>
                <c:pt idx="108">
                  <c:v>6.6</c:v>
                </c:pt>
                <c:pt idx="109">
                  <c:v>11.1</c:v>
                </c:pt>
                <c:pt idx="110">
                  <c:v>10.9</c:v>
                </c:pt>
                <c:pt idx="111">
                  <c:v>4.0999999999999996</c:v>
                </c:pt>
                <c:pt idx="112">
                  <c:v>4.0999999999999996</c:v>
                </c:pt>
                <c:pt idx="113">
                  <c:v>3.8</c:v>
                </c:pt>
                <c:pt idx="114">
                  <c:v>3.8</c:v>
                </c:pt>
                <c:pt idx="115">
                  <c:v>4.9000000000000004</c:v>
                </c:pt>
                <c:pt idx="116">
                  <c:v>7.7</c:v>
                </c:pt>
                <c:pt idx="117">
                  <c:v>16.100000000000001</c:v>
                </c:pt>
                <c:pt idx="118">
                  <c:v>11.8</c:v>
                </c:pt>
                <c:pt idx="119">
                  <c:v>10.5</c:v>
                </c:pt>
                <c:pt idx="120">
                  <c:v>4.9000000000000004</c:v>
                </c:pt>
                <c:pt idx="121">
                  <c:v>12.8</c:v>
                </c:pt>
                <c:pt idx="122">
                  <c:v>16.3</c:v>
                </c:pt>
                <c:pt idx="123">
                  <c:v>16.3</c:v>
                </c:pt>
                <c:pt idx="124">
                  <c:v>16.3</c:v>
                </c:pt>
                <c:pt idx="125">
                  <c:v>7</c:v>
                </c:pt>
                <c:pt idx="126">
                  <c:v>33.4</c:v>
                </c:pt>
                <c:pt idx="127">
                  <c:v>10.5</c:v>
                </c:pt>
                <c:pt idx="128">
                  <c:v>33.4</c:v>
                </c:pt>
                <c:pt idx="129">
                  <c:v>8.3000000000000007</c:v>
                </c:pt>
                <c:pt idx="130">
                  <c:v>33.4</c:v>
                </c:pt>
                <c:pt idx="131">
                  <c:v>33.4</c:v>
                </c:pt>
                <c:pt idx="132">
                  <c:v>16.100000000000001</c:v>
                </c:pt>
                <c:pt idx="133">
                  <c:v>11.8</c:v>
                </c:pt>
                <c:pt idx="134">
                  <c:v>8.5</c:v>
                </c:pt>
                <c:pt idx="135">
                  <c:v>8.5</c:v>
                </c:pt>
                <c:pt idx="136">
                  <c:v>8.5</c:v>
                </c:pt>
                <c:pt idx="137">
                  <c:v>16.100000000000001</c:v>
                </c:pt>
                <c:pt idx="138">
                  <c:v>16.100000000000001</c:v>
                </c:pt>
                <c:pt idx="139">
                  <c:v>33.4</c:v>
                </c:pt>
                <c:pt idx="140">
                  <c:v>7.5</c:v>
                </c:pt>
                <c:pt idx="141">
                  <c:v>7.5</c:v>
                </c:pt>
                <c:pt idx="142">
                  <c:v>7.5</c:v>
                </c:pt>
                <c:pt idx="143">
                  <c:v>15.3</c:v>
                </c:pt>
                <c:pt idx="144">
                  <c:v>3.7</c:v>
                </c:pt>
                <c:pt idx="145">
                  <c:v>3.7</c:v>
                </c:pt>
                <c:pt idx="146">
                  <c:v>3.7</c:v>
                </c:pt>
                <c:pt idx="147">
                  <c:v>3.7</c:v>
                </c:pt>
                <c:pt idx="148">
                  <c:v>7.5</c:v>
                </c:pt>
                <c:pt idx="149">
                  <c:v>4.0999999999999996</c:v>
                </c:pt>
                <c:pt idx="150">
                  <c:v>4.0999999999999996</c:v>
                </c:pt>
                <c:pt idx="151">
                  <c:v>4.0999999999999996</c:v>
                </c:pt>
                <c:pt idx="152">
                  <c:v>5.9</c:v>
                </c:pt>
                <c:pt idx="153">
                  <c:v>6.4</c:v>
                </c:pt>
                <c:pt idx="154">
                  <c:v>15.3</c:v>
                </c:pt>
                <c:pt idx="155">
                  <c:v>15.3</c:v>
                </c:pt>
                <c:pt idx="156">
                  <c:v>15.3</c:v>
                </c:pt>
                <c:pt idx="157">
                  <c:v>15.3</c:v>
                </c:pt>
                <c:pt idx="158">
                  <c:v>12.1</c:v>
                </c:pt>
                <c:pt idx="159">
                  <c:v>12.1</c:v>
                </c:pt>
                <c:pt idx="160">
                  <c:v>12.1</c:v>
                </c:pt>
                <c:pt idx="161">
                  <c:v>5.8</c:v>
                </c:pt>
                <c:pt idx="162">
                  <c:v>12.1</c:v>
                </c:pt>
                <c:pt idx="163">
                  <c:v>8.8000000000000007</c:v>
                </c:pt>
                <c:pt idx="164">
                  <c:v>10.5</c:v>
                </c:pt>
                <c:pt idx="165">
                  <c:v>14.1</c:v>
                </c:pt>
                <c:pt idx="166">
                  <c:v>9.3000000000000007</c:v>
                </c:pt>
                <c:pt idx="167">
                  <c:v>9.3000000000000007</c:v>
                </c:pt>
                <c:pt idx="168">
                  <c:v>7.3</c:v>
                </c:pt>
                <c:pt idx="169">
                  <c:v>7.3</c:v>
                </c:pt>
                <c:pt idx="170">
                  <c:v>7.3</c:v>
                </c:pt>
                <c:pt idx="171">
                  <c:v>4.0999999999999996</c:v>
                </c:pt>
                <c:pt idx="172">
                  <c:v>4.0999999999999996</c:v>
                </c:pt>
                <c:pt idx="173">
                  <c:v>4.0999999999999996</c:v>
                </c:pt>
                <c:pt idx="174">
                  <c:v>4.0999999999999996</c:v>
                </c:pt>
                <c:pt idx="175">
                  <c:v>9.3000000000000007</c:v>
                </c:pt>
                <c:pt idx="176">
                  <c:v>9.3000000000000007</c:v>
                </c:pt>
                <c:pt idx="177">
                  <c:v>9.3000000000000007</c:v>
                </c:pt>
                <c:pt idx="178">
                  <c:v>9.3000000000000007</c:v>
                </c:pt>
                <c:pt idx="179">
                  <c:v>3.8</c:v>
                </c:pt>
                <c:pt idx="180">
                  <c:v>4.9000000000000004</c:v>
                </c:pt>
                <c:pt idx="181">
                  <c:v>9.3000000000000007</c:v>
                </c:pt>
                <c:pt idx="182">
                  <c:v>9.3000000000000007</c:v>
                </c:pt>
                <c:pt idx="183">
                  <c:v>16.100000000000001</c:v>
                </c:pt>
                <c:pt idx="184">
                  <c:v>16.100000000000001</c:v>
                </c:pt>
                <c:pt idx="185">
                  <c:v>4.0999999999999996</c:v>
                </c:pt>
                <c:pt idx="186">
                  <c:v>12.2</c:v>
                </c:pt>
                <c:pt idx="187">
                  <c:v>10.5</c:v>
                </c:pt>
                <c:pt idx="188">
                  <c:v>14.1</c:v>
                </c:pt>
                <c:pt idx="189">
                  <c:v>14.1</c:v>
                </c:pt>
                <c:pt idx="190">
                  <c:v>8</c:v>
                </c:pt>
                <c:pt idx="191">
                  <c:v>8</c:v>
                </c:pt>
                <c:pt idx="192">
                  <c:v>13.8</c:v>
                </c:pt>
                <c:pt idx="193">
                  <c:v>16.3</c:v>
                </c:pt>
                <c:pt idx="194">
                  <c:v>8.3000000000000007</c:v>
                </c:pt>
                <c:pt idx="195">
                  <c:v>8.3000000000000007</c:v>
                </c:pt>
                <c:pt idx="196">
                  <c:v>13.8</c:v>
                </c:pt>
                <c:pt idx="197">
                  <c:v>17.8</c:v>
                </c:pt>
                <c:pt idx="198">
                  <c:v>13.8</c:v>
                </c:pt>
                <c:pt idx="199">
                  <c:v>14.1</c:v>
                </c:pt>
                <c:pt idx="200">
                  <c:v>11.1</c:v>
                </c:pt>
                <c:pt idx="201">
                  <c:v>8.8000000000000007</c:v>
                </c:pt>
                <c:pt idx="202">
                  <c:v>18.899999999999999</c:v>
                </c:pt>
                <c:pt idx="203">
                  <c:v>9.3000000000000007</c:v>
                </c:pt>
                <c:pt idx="204">
                  <c:v>33.4</c:v>
                </c:pt>
                <c:pt idx="205">
                  <c:v>14.7</c:v>
                </c:pt>
                <c:pt idx="206">
                  <c:v>12.8</c:v>
                </c:pt>
                <c:pt idx="207">
                  <c:v>12.8</c:v>
                </c:pt>
                <c:pt idx="208">
                  <c:v>6.6</c:v>
                </c:pt>
                <c:pt idx="209">
                  <c:v>8.1</c:v>
                </c:pt>
                <c:pt idx="210">
                  <c:v>8.1</c:v>
                </c:pt>
                <c:pt idx="211">
                  <c:v>9.3000000000000007</c:v>
                </c:pt>
                <c:pt idx="212">
                  <c:v>13.8</c:v>
                </c:pt>
                <c:pt idx="213">
                  <c:v>14.1</c:v>
                </c:pt>
                <c:pt idx="214">
                  <c:v>3.8</c:v>
                </c:pt>
                <c:pt idx="215">
                  <c:v>8</c:v>
                </c:pt>
                <c:pt idx="216">
                  <c:v>8.5</c:v>
                </c:pt>
                <c:pt idx="217">
                  <c:v>8</c:v>
                </c:pt>
                <c:pt idx="218">
                  <c:v>3.1</c:v>
                </c:pt>
                <c:pt idx="219">
                  <c:v>11.8</c:v>
                </c:pt>
                <c:pt idx="220">
                  <c:v>28.1</c:v>
                </c:pt>
                <c:pt idx="221">
                  <c:v>12.2</c:v>
                </c:pt>
                <c:pt idx="222">
                  <c:v>10.9</c:v>
                </c:pt>
                <c:pt idx="223">
                  <c:v>8.6</c:v>
                </c:pt>
                <c:pt idx="224">
                  <c:v>12.1</c:v>
                </c:pt>
                <c:pt idx="225">
                  <c:v>17.899999999999999</c:v>
                </c:pt>
                <c:pt idx="226">
                  <c:v>17.899999999999999</c:v>
                </c:pt>
                <c:pt idx="227">
                  <c:v>17.899999999999999</c:v>
                </c:pt>
                <c:pt idx="228">
                  <c:v>17.899999999999999</c:v>
                </c:pt>
                <c:pt idx="229">
                  <c:v>12.2</c:v>
                </c:pt>
                <c:pt idx="230">
                  <c:v>5.8</c:v>
                </c:pt>
                <c:pt idx="231">
                  <c:v>12.2</c:v>
                </c:pt>
                <c:pt idx="232">
                  <c:v>10.5</c:v>
                </c:pt>
                <c:pt idx="233">
                  <c:v>11.1</c:v>
                </c:pt>
                <c:pt idx="234">
                  <c:v>9.3000000000000007</c:v>
                </c:pt>
                <c:pt idx="235">
                  <c:v>9.3000000000000007</c:v>
                </c:pt>
                <c:pt idx="236">
                  <c:v>9.3000000000000007</c:v>
                </c:pt>
                <c:pt idx="237">
                  <c:v>10.5</c:v>
                </c:pt>
                <c:pt idx="238">
                  <c:v>12.1</c:v>
                </c:pt>
                <c:pt idx="239">
                  <c:v>17.899999999999999</c:v>
                </c:pt>
                <c:pt idx="240">
                  <c:v>7.3</c:v>
                </c:pt>
                <c:pt idx="241">
                  <c:v>7.3</c:v>
                </c:pt>
                <c:pt idx="242">
                  <c:v>7.3</c:v>
                </c:pt>
                <c:pt idx="243">
                  <c:v>7.3</c:v>
                </c:pt>
                <c:pt idx="244">
                  <c:v>6.6</c:v>
                </c:pt>
                <c:pt idx="245">
                  <c:v>9.3000000000000007</c:v>
                </c:pt>
                <c:pt idx="246">
                  <c:v>11.8</c:v>
                </c:pt>
                <c:pt idx="247">
                  <c:v>28.1</c:v>
                </c:pt>
                <c:pt idx="248">
                  <c:v>4.0999999999999996</c:v>
                </c:pt>
                <c:pt idx="249">
                  <c:v>14.1</c:v>
                </c:pt>
                <c:pt idx="250">
                  <c:v>13.8</c:v>
                </c:pt>
                <c:pt idx="251">
                  <c:v>28.1</c:v>
                </c:pt>
                <c:pt idx="252">
                  <c:v>9.3000000000000007</c:v>
                </c:pt>
                <c:pt idx="253">
                  <c:v>9.3000000000000007</c:v>
                </c:pt>
                <c:pt idx="254">
                  <c:v>16.3</c:v>
                </c:pt>
                <c:pt idx="255">
                  <c:v>8.8000000000000007</c:v>
                </c:pt>
                <c:pt idx="256">
                  <c:v>8.8000000000000007</c:v>
                </c:pt>
                <c:pt idx="257">
                  <c:v>8.8000000000000007</c:v>
                </c:pt>
                <c:pt idx="258">
                  <c:v>8.8000000000000007</c:v>
                </c:pt>
                <c:pt idx="259">
                  <c:v>14.1</c:v>
                </c:pt>
                <c:pt idx="260">
                  <c:v>7.3</c:v>
                </c:pt>
                <c:pt idx="261">
                  <c:v>8.4</c:v>
                </c:pt>
                <c:pt idx="262">
                  <c:v>16.3</c:v>
                </c:pt>
                <c:pt idx="263">
                  <c:v>8.4</c:v>
                </c:pt>
                <c:pt idx="264">
                  <c:v>8.4</c:v>
                </c:pt>
                <c:pt idx="265">
                  <c:v>9.3000000000000007</c:v>
                </c:pt>
                <c:pt idx="266">
                  <c:v>8.8000000000000007</c:v>
                </c:pt>
                <c:pt idx="267">
                  <c:v>8.8000000000000007</c:v>
                </c:pt>
                <c:pt idx="268">
                  <c:v>8.8000000000000007</c:v>
                </c:pt>
                <c:pt idx="269">
                  <c:v>8.8000000000000007</c:v>
                </c:pt>
                <c:pt idx="270">
                  <c:v>5.8</c:v>
                </c:pt>
                <c:pt idx="271">
                  <c:v>5.8</c:v>
                </c:pt>
                <c:pt idx="272">
                  <c:v>11.5</c:v>
                </c:pt>
                <c:pt idx="273">
                  <c:v>3.9</c:v>
                </c:pt>
                <c:pt idx="274">
                  <c:v>3.9</c:v>
                </c:pt>
                <c:pt idx="275">
                  <c:v>10.5</c:v>
                </c:pt>
                <c:pt idx="276">
                  <c:v>10.5</c:v>
                </c:pt>
                <c:pt idx="277">
                  <c:v>10.5</c:v>
                </c:pt>
                <c:pt idx="278">
                  <c:v>10.5</c:v>
                </c:pt>
                <c:pt idx="279">
                  <c:v>10.5</c:v>
                </c:pt>
                <c:pt idx="280">
                  <c:v>8.4</c:v>
                </c:pt>
                <c:pt idx="281">
                  <c:v>3.9</c:v>
                </c:pt>
                <c:pt idx="282">
                  <c:v>3.9</c:v>
                </c:pt>
                <c:pt idx="283">
                  <c:v>8</c:v>
                </c:pt>
                <c:pt idx="284">
                  <c:v>11.7</c:v>
                </c:pt>
                <c:pt idx="285">
                  <c:v>12.8</c:v>
                </c:pt>
                <c:pt idx="286">
                  <c:v>3.9</c:v>
                </c:pt>
                <c:pt idx="287">
                  <c:v>12.8</c:v>
                </c:pt>
                <c:pt idx="288">
                  <c:v>7.3</c:v>
                </c:pt>
                <c:pt idx="289">
                  <c:v>7.3</c:v>
                </c:pt>
                <c:pt idx="290">
                  <c:v>7.3</c:v>
                </c:pt>
                <c:pt idx="291">
                  <c:v>3.9</c:v>
                </c:pt>
                <c:pt idx="292">
                  <c:v>3.9</c:v>
                </c:pt>
                <c:pt idx="293">
                  <c:v>12.1</c:v>
                </c:pt>
                <c:pt idx="294">
                  <c:v>8.6</c:v>
                </c:pt>
                <c:pt idx="295">
                  <c:v>11.7</c:v>
                </c:pt>
                <c:pt idx="296">
                  <c:v>11.7</c:v>
                </c:pt>
                <c:pt idx="297">
                  <c:v>11.7</c:v>
                </c:pt>
                <c:pt idx="298">
                  <c:v>3.9</c:v>
                </c:pt>
                <c:pt idx="299">
                  <c:v>28.1</c:v>
                </c:pt>
                <c:pt idx="300">
                  <c:v>5.8</c:v>
                </c:pt>
                <c:pt idx="301">
                  <c:v>8</c:v>
                </c:pt>
                <c:pt idx="302">
                  <c:v>6.5</c:v>
                </c:pt>
                <c:pt idx="303">
                  <c:v>12.8</c:v>
                </c:pt>
                <c:pt idx="304">
                  <c:v>8.8000000000000007</c:v>
                </c:pt>
                <c:pt idx="305">
                  <c:v>18.3</c:v>
                </c:pt>
                <c:pt idx="306">
                  <c:v>9.8000000000000007</c:v>
                </c:pt>
                <c:pt idx="307">
                  <c:v>7.3</c:v>
                </c:pt>
                <c:pt idx="308">
                  <c:v>7.3</c:v>
                </c:pt>
                <c:pt idx="309">
                  <c:v>9.8000000000000007</c:v>
                </c:pt>
                <c:pt idx="310">
                  <c:v>12.1</c:v>
                </c:pt>
                <c:pt idx="311">
                  <c:v>6.5</c:v>
                </c:pt>
                <c:pt idx="312">
                  <c:v>3.7</c:v>
                </c:pt>
                <c:pt idx="313">
                  <c:v>8.6</c:v>
                </c:pt>
                <c:pt idx="314">
                  <c:v>8.6</c:v>
                </c:pt>
                <c:pt idx="315">
                  <c:v>8.6</c:v>
                </c:pt>
                <c:pt idx="316">
                  <c:v>18.3</c:v>
                </c:pt>
                <c:pt idx="317">
                  <c:v>18.3</c:v>
                </c:pt>
                <c:pt idx="318">
                  <c:v>18.3</c:v>
                </c:pt>
                <c:pt idx="319">
                  <c:v>18.3</c:v>
                </c:pt>
                <c:pt idx="320">
                  <c:v>9.8000000000000007</c:v>
                </c:pt>
                <c:pt idx="321">
                  <c:v>6.8</c:v>
                </c:pt>
                <c:pt idx="322">
                  <c:v>6.8</c:v>
                </c:pt>
                <c:pt idx="323">
                  <c:v>6.8</c:v>
                </c:pt>
                <c:pt idx="324">
                  <c:v>6.8</c:v>
                </c:pt>
                <c:pt idx="325">
                  <c:v>7.3</c:v>
                </c:pt>
                <c:pt idx="326">
                  <c:v>18.899999999999999</c:v>
                </c:pt>
                <c:pt idx="327">
                  <c:v>18.8</c:v>
                </c:pt>
                <c:pt idx="328">
                  <c:v>18.8</c:v>
                </c:pt>
                <c:pt idx="329">
                  <c:v>18.8</c:v>
                </c:pt>
                <c:pt idx="330">
                  <c:v>9.8000000000000007</c:v>
                </c:pt>
                <c:pt idx="331">
                  <c:v>6.6</c:v>
                </c:pt>
                <c:pt idx="332">
                  <c:v>7.3</c:v>
                </c:pt>
                <c:pt idx="333">
                  <c:v>18.8</c:v>
                </c:pt>
                <c:pt idx="334">
                  <c:v>9.8000000000000007</c:v>
                </c:pt>
                <c:pt idx="335">
                  <c:v>11.7</c:v>
                </c:pt>
                <c:pt idx="336">
                  <c:v>6.5</c:v>
                </c:pt>
                <c:pt idx="337">
                  <c:v>3.9</c:v>
                </c:pt>
                <c:pt idx="338">
                  <c:v>8.8000000000000007</c:v>
                </c:pt>
                <c:pt idx="339">
                  <c:v>7.3</c:v>
                </c:pt>
                <c:pt idx="340">
                  <c:v>3.9</c:v>
                </c:pt>
                <c:pt idx="341">
                  <c:v>7.2</c:v>
                </c:pt>
                <c:pt idx="342">
                  <c:v>7.2</c:v>
                </c:pt>
                <c:pt idx="343">
                  <c:v>7.7</c:v>
                </c:pt>
                <c:pt idx="344">
                  <c:v>7.7</c:v>
                </c:pt>
                <c:pt idx="345">
                  <c:v>7.2</c:v>
                </c:pt>
                <c:pt idx="346">
                  <c:v>9.8000000000000007</c:v>
                </c:pt>
                <c:pt idx="347">
                  <c:v>8.8000000000000007</c:v>
                </c:pt>
                <c:pt idx="348">
                  <c:v>7.2</c:v>
                </c:pt>
                <c:pt idx="349">
                  <c:v>7.2</c:v>
                </c:pt>
                <c:pt idx="350">
                  <c:v>12.8</c:v>
                </c:pt>
                <c:pt idx="351">
                  <c:v>6.5</c:v>
                </c:pt>
                <c:pt idx="352">
                  <c:v>6.5</c:v>
                </c:pt>
              </c:numCache>
            </c:numRef>
          </c:xVal>
          <c:yVal>
            <c:numRef>
              <c:f>Sheet4!$E$2:$E$354</c:f>
              <c:numCache>
                <c:formatCode>0.00</c:formatCode>
                <c:ptCount val="353"/>
                <c:pt idx="0">
                  <c:v>6.8856793885440153</c:v>
                </c:pt>
                <c:pt idx="1">
                  <c:v>6.8856793885440153</c:v>
                </c:pt>
                <c:pt idx="2">
                  <c:v>6.3069344448654796</c:v>
                </c:pt>
                <c:pt idx="3">
                  <c:v>6.3416674588839239</c:v>
                </c:pt>
                <c:pt idx="4">
                  <c:v>6.7636363636363646</c:v>
                </c:pt>
                <c:pt idx="5">
                  <c:v>6.4030048608042414</c:v>
                </c:pt>
                <c:pt idx="6">
                  <c:v>6.2649753347427772</c:v>
                </c:pt>
                <c:pt idx="7">
                  <c:v>6.2649753347427772</c:v>
                </c:pt>
                <c:pt idx="8">
                  <c:v>6.2649753347427772</c:v>
                </c:pt>
                <c:pt idx="9">
                  <c:v>6.5172189733593262</c:v>
                </c:pt>
                <c:pt idx="10">
                  <c:v>6.2554562498862349</c:v>
                </c:pt>
                <c:pt idx="11">
                  <c:v>6.1515447902882467</c:v>
                </c:pt>
                <c:pt idx="12">
                  <c:v>6.6486291486291487</c:v>
                </c:pt>
                <c:pt idx="13">
                  <c:v>6.5608545208364681</c:v>
                </c:pt>
                <c:pt idx="14">
                  <c:v>6.2878228782287815</c:v>
                </c:pt>
                <c:pt idx="15">
                  <c:v>6.7148014440433217</c:v>
                </c:pt>
                <c:pt idx="16">
                  <c:v>6.7148014440433217</c:v>
                </c:pt>
                <c:pt idx="17">
                  <c:v>6.7148014440433217</c:v>
                </c:pt>
                <c:pt idx="18">
                  <c:v>6.262407862407863</c:v>
                </c:pt>
                <c:pt idx="19">
                  <c:v>6.2816516785159378</c:v>
                </c:pt>
                <c:pt idx="20">
                  <c:v>6.2816516785159378</c:v>
                </c:pt>
                <c:pt idx="21">
                  <c:v>6.2439980401763835</c:v>
                </c:pt>
                <c:pt idx="22">
                  <c:v>6.2090048420900485</c:v>
                </c:pt>
                <c:pt idx="23">
                  <c:v>6.2090048420900485</c:v>
                </c:pt>
                <c:pt idx="24">
                  <c:v>6.2220486280636651</c:v>
                </c:pt>
                <c:pt idx="25">
                  <c:v>6.2220486280636651</c:v>
                </c:pt>
                <c:pt idx="26">
                  <c:v>6.2205734356808797</c:v>
                </c:pt>
                <c:pt idx="27">
                  <c:v>6.2227611940298511</c:v>
                </c:pt>
                <c:pt idx="28">
                  <c:v>6.2227611940298511</c:v>
                </c:pt>
                <c:pt idx="29">
                  <c:v>6.2227611940298511</c:v>
                </c:pt>
                <c:pt idx="30">
                  <c:v>6.2216584747106394</c:v>
                </c:pt>
                <c:pt idx="31">
                  <c:v>6.4825627007787539</c:v>
                </c:pt>
                <c:pt idx="32">
                  <c:v>6.355261555943347</c:v>
                </c:pt>
                <c:pt idx="33">
                  <c:v>6.4116769656935872</c:v>
                </c:pt>
                <c:pt idx="34">
                  <c:v>6.1481322455989709</c:v>
                </c:pt>
                <c:pt idx="35">
                  <c:v>6.3447046430597194</c:v>
                </c:pt>
                <c:pt idx="36">
                  <c:v>6.3858234295415954</c:v>
                </c:pt>
                <c:pt idx="37">
                  <c:v>6.5319865319865311</c:v>
                </c:pt>
                <c:pt idx="38">
                  <c:v>6.0301167446844506</c:v>
                </c:pt>
                <c:pt idx="39">
                  <c:v>6.3184651697633605</c:v>
                </c:pt>
                <c:pt idx="40">
                  <c:v>6.5957446808510634</c:v>
                </c:pt>
                <c:pt idx="41">
                  <c:v>6.2587953661351685</c:v>
                </c:pt>
                <c:pt idx="42">
                  <c:v>6.2587953661351685</c:v>
                </c:pt>
                <c:pt idx="43">
                  <c:v>6.1092010623584505</c:v>
                </c:pt>
                <c:pt idx="44">
                  <c:v>5.9855916688461459</c:v>
                </c:pt>
                <c:pt idx="45">
                  <c:v>6.3080300497472352</c:v>
                </c:pt>
                <c:pt idx="46">
                  <c:v>6.3080300497472352</c:v>
                </c:pt>
                <c:pt idx="47">
                  <c:v>6.3080300497472352</c:v>
                </c:pt>
                <c:pt idx="48">
                  <c:v>6.5129428394734505</c:v>
                </c:pt>
                <c:pt idx="49">
                  <c:v>6.3601775523145214</c:v>
                </c:pt>
                <c:pt idx="50">
                  <c:v>6.3601775523145214</c:v>
                </c:pt>
                <c:pt idx="51">
                  <c:v>6.1499882454353108</c:v>
                </c:pt>
                <c:pt idx="52">
                  <c:v>6.123390351720162</c:v>
                </c:pt>
                <c:pt idx="53">
                  <c:v>5.9700345754898194</c:v>
                </c:pt>
                <c:pt idx="54">
                  <c:v>6.565415230937317</c:v>
                </c:pt>
                <c:pt idx="55">
                  <c:v>5.9818419982835707</c:v>
                </c:pt>
                <c:pt idx="56">
                  <c:v>5.9818419982835707</c:v>
                </c:pt>
                <c:pt idx="57">
                  <c:v>5.9818419982835707</c:v>
                </c:pt>
                <c:pt idx="58">
                  <c:v>6.2992948550535379</c:v>
                </c:pt>
                <c:pt idx="59">
                  <c:v>6.1365235749472209</c:v>
                </c:pt>
                <c:pt idx="60">
                  <c:v>6.2820924261874191</c:v>
                </c:pt>
                <c:pt idx="61">
                  <c:v>5.9584197222301123</c:v>
                </c:pt>
                <c:pt idx="62">
                  <c:v>5.9828772872251141</c:v>
                </c:pt>
                <c:pt idx="63">
                  <c:v>6.5492957746478879</c:v>
                </c:pt>
                <c:pt idx="64">
                  <c:v>6.1080659814766172</c:v>
                </c:pt>
                <c:pt idx="65">
                  <c:v>6.1080659814766172</c:v>
                </c:pt>
                <c:pt idx="66">
                  <c:v>6.4658159014164793</c:v>
                </c:pt>
                <c:pt idx="67">
                  <c:v>6.0847975553857907</c:v>
                </c:pt>
                <c:pt idx="68">
                  <c:v>6.3094988467183901</c:v>
                </c:pt>
                <c:pt idx="69">
                  <c:v>6.1847449602551645</c:v>
                </c:pt>
                <c:pt idx="70">
                  <c:v>6.0737775235916498</c:v>
                </c:pt>
                <c:pt idx="71">
                  <c:v>6.0737775235916498</c:v>
                </c:pt>
                <c:pt idx="72">
                  <c:v>6.0737775235916498</c:v>
                </c:pt>
                <c:pt idx="73">
                  <c:v>6.0737775235916498</c:v>
                </c:pt>
                <c:pt idx="74">
                  <c:v>6.0737775235916498</c:v>
                </c:pt>
                <c:pt idx="75">
                  <c:v>6.0970103554487212</c:v>
                </c:pt>
                <c:pt idx="76">
                  <c:v>6.4590517241379315</c:v>
                </c:pt>
                <c:pt idx="77">
                  <c:v>5.916215847829255</c:v>
                </c:pt>
                <c:pt idx="78">
                  <c:v>6.0867587745644887</c:v>
                </c:pt>
                <c:pt idx="79">
                  <c:v>5.957145804474048</c:v>
                </c:pt>
                <c:pt idx="80">
                  <c:v>5.9280568669463856</c:v>
                </c:pt>
                <c:pt idx="81">
                  <c:v>5.9280568669463856</c:v>
                </c:pt>
                <c:pt idx="82">
                  <c:v>5.8948537913482726</c:v>
                </c:pt>
                <c:pt idx="83">
                  <c:v>6.3462471299679848</c:v>
                </c:pt>
                <c:pt idx="84">
                  <c:v>6.0498457156420606</c:v>
                </c:pt>
                <c:pt idx="85">
                  <c:v>6.1103276088936873</c:v>
                </c:pt>
                <c:pt idx="86">
                  <c:v>6.1103276088936873</c:v>
                </c:pt>
                <c:pt idx="87">
                  <c:v>6.1103276088936873</c:v>
                </c:pt>
                <c:pt idx="88">
                  <c:v>6.1103276088936873</c:v>
                </c:pt>
                <c:pt idx="89">
                  <c:v>5.9674094258107306</c:v>
                </c:pt>
                <c:pt idx="90">
                  <c:v>5.96319018404908</c:v>
                </c:pt>
                <c:pt idx="91">
                  <c:v>5.96319018404908</c:v>
                </c:pt>
                <c:pt idx="92">
                  <c:v>6.1813079232476165</c:v>
                </c:pt>
                <c:pt idx="93">
                  <c:v>5.8802452554744526</c:v>
                </c:pt>
                <c:pt idx="94">
                  <c:v>6.0966994368112823</c:v>
                </c:pt>
                <c:pt idx="95">
                  <c:v>6.0966994368112823</c:v>
                </c:pt>
                <c:pt idx="96">
                  <c:v>5.8708518924465389</c:v>
                </c:pt>
                <c:pt idx="97">
                  <c:v>5.8974076116933265</c:v>
                </c:pt>
                <c:pt idx="98">
                  <c:v>6.195652173913043</c:v>
                </c:pt>
                <c:pt idx="99">
                  <c:v>5.8428462587473033</c:v>
                </c:pt>
                <c:pt idx="100">
                  <c:v>5.8428462587473033</c:v>
                </c:pt>
                <c:pt idx="101">
                  <c:v>5.8428462587473033</c:v>
                </c:pt>
                <c:pt idx="102">
                  <c:v>5.8428462587473033</c:v>
                </c:pt>
                <c:pt idx="103">
                  <c:v>5.8428462587473033</c:v>
                </c:pt>
                <c:pt idx="104">
                  <c:v>5.9018327502724137</c:v>
                </c:pt>
                <c:pt idx="105">
                  <c:v>6.0995088298151545</c:v>
                </c:pt>
                <c:pt idx="106">
                  <c:v>6.0995088298151545</c:v>
                </c:pt>
                <c:pt idx="107">
                  <c:v>6.1722723543888431</c:v>
                </c:pt>
                <c:pt idx="108">
                  <c:v>6.1722723543888431</c:v>
                </c:pt>
                <c:pt idx="109">
                  <c:v>5.996119755011982</c:v>
                </c:pt>
                <c:pt idx="110">
                  <c:v>5.9978421147275665</c:v>
                </c:pt>
                <c:pt idx="111">
                  <c:v>6.320260067114094</c:v>
                </c:pt>
                <c:pt idx="112">
                  <c:v>6.320260067114094</c:v>
                </c:pt>
                <c:pt idx="113">
                  <c:v>6.3452830188679243</c:v>
                </c:pt>
                <c:pt idx="114">
                  <c:v>6.3452830188679243</c:v>
                </c:pt>
                <c:pt idx="115">
                  <c:v>6.2513090256071298</c:v>
                </c:pt>
                <c:pt idx="116">
                  <c:v>6.0925363053022616</c:v>
                </c:pt>
                <c:pt idx="117">
                  <c:v>5.8468406314678782</c:v>
                </c:pt>
                <c:pt idx="118">
                  <c:v>5.9438186276251725</c:v>
                </c:pt>
                <c:pt idx="119">
                  <c:v>5.9785730339884626</c:v>
                </c:pt>
                <c:pt idx="120">
                  <c:v>6.2226661434737629</c:v>
                </c:pt>
                <c:pt idx="121">
                  <c:v>5.9001280409731107</c:v>
                </c:pt>
                <c:pt idx="122">
                  <c:v>5.8222670315425606</c:v>
                </c:pt>
                <c:pt idx="123">
                  <c:v>5.8222670315425606</c:v>
                </c:pt>
                <c:pt idx="124">
                  <c:v>5.8222670315425606</c:v>
                </c:pt>
                <c:pt idx="125">
                  <c:v>6.0965877017110159</c:v>
                </c:pt>
                <c:pt idx="126">
                  <c:v>5.5940719687357268</c:v>
                </c:pt>
                <c:pt idx="127">
                  <c:v>5.9580398695901042</c:v>
                </c:pt>
                <c:pt idx="128">
                  <c:v>5.5892494929006098</c:v>
                </c:pt>
                <c:pt idx="129">
                  <c:v>6.0321109421928885</c:v>
                </c:pt>
                <c:pt idx="130">
                  <c:v>5.585638088963778</c:v>
                </c:pt>
                <c:pt idx="131">
                  <c:v>5.585638088963778</c:v>
                </c:pt>
                <c:pt idx="132">
                  <c:v>5.8101045296167255</c:v>
                </c:pt>
                <c:pt idx="133">
                  <c:v>5.9058720200199053</c:v>
                </c:pt>
                <c:pt idx="134">
                  <c:v>6.0120628820114499</c:v>
                </c:pt>
                <c:pt idx="135">
                  <c:v>6.0120628820114499</c:v>
                </c:pt>
                <c:pt idx="136">
                  <c:v>6.0120628820114499</c:v>
                </c:pt>
                <c:pt idx="137">
                  <c:v>5.8005137331003551</c:v>
                </c:pt>
                <c:pt idx="138">
                  <c:v>5.8005137331003551</c:v>
                </c:pt>
                <c:pt idx="139">
                  <c:v>5.5700424499696792</c:v>
                </c:pt>
                <c:pt idx="140">
                  <c:v>6.0362173038229372</c:v>
                </c:pt>
                <c:pt idx="141">
                  <c:v>6.0362173038229372</c:v>
                </c:pt>
                <c:pt idx="142">
                  <c:v>6.0362173038229372</c:v>
                </c:pt>
                <c:pt idx="143">
                  <c:v>5.7987325310158333</c:v>
                </c:pt>
                <c:pt idx="144">
                  <c:v>6.2633228840125392</c:v>
                </c:pt>
                <c:pt idx="145">
                  <c:v>6.2633228840125392</c:v>
                </c:pt>
                <c:pt idx="146">
                  <c:v>6.2633228840125392</c:v>
                </c:pt>
                <c:pt idx="147">
                  <c:v>6.2633228840125392</c:v>
                </c:pt>
                <c:pt idx="148">
                  <c:v>6.0200668896321066</c:v>
                </c:pt>
                <c:pt idx="149">
                  <c:v>6.2230252968507997</c:v>
                </c:pt>
                <c:pt idx="150">
                  <c:v>6.2230252968507997</c:v>
                </c:pt>
                <c:pt idx="151">
                  <c:v>6.2230252968507997</c:v>
                </c:pt>
                <c:pt idx="152">
                  <c:v>6.0969555746922657</c:v>
                </c:pt>
                <c:pt idx="153">
                  <c:v>6.065286065286065</c:v>
                </c:pt>
                <c:pt idx="154">
                  <c:v>5.7777768636347746</c:v>
                </c:pt>
                <c:pt idx="155">
                  <c:v>5.7777768636347746</c:v>
                </c:pt>
                <c:pt idx="156">
                  <c:v>5.7777768636347746</c:v>
                </c:pt>
                <c:pt idx="157">
                  <c:v>5.7777768636347746</c:v>
                </c:pt>
                <c:pt idx="158">
                  <c:v>5.8532221547296928</c:v>
                </c:pt>
                <c:pt idx="159">
                  <c:v>5.8532221547296928</c:v>
                </c:pt>
                <c:pt idx="160">
                  <c:v>5.8532221547296928</c:v>
                </c:pt>
                <c:pt idx="161">
                  <c:v>6.0933495068825483</c:v>
                </c:pt>
                <c:pt idx="162">
                  <c:v>5.8473454256586788</c:v>
                </c:pt>
                <c:pt idx="163">
                  <c:v>5.9487078124227901</c:v>
                </c:pt>
                <c:pt idx="164">
                  <c:v>5.8906030855539973</c:v>
                </c:pt>
                <c:pt idx="165">
                  <c:v>5.7946602995441712</c:v>
                </c:pt>
                <c:pt idx="166">
                  <c:v>5.9292090463084843</c:v>
                </c:pt>
                <c:pt idx="167">
                  <c:v>5.9292090463084843</c:v>
                </c:pt>
                <c:pt idx="168">
                  <c:v>6.0068571428571431</c:v>
                </c:pt>
                <c:pt idx="169">
                  <c:v>6.0068571428571431</c:v>
                </c:pt>
                <c:pt idx="170">
                  <c:v>6.0068571428571431</c:v>
                </c:pt>
                <c:pt idx="171">
                  <c:v>6.199182288050606</c:v>
                </c:pt>
                <c:pt idx="172">
                  <c:v>6.199182288050606</c:v>
                </c:pt>
                <c:pt idx="173">
                  <c:v>6.199182288050606</c:v>
                </c:pt>
                <c:pt idx="174">
                  <c:v>6.199182288050606</c:v>
                </c:pt>
                <c:pt idx="175">
                  <c:v>5.9167532205807118</c:v>
                </c:pt>
                <c:pt idx="176">
                  <c:v>5.9167532205807118</c:v>
                </c:pt>
                <c:pt idx="177">
                  <c:v>5.9167532205807118</c:v>
                </c:pt>
                <c:pt idx="178">
                  <c:v>5.9167532205807118</c:v>
                </c:pt>
                <c:pt idx="179">
                  <c:v>6.2132514260640637</c:v>
                </c:pt>
                <c:pt idx="180">
                  <c:v>6.1244504433512921</c:v>
                </c:pt>
                <c:pt idx="181">
                  <c:v>5.906542056074767</c:v>
                </c:pt>
                <c:pt idx="182">
                  <c:v>5.906542056074767</c:v>
                </c:pt>
                <c:pt idx="183">
                  <c:v>5.7230475887820775</c:v>
                </c:pt>
                <c:pt idx="184">
                  <c:v>5.7230475887820775</c:v>
                </c:pt>
                <c:pt idx="185">
                  <c:v>6.1755212869511764</c:v>
                </c:pt>
                <c:pt idx="186">
                  <c:v>5.8095238095238111</c:v>
                </c:pt>
                <c:pt idx="187">
                  <c:v>5.8442985132924834</c:v>
                </c:pt>
                <c:pt idx="188">
                  <c:v>5.7445984395049123</c:v>
                </c:pt>
                <c:pt idx="189">
                  <c:v>5.7445984395049123</c:v>
                </c:pt>
                <c:pt idx="190">
                  <c:v>5.9205290986578021</c:v>
                </c:pt>
                <c:pt idx="191">
                  <c:v>5.9205290986578021</c:v>
                </c:pt>
                <c:pt idx="192">
                  <c:v>5.7350649350649352</c:v>
                </c:pt>
                <c:pt idx="193">
                  <c:v>5.6793893129770989</c:v>
                </c:pt>
                <c:pt idx="194">
                  <c:v>5.8981444926964066</c:v>
                </c:pt>
                <c:pt idx="195">
                  <c:v>5.8981444926964066</c:v>
                </c:pt>
                <c:pt idx="196">
                  <c:v>5.7304342811004094</c:v>
                </c:pt>
                <c:pt idx="197">
                  <c:v>5.6476608810610252</c:v>
                </c:pt>
                <c:pt idx="198">
                  <c:v>5.7258110989454263</c:v>
                </c:pt>
                <c:pt idx="199">
                  <c:v>5.714974382232004</c:v>
                </c:pt>
                <c:pt idx="200">
                  <c:v>5.7841022609121113</c:v>
                </c:pt>
                <c:pt idx="201">
                  <c:v>5.8598701311344543</c:v>
                </c:pt>
                <c:pt idx="202">
                  <c:v>5.6126348269265929</c:v>
                </c:pt>
                <c:pt idx="203">
                  <c:v>5.8373426698647117</c:v>
                </c:pt>
                <c:pt idx="204">
                  <c:v>5.4312288266091784</c:v>
                </c:pt>
                <c:pt idx="205">
                  <c:v>5.6863844977052533</c:v>
                </c:pt>
                <c:pt idx="206">
                  <c:v>5.7306305185922159</c:v>
                </c:pt>
                <c:pt idx="207">
                  <c:v>5.7306305185922159</c:v>
                </c:pt>
                <c:pt idx="208">
                  <c:v>5.947826086956522</c:v>
                </c:pt>
                <c:pt idx="209">
                  <c:v>5.8792015899075443</c:v>
                </c:pt>
                <c:pt idx="210">
                  <c:v>5.8792015899075443</c:v>
                </c:pt>
                <c:pt idx="211">
                  <c:v>5.8335766423357676</c:v>
                </c:pt>
                <c:pt idx="212">
                  <c:v>5.7050987597611389</c:v>
                </c:pt>
                <c:pt idx="213">
                  <c:v>5.6978343562355924</c:v>
                </c:pt>
                <c:pt idx="214">
                  <c:v>6.1307082307902654</c:v>
                </c:pt>
                <c:pt idx="215">
                  <c:v>5.8786475423328914</c:v>
                </c:pt>
                <c:pt idx="216">
                  <c:v>5.8571349909932584</c:v>
                </c:pt>
                <c:pt idx="217">
                  <c:v>5.8769252608417908</c:v>
                </c:pt>
                <c:pt idx="218">
                  <c:v>6.199437692726284</c:v>
                </c:pt>
                <c:pt idx="219">
                  <c:v>5.749049429657795</c:v>
                </c:pt>
                <c:pt idx="220">
                  <c:v>5.4696849542210364</c:v>
                </c:pt>
                <c:pt idx="221">
                  <c:v>5.7276995305164338</c:v>
                </c:pt>
                <c:pt idx="222">
                  <c:v>5.7618159203980106</c:v>
                </c:pt>
                <c:pt idx="223">
                  <c:v>5.8361979108913093</c:v>
                </c:pt>
                <c:pt idx="224">
                  <c:v>5.7209784321768611</c:v>
                </c:pt>
                <c:pt idx="225">
                  <c:v>5.5936444436057595</c:v>
                </c:pt>
                <c:pt idx="226">
                  <c:v>5.5936444436057595</c:v>
                </c:pt>
                <c:pt idx="227">
                  <c:v>5.5936444436057595</c:v>
                </c:pt>
                <c:pt idx="228">
                  <c:v>5.5936444436057595</c:v>
                </c:pt>
                <c:pt idx="229">
                  <c:v>5.716198125836681</c:v>
                </c:pt>
                <c:pt idx="230">
                  <c:v>5.9570197027402347</c:v>
                </c:pt>
                <c:pt idx="231">
                  <c:v>5.7104647275158822</c:v>
                </c:pt>
                <c:pt idx="232">
                  <c:v>5.752370422592076</c:v>
                </c:pt>
                <c:pt idx="233">
                  <c:v>5.7298537424720388</c:v>
                </c:pt>
                <c:pt idx="234">
                  <c:v>5.7876268837324982</c:v>
                </c:pt>
                <c:pt idx="235">
                  <c:v>5.7875457875457883</c:v>
                </c:pt>
                <c:pt idx="236">
                  <c:v>5.7875457875457883</c:v>
                </c:pt>
                <c:pt idx="237">
                  <c:v>5.7474851751374443</c:v>
                </c:pt>
                <c:pt idx="238">
                  <c:v>5.7013764502751281</c:v>
                </c:pt>
                <c:pt idx="239">
                  <c:v>5.574778863694779</c:v>
                </c:pt>
                <c:pt idx="240">
                  <c:v>5.8660714285714297</c:v>
                </c:pt>
                <c:pt idx="241">
                  <c:v>5.8660714285714297</c:v>
                </c:pt>
                <c:pt idx="242">
                  <c:v>5.8613138686131396</c:v>
                </c:pt>
                <c:pt idx="243">
                  <c:v>5.8613138686131396</c:v>
                </c:pt>
                <c:pt idx="244">
                  <c:v>5.8942420681551111</c:v>
                </c:pt>
                <c:pt idx="245">
                  <c:v>5.7786189041469216</c:v>
                </c:pt>
                <c:pt idx="246">
                  <c:v>5.6879918895999415</c:v>
                </c:pt>
                <c:pt idx="247">
                  <c:v>5.4101078527497988</c:v>
                </c:pt>
                <c:pt idx="248">
                  <c:v>6.0372633476910753</c:v>
                </c:pt>
                <c:pt idx="249">
                  <c:v>5.6255268136437708</c:v>
                </c:pt>
                <c:pt idx="250">
                  <c:v>5.6281862467429482</c:v>
                </c:pt>
                <c:pt idx="251">
                  <c:v>5.4025955530236951</c:v>
                </c:pt>
                <c:pt idx="252">
                  <c:v>5.7524271844660202</c:v>
                </c:pt>
                <c:pt idx="253">
                  <c:v>5.7524271844660202</c:v>
                </c:pt>
                <c:pt idx="254">
                  <c:v>5.5700388568908981</c:v>
                </c:pt>
                <c:pt idx="255">
                  <c:v>5.7671192189401266</c:v>
                </c:pt>
                <c:pt idx="256">
                  <c:v>5.7671192189401266</c:v>
                </c:pt>
                <c:pt idx="257">
                  <c:v>5.7671192189401266</c:v>
                </c:pt>
                <c:pt idx="258">
                  <c:v>5.7671192189401266</c:v>
                </c:pt>
                <c:pt idx="259">
                  <c:v>5.6041910608739469</c:v>
                </c:pt>
                <c:pt idx="260">
                  <c:v>5.8188405797101455</c:v>
                </c:pt>
                <c:pt idx="261">
                  <c:v>5.7718396711202473</c:v>
                </c:pt>
                <c:pt idx="262">
                  <c:v>5.5566654142573064</c:v>
                </c:pt>
                <c:pt idx="263">
                  <c:v>5.756176605526977</c:v>
                </c:pt>
                <c:pt idx="264">
                  <c:v>5.756176605526977</c:v>
                </c:pt>
                <c:pt idx="265">
                  <c:v>5.7207436762933694</c:v>
                </c:pt>
                <c:pt idx="266">
                  <c:v>5.7360130363932642</c:v>
                </c:pt>
                <c:pt idx="267">
                  <c:v>5.7360130363932642</c:v>
                </c:pt>
                <c:pt idx="268">
                  <c:v>5.7360130363932642</c:v>
                </c:pt>
                <c:pt idx="269">
                  <c:v>5.7360130363932642</c:v>
                </c:pt>
                <c:pt idx="270">
                  <c:v>5.8713482784438753</c:v>
                </c:pt>
                <c:pt idx="271">
                  <c:v>5.8713482784438753</c:v>
                </c:pt>
                <c:pt idx="272">
                  <c:v>5.641325122106605</c:v>
                </c:pt>
                <c:pt idx="273">
                  <c:v>6</c:v>
                </c:pt>
                <c:pt idx="274">
                  <c:v>6</c:v>
                </c:pt>
                <c:pt idx="275">
                  <c:v>5.6658488984601076</c:v>
                </c:pt>
                <c:pt idx="276">
                  <c:v>5.6658488984601076</c:v>
                </c:pt>
                <c:pt idx="277">
                  <c:v>5.6658488984601076</c:v>
                </c:pt>
                <c:pt idx="278">
                  <c:v>5.6658488984601076</c:v>
                </c:pt>
                <c:pt idx="279">
                  <c:v>5.6658488984601076</c:v>
                </c:pt>
                <c:pt idx="280">
                  <c:v>5.7328407544234885</c:v>
                </c:pt>
                <c:pt idx="281">
                  <c:v>5.9858323494687129</c:v>
                </c:pt>
                <c:pt idx="282">
                  <c:v>5.9858323494687129</c:v>
                </c:pt>
                <c:pt idx="283">
                  <c:v>5.7420206836228935</c:v>
                </c:pt>
                <c:pt idx="284">
                  <c:v>5.6135859894483815</c:v>
                </c:pt>
                <c:pt idx="285">
                  <c:v>5.5806067456552881</c:v>
                </c:pt>
                <c:pt idx="286">
                  <c:v>5.9664607237422764</c:v>
                </c:pt>
                <c:pt idx="287">
                  <c:v>5.5639854299571354</c:v>
                </c:pt>
                <c:pt idx="288">
                  <c:v>5.7480314960629926</c:v>
                </c:pt>
                <c:pt idx="289">
                  <c:v>5.7480314960629926</c:v>
                </c:pt>
                <c:pt idx="290">
                  <c:v>5.7480314960629926</c:v>
                </c:pt>
                <c:pt idx="291">
                  <c:v>5.9602649006622519</c:v>
                </c:pt>
                <c:pt idx="292">
                  <c:v>5.9602649006622519</c:v>
                </c:pt>
                <c:pt idx="293">
                  <c:v>5.5811749343134114</c:v>
                </c:pt>
                <c:pt idx="294">
                  <c:v>5.6924075275794941</c:v>
                </c:pt>
                <c:pt idx="295">
                  <c:v>5.5885439701645963</c:v>
                </c:pt>
                <c:pt idx="296">
                  <c:v>5.5885439701645963</c:v>
                </c:pt>
                <c:pt idx="297">
                  <c:v>5.5885439701645963</c:v>
                </c:pt>
                <c:pt idx="298">
                  <c:v>5.9536158136803996</c:v>
                </c:pt>
                <c:pt idx="299">
                  <c:v>5.2959653776350688</c:v>
                </c:pt>
                <c:pt idx="300">
                  <c:v>5.7990684227433347</c:v>
                </c:pt>
                <c:pt idx="301">
                  <c:v>5.6747796139710607</c:v>
                </c:pt>
                <c:pt idx="302">
                  <c:v>5.7345500151364428</c:v>
                </c:pt>
                <c:pt idx="303">
                  <c:v>5.5106433867495808</c:v>
                </c:pt>
                <c:pt idx="304">
                  <c:v>5.6319999999999997</c:v>
                </c:pt>
                <c:pt idx="305">
                  <c:v>5.3773866136702386</c:v>
                </c:pt>
                <c:pt idx="306">
                  <c:v>5.5742103927185696</c:v>
                </c:pt>
                <c:pt idx="307">
                  <c:v>5.6709039548022595</c:v>
                </c:pt>
                <c:pt idx="308">
                  <c:v>5.6709039548022595</c:v>
                </c:pt>
                <c:pt idx="309">
                  <c:v>5.5602980539680242</c:v>
                </c:pt>
                <c:pt idx="310">
                  <c:v>5.4710719060178894</c:v>
                </c:pt>
                <c:pt idx="311">
                  <c:v>5.6739409499358153</c:v>
                </c:pt>
                <c:pt idx="312">
                  <c:v>5.8635363169479087</c:v>
                </c:pt>
                <c:pt idx="313">
                  <c:v>5.5712924738012077</c:v>
                </c:pt>
                <c:pt idx="314">
                  <c:v>5.5712924738012077</c:v>
                </c:pt>
                <c:pt idx="315">
                  <c:v>5.5712924738012077</c:v>
                </c:pt>
                <c:pt idx="316">
                  <c:v>5.3181430511829673</c:v>
                </c:pt>
                <c:pt idx="317">
                  <c:v>5.3181430511829673</c:v>
                </c:pt>
                <c:pt idx="318">
                  <c:v>5.3181430511829673</c:v>
                </c:pt>
                <c:pt idx="319">
                  <c:v>5.3181430511829673</c:v>
                </c:pt>
                <c:pt idx="320">
                  <c:v>5.516696872364478</c:v>
                </c:pt>
                <c:pt idx="321">
                  <c:v>5.6367746797287124</c:v>
                </c:pt>
                <c:pt idx="322">
                  <c:v>5.6367746797287124</c:v>
                </c:pt>
                <c:pt idx="323">
                  <c:v>5.6367746797287124</c:v>
                </c:pt>
                <c:pt idx="324">
                  <c:v>5.6367746797287124</c:v>
                </c:pt>
                <c:pt idx="325">
                  <c:v>5.6114605171208947</c:v>
                </c:pt>
                <c:pt idx="326">
                  <c:v>5.2925594537320464</c:v>
                </c:pt>
                <c:pt idx="327">
                  <c:v>5.2850550143775408</c:v>
                </c:pt>
                <c:pt idx="328">
                  <c:v>5.2850550143775408</c:v>
                </c:pt>
                <c:pt idx="329">
                  <c:v>5.2850550143775408</c:v>
                </c:pt>
                <c:pt idx="330">
                  <c:v>5.4895098651906071</c:v>
                </c:pt>
                <c:pt idx="331">
                  <c:v>5.6159731293151705</c:v>
                </c:pt>
                <c:pt idx="332">
                  <c:v>5.581691711357724</c:v>
                </c:pt>
                <c:pt idx="333">
                  <c:v>5.2728961454794323</c:v>
                </c:pt>
                <c:pt idx="334">
                  <c:v>5.4782608695652177</c:v>
                </c:pt>
                <c:pt idx="335">
                  <c:v>5.4076198847995558</c:v>
                </c:pt>
                <c:pt idx="336">
                  <c:v>5.5965897100409396</c:v>
                </c:pt>
                <c:pt idx="337">
                  <c:v>5.7324840764331206</c:v>
                </c:pt>
                <c:pt idx="338">
                  <c:v>5.4489164086687314</c:v>
                </c:pt>
                <c:pt idx="339">
                  <c:v>5.5075445816186566</c:v>
                </c:pt>
                <c:pt idx="340">
                  <c:v>5.6782334384858046</c:v>
                </c:pt>
                <c:pt idx="341">
                  <c:v>5.4610576585434369</c:v>
                </c:pt>
                <c:pt idx="342">
                  <c:v>5.4352283317800554</c:v>
                </c:pt>
                <c:pt idx="343">
                  <c:v>5.3988114748257816</c:v>
                </c:pt>
                <c:pt idx="344">
                  <c:v>5.3988114748257816</c:v>
                </c:pt>
                <c:pt idx="345">
                  <c:v>5.4169278996865202</c:v>
                </c:pt>
                <c:pt idx="346">
                  <c:v>5.3085609697137137</c:v>
                </c:pt>
                <c:pt idx="347">
                  <c:v>5.3252647503782153</c:v>
                </c:pt>
                <c:pt idx="348">
                  <c:v>5.3806942682504904</c:v>
                </c:pt>
                <c:pt idx="349">
                  <c:v>5.3770975474829426</c:v>
                </c:pt>
                <c:pt idx="350">
                  <c:v>5.1623021985716289</c:v>
                </c:pt>
                <c:pt idx="351">
                  <c:v>5.3808383719514659</c:v>
                </c:pt>
                <c:pt idx="352">
                  <c:v>5.3808383719514659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4-4898-BE98-EF8CE0B97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57400"/>
        <c:axId val="456561992"/>
      </c:scatterChart>
      <c:valAx>
        <c:axId val="45655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61992"/>
        <c:crosses val="autoZero"/>
        <c:crossBetween val="midCat"/>
      </c:valAx>
      <c:valAx>
        <c:axId val="456561992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57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1</xdr:row>
      <xdr:rowOff>60960</xdr:rowOff>
    </xdr:from>
    <xdr:to>
      <xdr:col>18</xdr:col>
      <xdr:colOff>369570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45983-CA39-43EF-81D5-59E931890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0AC70-F90A-4576-AE89-F9D230E05483}">
  <dimension ref="A1:Y354"/>
  <sheetViews>
    <sheetView tabSelected="1" workbookViewId="0">
      <selection activeCell="M2" sqref="M2:M354"/>
    </sheetView>
  </sheetViews>
  <sheetFormatPr defaultRowHeight="14.4" x14ac:dyDescent="0.3"/>
  <cols>
    <col min="1" max="4" width="5.21875" customWidth="1"/>
    <col min="5" max="5" width="11.6640625" bestFit="1" customWidth="1"/>
    <col min="6" max="6" width="8.88671875" style="1"/>
    <col min="8" max="8" width="18" bestFit="1" customWidth="1"/>
    <col min="9" max="9" width="8.88671875" style="1"/>
    <col min="20" max="20" width="10.21875" customWidth="1"/>
    <col min="21" max="22" width="10.109375" style="1" customWidth="1"/>
    <col min="23" max="24" width="10.109375" customWidth="1"/>
    <col min="25" max="25" width="12.21875" bestFit="1" customWidth="1"/>
  </cols>
  <sheetData>
    <row r="1" spans="1:25" x14ac:dyDescent="0.3">
      <c r="A1" t="s">
        <v>3</v>
      </c>
      <c r="B1" t="s">
        <v>2</v>
      </c>
      <c r="C1" t="s">
        <v>4</v>
      </c>
      <c r="D1" t="s">
        <v>5</v>
      </c>
      <c r="E1" t="s">
        <v>108</v>
      </c>
      <c r="F1" s="1" t="s">
        <v>1</v>
      </c>
      <c r="G1" t="s">
        <v>74</v>
      </c>
      <c r="H1" t="s">
        <v>73</v>
      </c>
      <c r="I1" s="1" t="s">
        <v>29</v>
      </c>
      <c r="J1" t="s">
        <v>72</v>
      </c>
      <c r="K1" t="s">
        <v>0</v>
      </c>
      <c r="M1" s="3" t="s">
        <v>109</v>
      </c>
    </row>
    <row r="2" spans="1:25" x14ac:dyDescent="0.3">
      <c r="A2">
        <v>3.1</v>
      </c>
      <c r="B2">
        <v>9.8000000000000007</v>
      </c>
      <c r="C2">
        <v>8</v>
      </c>
      <c r="D2">
        <v>53</v>
      </c>
      <c r="E2" s="4">
        <f>(F2)/(100*(2+(B2/10)))</f>
        <v>6.8856793885440153</v>
      </c>
      <c r="F2" s="1">
        <f>((A2*1000)*(B2/100))/((((C2*60)+D2)/60/60))</f>
        <v>2051.9324577861166</v>
      </c>
      <c r="G2" t="s">
        <v>93</v>
      </c>
      <c r="H2" t="s">
        <v>99</v>
      </c>
      <c r="I2" s="1">
        <f>(A2*(B2^2))</f>
        <v>297.72400000000005</v>
      </c>
      <c r="J2">
        <v>79</v>
      </c>
      <c r="K2" s="1">
        <f>AVERAGEIFS(F:F,J:J,J2)</f>
        <v>1976.9477717059965</v>
      </c>
      <c r="L2">
        <f>COUNTIFS(J:J,J2)</f>
        <v>4</v>
      </c>
      <c r="M2" s="4">
        <f>E2-(6.6689*(A2^-0.05488))</f>
        <v>0.61826694580387898</v>
      </c>
    </row>
    <row r="3" spans="1:25" x14ac:dyDescent="0.3">
      <c r="A3">
        <v>3.1</v>
      </c>
      <c r="B3">
        <v>9.8000000000000007</v>
      </c>
      <c r="C3">
        <v>8</v>
      </c>
      <c r="D3">
        <v>53</v>
      </c>
      <c r="E3" s="4">
        <f>(F3)/(100*(2+(B3/10)))</f>
        <v>6.8856793885440153</v>
      </c>
      <c r="F3" s="1">
        <f>((A3*1000)*(B3/100))/((((C3*60)+D3)/60/60))</f>
        <v>2051.9324577861166</v>
      </c>
      <c r="G3" t="s">
        <v>65</v>
      </c>
      <c r="H3" t="s">
        <v>99</v>
      </c>
      <c r="I3" s="1">
        <f>(A3*(B3^2))</f>
        <v>297.72400000000005</v>
      </c>
      <c r="J3">
        <v>79</v>
      </c>
      <c r="K3" s="1">
        <f>AVERAGEIFS(F:F,J:J,J3)</f>
        <v>1976.9477717059965</v>
      </c>
      <c r="L3">
        <f>COUNTIFS(J:J,J3)</f>
        <v>4</v>
      </c>
      <c r="M3" s="4">
        <f t="shared" ref="M3:M66" si="0">E3-(6.6689*(A3^-0.05488))</f>
        <v>0.61826694580387898</v>
      </c>
    </row>
    <row r="4" spans="1:25" x14ac:dyDescent="0.3">
      <c r="A4">
        <v>15.2</v>
      </c>
      <c r="B4">
        <v>7.3</v>
      </c>
      <c r="C4">
        <v>38</v>
      </c>
      <c r="D4">
        <v>40</v>
      </c>
      <c r="E4" s="4">
        <f>(F4)/(100*(2+(B4/10)))</f>
        <v>6.3069344448654796</v>
      </c>
      <c r="F4" s="1">
        <f>((A4*1000)*(B4/100))/((((C4*60)+D4)/60/60))</f>
        <v>1721.7931034482758</v>
      </c>
      <c r="G4" t="s">
        <v>16</v>
      </c>
      <c r="H4" t="s">
        <v>55</v>
      </c>
      <c r="I4" s="1">
        <f>(A4*(B4^2))</f>
        <v>810.00799999999992</v>
      </c>
      <c r="J4">
        <v>38</v>
      </c>
      <c r="K4" s="1">
        <f>AVERAGEIFS(F:F,J:J,J4)</f>
        <v>1675.4479383473026</v>
      </c>
      <c r="L4">
        <f>COUNTIFS(J:J,J4)</f>
        <v>2</v>
      </c>
      <c r="M4" s="4">
        <f t="shared" si="0"/>
        <v>0.56319634255156714</v>
      </c>
      <c r="U4" s="2"/>
      <c r="V4" s="2"/>
      <c r="W4" s="3"/>
      <c r="X4" s="3"/>
      <c r="Y4" s="3"/>
    </row>
    <row r="5" spans="1:25" x14ac:dyDescent="0.3">
      <c r="A5">
        <v>10.9</v>
      </c>
      <c r="B5">
        <v>6.8</v>
      </c>
      <c r="C5">
        <v>26</v>
      </c>
      <c r="D5">
        <v>10</v>
      </c>
      <c r="E5" s="4">
        <f>(F5)/(100*(2+(B5/10)))</f>
        <v>6.3416674588839239</v>
      </c>
      <c r="F5" s="1">
        <f>((A5*1000)*(B5/100))/((((C5*60)+D5)/60/60))</f>
        <v>1699.5668789808917</v>
      </c>
      <c r="G5" t="s">
        <v>56</v>
      </c>
      <c r="H5" t="s">
        <v>50</v>
      </c>
      <c r="I5" s="1">
        <f>(A5*(B5^2))</f>
        <v>504.01599999999996</v>
      </c>
      <c r="J5">
        <v>39</v>
      </c>
      <c r="K5" s="1">
        <f>AVERAGEIFS(F:F,J:J,J5)</f>
        <v>1621.2885019137009</v>
      </c>
      <c r="L5">
        <f>COUNTIFS(J:J,J5)</f>
        <v>4</v>
      </c>
      <c r="M5" s="4">
        <f t="shared" si="0"/>
        <v>0.49214734003709282</v>
      </c>
      <c r="U5" s="2" t="s">
        <v>78</v>
      </c>
      <c r="V5" s="2" t="s">
        <v>79</v>
      </c>
      <c r="W5" s="3" t="s">
        <v>77</v>
      </c>
      <c r="X5" s="2" t="s">
        <v>76</v>
      </c>
      <c r="Y5" s="3" t="s">
        <v>75</v>
      </c>
    </row>
    <row r="6" spans="1:25" x14ac:dyDescent="0.3">
      <c r="A6">
        <v>3.1</v>
      </c>
      <c r="B6">
        <v>10</v>
      </c>
      <c r="C6">
        <v>9</v>
      </c>
      <c r="D6">
        <v>10</v>
      </c>
      <c r="E6" s="4">
        <f>(F6)/(100*(2+(B6/10)))</f>
        <v>6.7636363636363646</v>
      </c>
      <c r="F6" s="1">
        <f>((A6*1000)*(B6/100))/((((C6*60)+D6)/60/60))</f>
        <v>2029.0909090909092</v>
      </c>
      <c r="G6" t="s">
        <v>9</v>
      </c>
      <c r="H6" t="s">
        <v>69</v>
      </c>
      <c r="I6" s="1">
        <f>(A6*(B6^2))</f>
        <v>310</v>
      </c>
      <c r="J6">
        <v>55</v>
      </c>
      <c r="K6" s="1">
        <f>AVERAGEIFS(F:F,J:J,J6)</f>
        <v>2002.6540575632641</v>
      </c>
      <c r="L6">
        <f>COUNTIFS(J:J,J6)</f>
        <v>6</v>
      </c>
      <c r="M6" s="4">
        <f t="shared" si="0"/>
        <v>0.49622392089622824</v>
      </c>
      <c r="T6" t="s">
        <v>34</v>
      </c>
      <c r="U6" s="1">
        <f>AVERAGEIFS(F:F,G:G,T6)</f>
        <v>1672.2110598221143</v>
      </c>
      <c r="V6" s="1">
        <f>AVERAGEIFS(K:K,G:G,T6)</f>
        <v>1661.4204048896638</v>
      </c>
      <c r="W6">
        <f>COUNTIFS(G:G,T6)</f>
        <v>22</v>
      </c>
      <c r="X6" s="1">
        <f t="shared" ref="X6:X20" si="1">U6-V6</f>
        <v>10.790654932450479</v>
      </c>
      <c r="Y6" s="1">
        <f t="shared" ref="Y6:Y20" si="2">X6/0.22</f>
        <v>49.048431511138546</v>
      </c>
    </row>
    <row r="7" spans="1:25" x14ac:dyDescent="0.3">
      <c r="A7">
        <v>8.4</v>
      </c>
      <c r="B7">
        <v>9.1999999999999993</v>
      </c>
      <c r="C7">
        <v>24</v>
      </c>
      <c r="D7">
        <v>48</v>
      </c>
      <c r="E7" s="4">
        <f>(F7)/(100*(2+(B7/10)))</f>
        <v>6.4030048608042414</v>
      </c>
      <c r="F7" s="1">
        <f>((A7*1000)*(B7/100))/((((C7*60)+D7)/60/60))</f>
        <v>1869.6774193548385</v>
      </c>
      <c r="G7" t="s">
        <v>6</v>
      </c>
      <c r="H7" t="s">
        <v>40</v>
      </c>
      <c r="I7" s="1">
        <f>(A7*(B7^2))</f>
        <v>710.97599999999989</v>
      </c>
      <c r="J7">
        <v>21</v>
      </c>
      <c r="K7" s="1">
        <f>AVERAGEIFS(F:F,J:J,J7)</f>
        <v>1869.6774193548385</v>
      </c>
      <c r="L7">
        <f>COUNTIFS(J:J,J7)</f>
        <v>1</v>
      </c>
      <c r="M7" s="4">
        <f t="shared" si="0"/>
        <v>0.46924784778694395</v>
      </c>
      <c r="T7" t="s">
        <v>65</v>
      </c>
      <c r="U7" s="1">
        <f>AVERAGEIFS(F:F,G:G,T7)</f>
        <v>1672.1077772881304</v>
      </c>
      <c r="V7" s="1">
        <f>AVERAGEIFS(K:K,G:G,T7)</f>
        <v>1667.9933183228663</v>
      </c>
      <c r="W7">
        <f>COUNTIFS(G:G,T7)</f>
        <v>29</v>
      </c>
      <c r="X7" s="1">
        <f t="shared" si="1"/>
        <v>4.1144589652640207</v>
      </c>
      <c r="Y7" s="1">
        <f t="shared" si="2"/>
        <v>18.702086205745548</v>
      </c>
    </row>
    <row r="8" spans="1:25" x14ac:dyDescent="0.3">
      <c r="A8">
        <v>12.7</v>
      </c>
      <c r="B8">
        <v>7</v>
      </c>
      <c r="C8">
        <v>31</v>
      </c>
      <c r="D8">
        <v>32</v>
      </c>
      <c r="E8" s="4">
        <f>(F8)/(100*(2+(B8/10)))</f>
        <v>6.2649753347427772</v>
      </c>
      <c r="F8" s="1">
        <f>((A8*1000)*(B8/100))/((((C8*60)+D8)/60/60))</f>
        <v>1691.5433403805498</v>
      </c>
      <c r="G8" t="s">
        <v>56</v>
      </c>
      <c r="H8" t="s">
        <v>71</v>
      </c>
      <c r="I8" s="1">
        <f>(A8*(B8^2))</f>
        <v>622.29999999999995</v>
      </c>
      <c r="J8">
        <v>57</v>
      </c>
      <c r="K8" s="1">
        <f>AVERAGEIFS(F:F,J:J,J8)</f>
        <v>1691.5433403805498</v>
      </c>
      <c r="L8">
        <f>COUNTIFS(J:J,J8)</f>
        <v>3</v>
      </c>
      <c r="M8" s="4">
        <f t="shared" si="0"/>
        <v>0.46431471289634274</v>
      </c>
      <c r="T8" t="s">
        <v>31</v>
      </c>
      <c r="U8" s="1">
        <f>AVERAGEIFS(F:F,G:G,T8)</f>
        <v>1655.6587435999097</v>
      </c>
      <c r="V8" s="1">
        <f>AVERAGEIFS(K:K,G:G,T8)</f>
        <v>1651.3097521078025</v>
      </c>
      <c r="W8">
        <f>COUNTIFS(G:G,T8)</f>
        <v>12</v>
      </c>
      <c r="X8" s="1">
        <f t="shared" si="1"/>
        <v>4.3489914921071886</v>
      </c>
      <c r="Y8" s="1">
        <f t="shared" si="2"/>
        <v>19.768143145941767</v>
      </c>
    </row>
    <row r="9" spans="1:25" x14ac:dyDescent="0.3">
      <c r="A9">
        <v>12.7</v>
      </c>
      <c r="B9">
        <v>7</v>
      </c>
      <c r="C9">
        <v>31</v>
      </c>
      <c r="D9">
        <v>32</v>
      </c>
      <c r="E9" s="4">
        <f>(F9)/(100*(2+(B9/10)))</f>
        <v>6.2649753347427772</v>
      </c>
      <c r="F9" s="1">
        <f>((A9*1000)*(B9/100))/((((C9*60)+D9)/60/60))</f>
        <v>1691.5433403805498</v>
      </c>
      <c r="G9" t="s">
        <v>68</v>
      </c>
      <c r="H9" t="s">
        <v>71</v>
      </c>
      <c r="I9" s="1">
        <f>(A9*(B9^2))</f>
        <v>622.29999999999995</v>
      </c>
      <c r="J9">
        <v>57</v>
      </c>
      <c r="K9" s="1">
        <f>AVERAGEIFS(F:F,J:J,J9)</f>
        <v>1691.5433403805498</v>
      </c>
      <c r="L9">
        <f>COUNTIFS(J:J,J9)</f>
        <v>3</v>
      </c>
      <c r="M9" s="4">
        <f t="shared" si="0"/>
        <v>0.46431471289634274</v>
      </c>
      <c r="T9" t="s">
        <v>6</v>
      </c>
      <c r="U9" s="1">
        <f>AVERAGEIFS(F:F,G:G,T9)</f>
        <v>1685.2075797804657</v>
      </c>
      <c r="V9" s="1">
        <f>AVERAGEIFS(K:K,G:G,T9)</f>
        <v>1681.4970773359969</v>
      </c>
      <c r="W9">
        <f>COUNTIFS(G:G,T9)</f>
        <v>18</v>
      </c>
      <c r="X9" s="1">
        <f t="shared" si="1"/>
        <v>3.7105024444688297</v>
      </c>
      <c r="Y9" s="1">
        <f t="shared" si="2"/>
        <v>16.865920202131043</v>
      </c>
    </row>
    <row r="10" spans="1:25" x14ac:dyDescent="0.3">
      <c r="A10">
        <v>12.7</v>
      </c>
      <c r="B10">
        <v>7</v>
      </c>
      <c r="C10">
        <v>31</v>
      </c>
      <c r="D10">
        <v>32</v>
      </c>
      <c r="E10" s="4">
        <f>(F10)/(100*(2+(B10/10)))</f>
        <v>6.2649753347427772</v>
      </c>
      <c r="F10" s="1">
        <f>((A10*1000)*(B10/100))/((((C10*60)+D10)/60/60))</f>
        <v>1691.5433403805498</v>
      </c>
      <c r="G10" t="s">
        <v>31</v>
      </c>
      <c r="H10" t="s">
        <v>71</v>
      </c>
      <c r="I10" s="1">
        <f>(A10*(B10^2))</f>
        <v>622.29999999999995</v>
      </c>
      <c r="J10">
        <v>57</v>
      </c>
      <c r="K10" s="1">
        <f>AVERAGEIFS(F:F,J:J,J10)</f>
        <v>1691.5433403805498</v>
      </c>
      <c r="L10">
        <f>COUNTIFS(J:J,J10)</f>
        <v>3</v>
      </c>
      <c r="M10" s="4">
        <f t="shared" si="0"/>
        <v>0.46431471289634274</v>
      </c>
      <c r="T10" t="s">
        <v>32</v>
      </c>
      <c r="U10" s="1">
        <f>AVERAGEIFS(F:F,G:G,T10)</f>
        <v>1646.3049732828281</v>
      </c>
      <c r="V10" s="1">
        <f>AVERAGEIFS(K:K,G:G,T10)</f>
        <v>1643.2762356223582</v>
      </c>
      <c r="W10">
        <f>COUNTIFS(G:G,T10)</f>
        <v>22</v>
      </c>
      <c r="X10" s="1">
        <f t="shared" si="1"/>
        <v>3.0287376604699148</v>
      </c>
      <c r="Y10" s="1">
        <f t="shared" si="2"/>
        <v>13.766989365772339</v>
      </c>
    </row>
    <row r="11" spans="1:25" x14ac:dyDescent="0.3">
      <c r="A11">
        <v>5.9</v>
      </c>
      <c r="B11">
        <v>8.5</v>
      </c>
      <c r="C11">
        <v>16</v>
      </c>
      <c r="D11">
        <v>12</v>
      </c>
      <c r="E11" s="4">
        <f>(F11)/(100*(2+(B11/10)))</f>
        <v>6.5172189733593262</v>
      </c>
      <c r="F11" s="1">
        <f>((A11*1000)*(B11/100))/((((C11*60)+D11)/60/60))</f>
        <v>1857.4074074074078</v>
      </c>
      <c r="G11" t="s">
        <v>107</v>
      </c>
      <c r="H11" t="s">
        <v>37</v>
      </c>
      <c r="I11" s="1">
        <f>(A11*(B11^2))</f>
        <v>426.27500000000003</v>
      </c>
      <c r="J11">
        <v>88</v>
      </c>
      <c r="K11" s="1">
        <f>AVERAGEIFS(F:F,J:J,J11)</f>
        <v>1809.4051049958214</v>
      </c>
      <c r="L11">
        <f>COUNTIFS(J:J,J11)</f>
        <v>7</v>
      </c>
      <c r="M11" s="4">
        <f t="shared" si="0"/>
        <v>0.46729597893223218</v>
      </c>
      <c r="T11" t="s">
        <v>12</v>
      </c>
      <c r="U11" s="1">
        <f>AVERAGEIFS(F:F,G:G,T11)</f>
        <v>1659.0616474493399</v>
      </c>
      <c r="V11" s="1">
        <f>AVERAGEIFS(K:K,G:G,T11)</f>
        <v>1656.9158346376687</v>
      </c>
      <c r="W11">
        <f>COUNTIFS(G:G,T11)</f>
        <v>10</v>
      </c>
      <c r="X11" s="1">
        <f t="shared" si="1"/>
        <v>2.1458128116712487</v>
      </c>
      <c r="Y11" s="1">
        <f t="shared" si="2"/>
        <v>9.7536945985056764</v>
      </c>
    </row>
    <row r="12" spans="1:25" x14ac:dyDescent="0.3">
      <c r="A12">
        <v>12.9</v>
      </c>
      <c r="B12">
        <v>7.4</v>
      </c>
      <c r="C12">
        <v>33</v>
      </c>
      <c r="D12">
        <v>25</v>
      </c>
      <c r="E12" s="4">
        <f>(F12)/(100*(2+(B12/10)))</f>
        <v>6.2554562498862349</v>
      </c>
      <c r="F12" s="1">
        <f>((A12*1000)*(B12/100))/((((C12*60)+D12)/60/60))</f>
        <v>1713.9950124688285</v>
      </c>
      <c r="G12" t="s">
        <v>17</v>
      </c>
      <c r="H12" t="s">
        <v>83</v>
      </c>
      <c r="I12" s="1">
        <f>(A12*(B12^2))</f>
        <v>706.40400000000011</v>
      </c>
      <c r="J12">
        <v>62</v>
      </c>
      <c r="K12" s="1">
        <f>AVERAGEIFS(F:F,J:J,J12)</f>
        <v>1695.0077984629017</v>
      </c>
      <c r="L12">
        <f>COUNTIFS(J:J,J12)</f>
        <v>5</v>
      </c>
      <c r="M12" s="4">
        <f t="shared" si="0"/>
        <v>0.45976766361607968</v>
      </c>
      <c r="T12" t="s">
        <v>9</v>
      </c>
      <c r="U12" s="1">
        <f>AVERAGEIFS(F:F,G:G,T12)</f>
        <v>1705.8705611000946</v>
      </c>
      <c r="V12" s="1">
        <f>AVERAGEIFS(K:K,G:G,T12)</f>
        <v>1703.9284562315418</v>
      </c>
      <c r="W12">
        <f>COUNTIFS(G:G,T12)</f>
        <v>20</v>
      </c>
      <c r="X12" s="1">
        <f t="shared" si="1"/>
        <v>1.9421048685528604</v>
      </c>
      <c r="Y12" s="1">
        <f t="shared" si="2"/>
        <v>8.8277494025130014</v>
      </c>
    </row>
    <row r="13" spans="1:25" x14ac:dyDescent="0.3">
      <c r="A13">
        <v>17.100000000000001</v>
      </c>
      <c r="B13">
        <v>6.6</v>
      </c>
      <c r="C13">
        <v>41</v>
      </c>
      <c r="D13">
        <v>23</v>
      </c>
      <c r="E13" s="4">
        <f>(F13)/(100*(2+(B13/10)))</f>
        <v>6.1515447902882467</v>
      </c>
      <c r="F13" s="1">
        <f>((A13*1000)*(B13/100))/((((C13*60)+D13)/60/60))</f>
        <v>1636.3109142166736</v>
      </c>
      <c r="G13" t="s">
        <v>34</v>
      </c>
      <c r="H13" t="s">
        <v>59</v>
      </c>
      <c r="I13" s="1">
        <f>(A13*(B13^2))</f>
        <v>744.87599999999998</v>
      </c>
      <c r="J13">
        <v>42</v>
      </c>
      <c r="K13" s="1">
        <f>AVERAGEIFS(F:F,J:J,J13)</f>
        <v>1600.1194378537607</v>
      </c>
      <c r="L13">
        <f>COUNTIFS(J:J,J13)</f>
        <v>4</v>
      </c>
      <c r="M13" s="4">
        <f t="shared" si="0"/>
        <v>0.4448140906784106</v>
      </c>
      <c r="T13" t="s">
        <v>52</v>
      </c>
      <c r="U13" s="1">
        <f>AVERAGEIFS(F:F,G:G,T13)</f>
        <v>1633.9270153345019</v>
      </c>
      <c r="V13" s="1">
        <f>AVERAGEIFS(K:K,G:G,T13)</f>
        <v>1631.5228389381584</v>
      </c>
      <c r="W13">
        <f>COUNTIFS(G:G,T13)</f>
        <v>19</v>
      </c>
      <c r="X13" s="1">
        <f t="shared" si="1"/>
        <v>2.4041763963434732</v>
      </c>
      <c r="Y13" s="1">
        <f t="shared" si="2"/>
        <v>10.928074528833969</v>
      </c>
    </row>
    <row r="14" spans="1:25" x14ac:dyDescent="0.3">
      <c r="A14">
        <v>3.8</v>
      </c>
      <c r="B14">
        <v>9.6999999999999993</v>
      </c>
      <c r="C14">
        <v>11</v>
      </c>
      <c r="D14">
        <v>12</v>
      </c>
      <c r="E14" s="4">
        <f>(F14)/(100*(2+(B14/10)))</f>
        <v>6.6486291486291487</v>
      </c>
      <c r="F14" s="1">
        <f>((A14*1000)*(B14/100))/((((C14*60)+D14)/60/60))</f>
        <v>1974.6428571428571</v>
      </c>
      <c r="G14" t="s">
        <v>65</v>
      </c>
      <c r="H14" t="s">
        <v>97</v>
      </c>
      <c r="I14" s="1">
        <f>(A14*(B14^2))</f>
        <v>357.54199999999992</v>
      </c>
      <c r="J14">
        <v>77</v>
      </c>
      <c r="K14" s="1">
        <f>AVERAGEIFS(F:F,J:J,J14)</f>
        <v>1942.3335507967915</v>
      </c>
      <c r="L14">
        <f>COUNTIFS(J:J,J14)</f>
        <v>4</v>
      </c>
      <c r="M14" s="4">
        <f t="shared" si="0"/>
        <v>0.45085592385801387</v>
      </c>
      <c r="T14" t="s">
        <v>17</v>
      </c>
      <c r="U14" s="1">
        <f>AVERAGEIFS(F:F,G:G,T14)</f>
        <v>1677.6034967517646</v>
      </c>
      <c r="V14" s="1">
        <f>AVERAGEIFS(K:K,G:G,T14)</f>
        <v>1678.7678033571226</v>
      </c>
      <c r="W14">
        <f>COUNTIFS(G:G,T14)</f>
        <v>41</v>
      </c>
      <c r="X14" s="1">
        <f t="shared" si="1"/>
        <v>-1.1643066053579787</v>
      </c>
      <c r="Y14" s="1">
        <f t="shared" si="2"/>
        <v>-5.2923027516271759</v>
      </c>
    </row>
    <row r="15" spans="1:25" x14ac:dyDescent="0.3">
      <c r="A15">
        <v>4.9000000000000004</v>
      </c>
      <c r="B15">
        <v>8.9</v>
      </c>
      <c r="C15">
        <v>13</v>
      </c>
      <c r="D15">
        <v>48</v>
      </c>
      <c r="E15" s="4">
        <f>(F15)/(100*(2+(B15/10)))</f>
        <v>6.5608545208364681</v>
      </c>
      <c r="F15" s="1">
        <f>((A15*1000)*(B15/100))/((((C15*60)+D15)/60/60))</f>
        <v>1896.0869565217392</v>
      </c>
      <c r="G15" t="s">
        <v>34</v>
      </c>
      <c r="H15" t="s">
        <v>57</v>
      </c>
      <c r="I15" s="1">
        <f>(A15*(B15^2))</f>
        <v>388.12900000000008</v>
      </c>
      <c r="J15">
        <v>40</v>
      </c>
      <c r="K15" s="1">
        <f>AVERAGEIFS(F:F,J:J,J15)</f>
        <v>1829.7596666000748</v>
      </c>
      <c r="L15">
        <f>COUNTIFS(J:J,J15)</f>
        <v>6</v>
      </c>
      <c r="M15" s="4">
        <f t="shared" si="0"/>
        <v>0.44895445815719803</v>
      </c>
      <c r="T15" t="s">
        <v>56</v>
      </c>
      <c r="U15" s="1">
        <f>AVERAGEIFS(F:F,G:G,T15)</f>
        <v>1657.8296127475871</v>
      </c>
      <c r="V15" s="1">
        <f>AVERAGEIFS(K:K,G:G,T15)</f>
        <v>1661.0482105982223</v>
      </c>
      <c r="W15">
        <f>COUNTIFS(G:G,T15)</f>
        <v>7</v>
      </c>
      <c r="X15" s="1">
        <f t="shared" si="1"/>
        <v>-3.2185978506352058</v>
      </c>
      <c r="Y15" s="1">
        <f t="shared" si="2"/>
        <v>-14.629990230160026</v>
      </c>
    </row>
    <row r="16" spans="1:25" x14ac:dyDescent="0.3">
      <c r="A16">
        <v>11.1</v>
      </c>
      <c r="B16">
        <v>7.1</v>
      </c>
      <c r="C16">
        <v>27</v>
      </c>
      <c r="D16">
        <v>45</v>
      </c>
      <c r="E16" s="4">
        <f>(F16)/(100*(2+(B16/10)))</f>
        <v>6.2878228782287815</v>
      </c>
      <c r="F16" s="1">
        <f>((A16*1000)*(B16/100))/((((C16*60)+D16)/60/60))</f>
        <v>1703.9999999999998</v>
      </c>
      <c r="G16" t="s">
        <v>34</v>
      </c>
      <c r="H16" t="s">
        <v>35</v>
      </c>
      <c r="I16" s="1">
        <f>(A16*(B16^2))</f>
        <v>559.55099999999993</v>
      </c>
      <c r="J16">
        <v>16</v>
      </c>
      <c r="K16" s="1">
        <f>AVERAGEIFS(F:F,J:J,J16)</f>
        <v>1648.8998510360359</v>
      </c>
      <c r="L16">
        <f>COUNTIFS(J:J,J16)</f>
        <v>7</v>
      </c>
      <c r="M16" s="4">
        <f t="shared" si="0"/>
        <v>0.44413676650818523</v>
      </c>
      <c r="T16" t="s">
        <v>10</v>
      </c>
      <c r="U16" s="1">
        <f>AVERAGEIFS(F:F,G:G,T16)</f>
        <v>1662.3698618217513</v>
      </c>
      <c r="V16" s="1">
        <f>AVERAGEIFS(K:K,G:G,T16)</f>
        <v>1668.2703102006503</v>
      </c>
      <c r="W16">
        <f>COUNTIFS(G:G,T16)</f>
        <v>21</v>
      </c>
      <c r="X16" s="1">
        <f t="shared" si="1"/>
        <v>-5.9004483788990001</v>
      </c>
      <c r="Y16" s="1">
        <f t="shared" si="2"/>
        <v>-26.820219904086365</v>
      </c>
    </row>
    <row r="17" spans="1:25" x14ac:dyDescent="0.3">
      <c r="A17">
        <v>3.1</v>
      </c>
      <c r="B17">
        <v>10</v>
      </c>
      <c r="C17">
        <v>9</v>
      </c>
      <c r="D17">
        <v>14</v>
      </c>
      <c r="E17" s="4">
        <f>(F17)/(100*(2+(B17/10)))</f>
        <v>6.7148014440433217</v>
      </c>
      <c r="F17" s="1">
        <f>((A17*1000)*(B17/100))/((((C17*60)+D17)/60/60))</f>
        <v>2014.4404332129966</v>
      </c>
      <c r="G17" t="s">
        <v>64</v>
      </c>
      <c r="H17" t="s">
        <v>69</v>
      </c>
      <c r="I17" s="1">
        <f>(A17*(B17^2))</f>
        <v>310</v>
      </c>
      <c r="J17">
        <v>55</v>
      </c>
      <c r="K17" s="1">
        <f>AVERAGEIFS(F:F,J:J,J17)</f>
        <v>2002.6540575632641</v>
      </c>
      <c r="L17">
        <f>COUNTIFS(J:J,J17)</f>
        <v>6</v>
      </c>
      <c r="M17" s="4">
        <f t="shared" si="0"/>
        <v>0.44738900130318537</v>
      </c>
      <c r="T17" t="s">
        <v>27</v>
      </c>
      <c r="U17" s="1">
        <f>AVERAGEIFS(F:F,G:G,T17)</f>
        <v>1683.5900267821557</v>
      </c>
      <c r="V17" s="1">
        <f>AVERAGEIFS(K:K,G:G,T17)</f>
        <v>1690.4842989081037</v>
      </c>
      <c r="W17">
        <f>COUNTIFS(G:G,T17)</f>
        <v>20</v>
      </c>
      <c r="X17" s="1">
        <f t="shared" si="1"/>
        <v>-6.894272125947964</v>
      </c>
      <c r="Y17" s="1">
        <f t="shared" si="2"/>
        <v>-31.337600572490746</v>
      </c>
    </row>
    <row r="18" spans="1:25" x14ac:dyDescent="0.3">
      <c r="A18">
        <v>3.1</v>
      </c>
      <c r="B18">
        <v>10</v>
      </c>
      <c r="C18">
        <v>9</v>
      </c>
      <c r="D18">
        <v>14</v>
      </c>
      <c r="E18" s="4">
        <f>(F18)/(100*(2+(B18/10)))</f>
        <v>6.7148014440433217</v>
      </c>
      <c r="F18" s="1">
        <f>((A18*1000)*(B18/100))/((((C18*60)+D18)/60/60))</f>
        <v>2014.4404332129966</v>
      </c>
      <c r="G18" t="s">
        <v>65</v>
      </c>
      <c r="H18" t="s">
        <v>69</v>
      </c>
      <c r="I18" s="1">
        <f>(A18*(B18^2))</f>
        <v>310</v>
      </c>
      <c r="J18">
        <v>55</v>
      </c>
      <c r="K18" s="1">
        <f>AVERAGEIFS(F:F,J:J,J18)</f>
        <v>2002.6540575632641</v>
      </c>
      <c r="L18">
        <f>COUNTIFS(J:J,J18)</f>
        <v>6</v>
      </c>
      <c r="M18" s="4">
        <f t="shared" si="0"/>
        <v>0.44738900130318537</v>
      </c>
      <c r="T18" t="s">
        <v>11</v>
      </c>
      <c r="U18" s="1">
        <f>AVERAGEIFS(F:F,G:G,T18)</f>
        <v>1683.9656473012558</v>
      </c>
      <c r="V18" s="1">
        <f>AVERAGEIFS(K:K,G:G,T18)</f>
        <v>1691.2112898805628</v>
      </c>
      <c r="W18">
        <f>COUNTIFS(G:G,T18)</f>
        <v>9</v>
      </c>
      <c r="X18" s="1">
        <f t="shared" si="1"/>
        <v>-7.2456425793070593</v>
      </c>
      <c r="Y18" s="1">
        <f t="shared" si="2"/>
        <v>-32.934738996850271</v>
      </c>
    </row>
    <row r="19" spans="1:25" x14ac:dyDescent="0.3">
      <c r="A19">
        <v>3.1</v>
      </c>
      <c r="B19">
        <v>10</v>
      </c>
      <c r="C19">
        <v>9</v>
      </c>
      <c r="D19">
        <v>14</v>
      </c>
      <c r="E19" s="4">
        <f>(F19)/(100*(2+(B19/10)))</f>
        <v>6.7148014440433217</v>
      </c>
      <c r="F19" s="1">
        <f>((A19*1000)*(B19/100))/((((C19*60)+D19)/60/60))</f>
        <v>2014.4404332129966</v>
      </c>
      <c r="G19" t="s">
        <v>31</v>
      </c>
      <c r="H19" t="s">
        <v>69</v>
      </c>
      <c r="I19" s="1">
        <f>(A19*(B19^2))</f>
        <v>310</v>
      </c>
      <c r="J19">
        <v>55</v>
      </c>
      <c r="K19" s="1">
        <f>AVERAGEIFS(F:F,J:J,J19)</f>
        <v>2002.6540575632641</v>
      </c>
      <c r="L19">
        <f>COUNTIFS(J:J,J19)</f>
        <v>6</v>
      </c>
      <c r="M19" s="4">
        <f t="shared" si="0"/>
        <v>0.44738900130318537</v>
      </c>
      <c r="T19" t="s">
        <v>16</v>
      </c>
      <c r="U19" s="1">
        <f>AVERAGEIFS(F:F,G:G,T19)</f>
        <v>1654.7132580615641</v>
      </c>
      <c r="V19" s="1">
        <f>AVERAGEIFS(K:K,G:G,T19)</f>
        <v>1663.7457839045896</v>
      </c>
      <c r="W19">
        <f>COUNTIFS(G:G,T19)</f>
        <v>27</v>
      </c>
      <c r="X19" s="1">
        <f t="shared" si="1"/>
        <v>-9.0325258430254962</v>
      </c>
      <c r="Y19" s="1">
        <f t="shared" si="2"/>
        <v>-41.056935650115889</v>
      </c>
    </row>
    <row r="20" spans="1:25" x14ac:dyDescent="0.3">
      <c r="A20">
        <v>11.8</v>
      </c>
      <c r="B20">
        <v>7.5</v>
      </c>
      <c r="C20">
        <v>30</v>
      </c>
      <c r="D20">
        <v>50</v>
      </c>
      <c r="E20" s="4">
        <f>(F20)/(100*(2+(B20/10)))</f>
        <v>6.262407862407863</v>
      </c>
      <c r="F20" s="1">
        <f>((A20*1000)*(B20/100))/((((C20*60)+D20)/60/60))</f>
        <v>1722.1621621621623</v>
      </c>
      <c r="G20" t="s">
        <v>17</v>
      </c>
      <c r="H20" t="s">
        <v>24</v>
      </c>
      <c r="I20" s="1">
        <f>(A20*(B20^2))</f>
        <v>663.75</v>
      </c>
      <c r="J20">
        <v>11</v>
      </c>
      <c r="K20" s="1">
        <f>AVERAGEIFS(F:F,J:J,J20)</f>
        <v>1694.2080256421468</v>
      </c>
      <c r="L20">
        <f>COUNTIFS(J:J,J20)</f>
        <v>6</v>
      </c>
      <c r="M20" s="4">
        <f t="shared" si="0"/>
        <v>0.43830119135118562</v>
      </c>
      <c r="T20" t="s">
        <v>18</v>
      </c>
      <c r="U20" s="1">
        <f>AVERAGEIFS(F:F,G:G,T20)</f>
        <v>1659.3626375375034</v>
      </c>
      <c r="V20" s="1">
        <f>AVERAGEIFS(K:K,G:G,T20)</f>
        <v>1674.099292700424</v>
      </c>
      <c r="W20">
        <f>COUNTIFS(G:G,T20)</f>
        <v>16</v>
      </c>
      <c r="X20" s="1">
        <f t="shared" si="1"/>
        <v>-14.73665516292067</v>
      </c>
      <c r="Y20" s="1">
        <f t="shared" si="2"/>
        <v>-66.984796195093949</v>
      </c>
    </row>
    <row r="21" spans="1:25" x14ac:dyDescent="0.3">
      <c r="A21">
        <v>10.9</v>
      </c>
      <c r="B21">
        <v>6.8</v>
      </c>
      <c r="C21">
        <v>26</v>
      </c>
      <c r="D21">
        <v>25</v>
      </c>
      <c r="E21" s="4">
        <f>(F21)/(100*(2+(B21/10)))</f>
        <v>6.2816516785159378</v>
      </c>
      <c r="F21" s="1">
        <f>((A21*1000)*(B21/100))/((((C21*60)+D21)/60/60))</f>
        <v>1683.4826498422713</v>
      </c>
      <c r="G21" t="s">
        <v>17</v>
      </c>
      <c r="H21" t="s">
        <v>50</v>
      </c>
      <c r="I21" s="1">
        <f>(A21*(B21^2))</f>
        <v>504.01599999999996</v>
      </c>
      <c r="J21">
        <v>71</v>
      </c>
      <c r="K21" s="1">
        <f>AVERAGEIFS(F:F,J:J,J21)</f>
        <v>1678.2217665615142</v>
      </c>
      <c r="L21">
        <f>COUNTIFS(J:J,J21)</f>
        <v>3</v>
      </c>
      <c r="M21" s="4">
        <f t="shared" si="0"/>
        <v>0.43213155966910666</v>
      </c>
      <c r="X21" s="1"/>
      <c r="Y21" s="1"/>
    </row>
    <row r="22" spans="1:25" x14ac:dyDescent="0.3">
      <c r="A22">
        <v>10.9</v>
      </c>
      <c r="B22">
        <v>6.8</v>
      </c>
      <c r="C22">
        <v>26</v>
      </c>
      <c r="D22">
        <v>25</v>
      </c>
      <c r="E22" s="4">
        <f>(F22)/(100*(2+(B22/10)))</f>
        <v>6.2816516785159378</v>
      </c>
      <c r="F22" s="1">
        <f>((A22*1000)*(B22/100))/((((C22*60)+D22)/60/60))</f>
        <v>1683.4826498422713</v>
      </c>
      <c r="G22" t="s">
        <v>10</v>
      </c>
      <c r="H22" t="s">
        <v>50</v>
      </c>
      <c r="I22" s="1">
        <f>(A22*(B22^2))</f>
        <v>504.01599999999996</v>
      </c>
      <c r="J22">
        <v>71</v>
      </c>
      <c r="K22" s="1">
        <f>AVERAGEIFS(F:F,J:J,J22)</f>
        <v>1678.2217665615142</v>
      </c>
      <c r="L22">
        <f>COUNTIFS(J:J,J22)</f>
        <v>3</v>
      </c>
      <c r="M22" s="4">
        <f t="shared" si="0"/>
        <v>0.43213155966910666</v>
      </c>
      <c r="X22" s="1"/>
      <c r="Y22" s="1"/>
    </row>
    <row r="23" spans="1:25" x14ac:dyDescent="0.3">
      <c r="A23">
        <v>11.8</v>
      </c>
      <c r="B23">
        <v>6</v>
      </c>
      <c r="C23">
        <v>26</v>
      </c>
      <c r="D23">
        <v>10</v>
      </c>
      <c r="E23" s="4">
        <f>(F23)/(100*(2+(B23/10)))</f>
        <v>6.2439980401763835</v>
      </c>
      <c r="F23" s="1">
        <f>((A23*1000)*(B23/100))/((((C23*60)+D23)/60/60))</f>
        <v>1623.4394904458597</v>
      </c>
      <c r="G23" t="s">
        <v>17</v>
      </c>
      <c r="H23" t="s">
        <v>42</v>
      </c>
      <c r="I23" s="1">
        <f>(A23*(B23^2))</f>
        <v>424.8</v>
      </c>
      <c r="J23">
        <v>23</v>
      </c>
      <c r="K23" s="1">
        <f>AVERAGEIFS(F:F,J:J,J23)</f>
        <v>1586.5583785191675</v>
      </c>
      <c r="L23">
        <f>COUNTIFS(J:J,J23)</f>
        <v>6</v>
      </c>
      <c r="M23" s="4">
        <f t="shared" si="0"/>
        <v>0.41989136911970615</v>
      </c>
      <c r="X23" s="1"/>
    </row>
    <row r="24" spans="1:25" x14ac:dyDescent="0.3">
      <c r="A24">
        <v>12.9</v>
      </c>
      <c r="B24">
        <v>7.4</v>
      </c>
      <c r="C24">
        <v>33</v>
      </c>
      <c r="D24">
        <v>40</v>
      </c>
      <c r="E24" s="4">
        <f>(F24)/(100*(2+(B24/10)))</f>
        <v>6.2090048420900485</v>
      </c>
      <c r="F24" s="1">
        <f>((A24*1000)*(B24/100))/((((C24*60)+D24)/60/60))</f>
        <v>1701.2673267326734</v>
      </c>
      <c r="G24" t="s">
        <v>64</v>
      </c>
      <c r="H24" t="s">
        <v>83</v>
      </c>
      <c r="I24" s="1">
        <f>(A24*(B24^2))</f>
        <v>706.40400000000011</v>
      </c>
      <c r="J24">
        <v>62</v>
      </c>
      <c r="K24" s="1">
        <f>AVERAGEIFS(F:F,J:J,J24)</f>
        <v>1695.0077984629017</v>
      </c>
      <c r="L24">
        <f>COUNTIFS(J:J,J24)</f>
        <v>5</v>
      </c>
      <c r="M24" s="4">
        <f t="shared" si="0"/>
        <v>0.41331625581989329</v>
      </c>
    </row>
    <row r="25" spans="1:25" x14ac:dyDescent="0.3">
      <c r="A25">
        <v>12.9</v>
      </c>
      <c r="B25">
        <v>7.4</v>
      </c>
      <c r="C25">
        <v>33</v>
      </c>
      <c r="D25">
        <v>40</v>
      </c>
      <c r="E25" s="4">
        <f>(F25)/(100*(2+(B25/10)))</f>
        <v>6.2090048420900485</v>
      </c>
      <c r="F25" s="1">
        <f>((A25*1000)*(B25/100))/((((C25*60)+D25)/60/60))</f>
        <v>1701.2673267326734</v>
      </c>
      <c r="G25" t="s">
        <v>65</v>
      </c>
      <c r="H25" t="s">
        <v>83</v>
      </c>
      <c r="I25" s="1">
        <f>(A25*(B25^2))</f>
        <v>706.40400000000011</v>
      </c>
      <c r="J25">
        <v>62</v>
      </c>
      <c r="K25" s="1">
        <f>AVERAGEIFS(F:F,J:J,J25)</f>
        <v>1695.0077984629017</v>
      </c>
      <c r="L25">
        <f>COUNTIFS(J:J,J25)</f>
        <v>5</v>
      </c>
      <c r="M25" s="4">
        <f t="shared" si="0"/>
        <v>0.41331625581989329</v>
      </c>
    </row>
    <row r="26" spans="1:25" x14ac:dyDescent="0.3">
      <c r="A26">
        <v>11.8</v>
      </c>
      <c r="B26">
        <v>7.5</v>
      </c>
      <c r="C26">
        <v>31</v>
      </c>
      <c r="D26">
        <v>2</v>
      </c>
      <c r="E26" s="4">
        <f>(F26)/(100*(2+(B26/10)))</f>
        <v>6.2220486280636651</v>
      </c>
      <c r="F26" s="1">
        <f>((A26*1000)*(B26/100))/((((C26*60)+D26)/60/60))</f>
        <v>1711.0633727175079</v>
      </c>
      <c r="G26" t="s">
        <v>9</v>
      </c>
      <c r="H26" t="s">
        <v>24</v>
      </c>
      <c r="I26" s="1">
        <f>(A26*(B26^2))</f>
        <v>663.75</v>
      </c>
      <c r="J26" s="1">
        <v>11</v>
      </c>
      <c r="K26" s="1">
        <f>AVERAGEIFS(F:F,J:J,J26)</f>
        <v>1694.2080256421468</v>
      </c>
      <c r="L26">
        <f>COUNTIFS(J:J,J26)</f>
        <v>6</v>
      </c>
      <c r="M26" s="4">
        <f t="shared" si="0"/>
        <v>0.39794195700698776</v>
      </c>
    </row>
    <row r="27" spans="1:25" x14ac:dyDescent="0.3">
      <c r="A27">
        <v>11.8</v>
      </c>
      <c r="B27">
        <v>7.5</v>
      </c>
      <c r="C27">
        <v>31</v>
      </c>
      <c r="D27">
        <v>2</v>
      </c>
      <c r="E27" s="4">
        <f>(F27)/(100*(2+(B27/10)))</f>
        <v>6.2220486280636651</v>
      </c>
      <c r="F27" s="1">
        <f>((A27*1000)*(B27/100))/((((C27*60)+D27)/60/60))</f>
        <v>1711.0633727175079</v>
      </c>
      <c r="G27" t="s">
        <v>10</v>
      </c>
      <c r="H27" t="s">
        <v>24</v>
      </c>
      <c r="I27" s="1">
        <f>(A27*(B27^2))</f>
        <v>663.75</v>
      </c>
      <c r="J27" s="1">
        <v>11</v>
      </c>
      <c r="K27" s="1">
        <f>AVERAGEIFS(F:F,J:J,J27)</f>
        <v>1694.2080256421468</v>
      </c>
      <c r="L27">
        <f>COUNTIFS(J:J,J27)</f>
        <v>6</v>
      </c>
      <c r="M27" s="4">
        <f t="shared" si="0"/>
        <v>0.39794195700698776</v>
      </c>
    </row>
    <row r="28" spans="1:25" x14ac:dyDescent="0.3">
      <c r="A28">
        <v>11.1</v>
      </c>
      <c r="B28">
        <v>7.1</v>
      </c>
      <c r="C28">
        <v>28</v>
      </c>
      <c r="D28">
        <v>3</v>
      </c>
      <c r="E28" s="4">
        <f>(F28)/(100*(2+(B28/10)))</f>
        <v>6.2205734356808797</v>
      </c>
      <c r="F28" s="1">
        <f>((A28*1000)*(B28/100))/((((C28*60)+D28)/60/60))</f>
        <v>1685.7754010695185</v>
      </c>
      <c r="G28" t="s">
        <v>6</v>
      </c>
      <c r="H28" t="s">
        <v>35</v>
      </c>
      <c r="I28" s="1">
        <f>(A28*(B28^2))</f>
        <v>559.55099999999993</v>
      </c>
      <c r="J28">
        <v>16</v>
      </c>
      <c r="K28" s="1">
        <f>AVERAGEIFS(F:F,J:J,J28)</f>
        <v>1648.8998510360359</v>
      </c>
      <c r="L28">
        <f>COUNTIFS(J:J,J28)</f>
        <v>7</v>
      </c>
      <c r="M28" s="4">
        <f t="shared" si="0"/>
        <v>0.37688732396028346</v>
      </c>
    </row>
    <row r="29" spans="1:25" x14ac:dyDescent="0.3">
      <c r="A29">
        <v>10.9</v>
      </c>
      <c r="B29">
        <v>6.8</v>
      </c>
      <c r="C29">
        <v>26</v>
      </c>
      <c r="D29">
        <v>40</v>
      </c>
      <c r="E29" s="4">
        <f>(F29)/(100*(2+(B29/10)))</f>
        <v>6.2227611940298511</v>
      </c>
      <c r="F29" s="1">
        <f>((A29*1000)*(B29/100))/((((C29*60)+D29)/60/60))</f>
        <v>1667.7</v>
      </c>
      <c r="G29" t="s">
        <v>18</v>
      </c>
      <c r="H29" t="s">
        <v>50</v>
      </c>
      <c r="I29" s="1">
        <f>(A29*(B29^2))</f>
        <v>504.01599999999996</v>
      </c>
      <c r="J29">
        <v>71</v>
      </c>
      <c r="K29" s="1">
        <f>AVERAGEIFS(F:F,J:J,J29)</f>
        <v>1678.2217665615142</v>
      </c>
      <c r="L29">
        <f>COUNTIFS(J:J,J29)</f>
        <v>3</v>
      </c>
      <c r="M29" s="4">
        <f t="shared" si="0"/>
        <v>0.37324107518301997</v>
      </c>
    </row>
    <row r="30" spans="1:25" x14ac:dyDescent="0.3">
      <c r="A30">
        <v>10.9</v>
      </c>
      <c r="B30">
        <v>6.8</v>
      </c>
      <c r="C30">
        <v>26</v>
      </c>
      <c r="D30">
        <v>40</v>
      </c>
      <c r="E30" s="4">
        <f>(F30)/(100*(2+(B30/10)))</f>
        <v>6.2227611940298511</v>
      </c>
      <c r="F30" s="1">
        <f>((A30*1000)*(B30/100))/((((C30*60)+D30)/60/60))</f>
        <v>1667.7</v>
      </c>
      <c r="G30" t="s">
        <v>9</v>
      </c>
      <c r="H30" t="s">
        <v>50</v>
      </c>
      <c r="I30" s="1">
        <f>(A30*(B30^2))</f>
        <v>504.01599999999996</v>
      </c>
      <c r="J30">
        <v>33</v>
      </c>
      <c r="K30" s="1">
        <f>AVERAGEIFS(F:F,J:J,J30)</f>
        <v>1667.7</v>
      </c>
      <c r="L30">
        <f>COUNTIFS(J:J,J30)</f>
        <v>2</v>
      </c>
      <c r="M30" s="4">
        <f t="shared" si="0"/>
        <v>0.37324107518301997</v>
      </c>
    </row>
    <row r="31" spans="1:25" x14ac:dyDescent="0.3">
      <c r="A31">
        <v>10.9</v>
      </c>
      <c r="B31">
        <v>6.8</v>
      </c>
      <c r="C31">
        <v>26</v>
      </c>
      <c r="D31">
        <v>40</v>
      </c>
      <c r="E31" s="4">
        <f>(F31)/(100*(2+(B31/10)))</f>
        <v>6.2227611940298511</v>
      </c>
      <c r="F31" s="1">
        <f>((A31*1000)*(B31/100))/((((C31*60)+D31)/60/60))</f>
        <v>1667.7</v>
      </c>
      <c r="G31" t="s">
        <v>10</v>
      </c>
      <c r="H31" t="s">
        <v>50</v>
      </c>
      <c r="I31" s="1">
        <f>(A31*(B31^2))</f>
        <v>504.01599999999996</v>
      </c>
      <c r="J31">
        <v>33</v>
      </c>
      <c r="K31" s="1">
        <f>AVERAGEIFS(F:F,J:J,J31)</f>
        <v>1667.7</v>
      </c>
      <c r="L31">
        <f>COUNTIFS(J:J,J31)</f>
        <v>2</v>
      </c>
      <c r="M31" s="4">
        <f t="shared" si="0"/>
        <v>0.37324107518301997</v>
      </c>
    </row>
    <row r="32" spans="1:25" x14ac:dyDescent="0.3">
      <c r="A32">
        <v>10.9</v>
      </c>
      <c r="B32">
        <v>8</v>
      </c>
      <c r="C32">
        <v>30</v>
      </c>
      <c r="D32">
        <v>2</v>
      </c>
      <c r="E32" s="4">
        <f>(F32)/(100*(2+(B32/10)))</f>
        <v>6.2216584747106394</v>
      </c>
      <c r="F32" s="1">
        <f>((A32*1000)*(B32/100))/((((C32*60)+D32)/60/60))</f>
        <v>1742.064372918979</v>
      </c>
      <c r="G32" t="s">
        <v>6</v>
      </c>
      <c r="H32" t="s">
        <v>87</v>
      </c>
      <c r="I32" s="1">
        <f>(A32*(B32^2))</f>
        <v>697.6</v>
      </c>
      <c r="J32">
        <v>65</v>
      </c>
      <c r="K32" s="1">
        <f>AVERAGEIFS(F:F,J:J,J32)</f>
        <v>1727.4292275420294</v>
      </c>
      <c r="L32">
        <f>COUNTIFS(J:J,J32)</f>
        <v>3</v>
      </c>
      <c r="M32" s="4">
        <f t="shared" si="0"/>
        <v>0.37213835586380828</v>
      </c>
    </row>
    <row r="33" spans="1:13" x14ac:dyDescent="0.3">
      <c r="A33">
        <v>4.9000000000000004</v>
      </c>
      <c r="B33">
        <v>8.9</v>
      </c>
      <c r="C33">
        <v>13</v>
      </c>
      <c r="D33">
        <v>58</v>
      </c>
      <c r="E33" s="4">
        <f>(F33)/(100*(2+(B33/10)))</f>
        <v>6.4825627007787539</v>
      </c>
      <c r="F33" s="1">
        <f>((A33*1000)*(B33/100))/((((C33*60)+D33)/60/60))</f>
        <v>1873.4606205250598</v>
      </c>
      <c r="G33" t="s">
        <v>17</v>
      </c>
      <c r="H33" t="s">
        <v>57</v>
      </c>
      <c r="I33" s="1">
        <f>(A33*(B33^2))</f>
        <v>388.12900000000008</v>
      </c>
      <c r="J33">
        <v>40</v>
      </c>
      <c r="K33" s="1">
        <f>AVERAGEIFS(F:F,J:J,J33)</f>
        <v>1829.7596666000748</v>
      </c>
      <c r="L33">
        <f>COUNTIFS(J:J,J33)</f>
        <v>6</v>
      </c>
      <c r="M33" s="4">
        <f t="shared" si="0"/>
        <v>0.37066263809948374</v>
      </c>
    </row>
    <row r="34" spans="1:13" x14ac:dyDescent="0.3">
      <c r="A34">
        <v>7</v>
      </c>
      <c r="B34">
        <v>8.6999999999999993</v>
      </c>
      <c r="C34">
        <v>20</v>
      </c>
      <c r="D34">
        <v>2</v>
      </c>
      <c r="E34" s="4">
        <f>(F34)/(100*(2+(B34/10)))</f>
        <v>6.355261555943347</v>
      </c>
      <c r="F34" s="1">
        <f>((A34*1000)*(B34/100))/((((C34*60)+D34)/60/60))</f>
        <v>1823.9600665557405</v>
      </c>
      <c r="G34" t="s">
        <v>31</v>
      </c>
      <c r="H34" t="s">
        <v>37</v>
      </c>
      <c r="I34" s="1">
        <f>(A34*(B34^2))</f>
        <v>529.82999999999993</v>
      </c>
      <c r="J34">
        <v>18</v>
      </c>
      <c r="K34" s="1">
        <f>AVERAGEIFS(F:F,J:J,J34)</f>
        <v>1805.2731090468983</v>
      </c>
      <c r="L34">
        <f>COUNTIFS(J:J,J34)</f>
        <v>8</v>
      </c>
      <c r="M34" s="4">
        <f t="shared" si="0"/>
        <v>0.36183448955757935</v>
      </c>
    </row>
    <row r="35" spans="1:13" x14ac:dyDescent="0.3">
      <c r="A35">
        <v>5.9</v>
      </c>
      <c r="B35">
        <v>8.5</v>
      </c>
      <c r="C35">
        <v>16</v>
      </c>
      <c r="D35">
        <v>28</v>
      </c>
      <c r="E35" s="4">
        <f>(F35)/(100*(2+(B35/10)))</f>
        <v>6.4116769656935872</v>
      </c>
      <c r="F35" s="1">
        <f>((A35*1000)*(B35/100))/((((C35*60)+D35)/60/60))</f>
        <v>1827.3279352226723</v>
      </c>
      <c r="G35" t="s">
        <v>68</v>
      </c>
      <c r="H35" t="s">
        <v>37</v>
      </c>
      <c r="I35" s="1">
        <f>(A35*(B35^2))</f>
        <v>426.27500000000003</v>
      </c>
      <c r="J35">
        <v>88</v>
      </c>
      <c r="K35" s="1">
        <f>AVERAGEIFS(F:F,J:J,J35)</f>
        <v>1809.4051049958214</v>
      </c>
      <c r="L35">
        <f>COUNTIFS(J:J,J35)</f>
        <v>7</v>
      </c>
      <c r="M35" s="4">
        <f t="shared" si="0"/>
        <v>0.36175397126649322</v>
      </c>
    </row>
    <row r="36" spans="1:13" x14ac:dyDescent="0.3">
      <c r="A36">
        <v>12.9</v>
      </c>
      <c r="B36">
        <v>7.4</v>
      </c>
      <c r="C36">
        <v>34</v>
      </c>
      <c r="D36">
        <v>0</v>
      </c>
      <c r="E36" s="4">
        <f>(F36)/(100*(2+(B36/10)))</f>
        <v>6.1481322455989709</v>
      </c>
      <c r="F36" s="1">
        <f>((A36*1000)*(B36/100))/((((C36*60)+D36)/60/60))</f>
        <v>1684.588235294118</v>
      </c>
      <c r="G36" t="s">
        <v>52</v>
      </c>
      <c r="H36" t="s">
        <v>83</v>
      </c>
      <c r="I36" s="1">
        <f>(A36*(B36^2))</f>
        <v>706.40400000000011</v>
      </c>
      <c r="J36">
        <v>62</v>
      </c>
      <c r="K36" s="1">
        <f>AVERAGEIFS(F:F,J:J,J36)</f>
        <v>1695.0077984629017</v>
      </c>
      <c r="L36">
        <f>COUNTIFS(J:J,J36)</f>
        <v>5</v>
      </c>
      <c r="M36" s="4">
        <f t="shared" si="0"/>
        <v>0.35244365932881561</v>
      </c>
    </row>
    <row r="37" spans="1:13" x14ac:dyDescent="0.3">
      <c r="A37">
        <v>7</v>
      </c>
      <c r="B37">
        <v>8.6999999999999993</v>
      </c>
      <c r="C37">
        <v>20</v>
      </c>
      <c r="D37">
        <v>4</v>
      </c>
      <c r="E37" s="4">
        <f>(F37)/(100*(2+(B37/10)))</f>
        <v>6.3447046430597194</v>
      </c>
      <c r="F37" s="1">
        <f>((A37*1000)*(B37/100))/((((C37*60)+D37)/60/60))</f>
        <v>1820.9302325581396</v>
      </c>
      <c r="G37" t="s">
        <v>34</v>
      </c>
      <c r="H37" t="s">
        <v>37</v>
      </c>
      <c r="I37" s="1">
        <f>(A37*(B37^2))</f>
        <v>529.82999999999993</v>
      </c>
      <c r="J37">
        <v>18</v>
      </c>
      <c r="K37" s="1">
        <f>AVERAGEIFS(F:F,J:J,J37)</f>
        <v>1805.2731090468983</v>
      </c>
      <c r="L37">
        <f>COUNTIFS(J:J,J37)</f>
        <v>8</v>
      </c>
      <c r="M37" s="4">
        <f t="shared" si="0"/>
        <v>0.35127757667395176</v>
      </c>
    </row>
    <row r="38" spans="1:13" x14ac:dyDescent="0.3">
      <c r="A38">
        <v>5.9</v>
      </c>
      <c r="B38">
        <v>8.5</v>
      </c>
      <c r="C38">
        <v>16</v>
      </c>
      <c r="D38">
        <v>32</v>
      </c>
      <c r="E38" s="4">
        <f>(F38)/(100*(2+(B38/10)))</f>
        <v>6.3858234295415954</v>
      </c>
      <c r="F38" s="1">
        <f>((A38*1000)*(B38/100))/((((C38*60)+D38)/60/60))</f>
        <v>1819.9596774193546</v>
      </c>
      <c r="G38" t="s">
        <v>65</v>
      </c>
      <c r="H38" t="s">
        <v>37</v>
      </c>
      <c r="I38" s="1">
        <f>(A38*(B38^2))</f>
        <v>426.27500000000003</v>
      </c>
      <c r="J38">
        <v>88</v>
      </c>
      <c r="K38" s="1">
        <f>AVERAGEIFS(F:F,J:J,J38)</f>
        <v>1809.4051049958214</v>
      </c>
      <c r="L38">
        <f>COUNTIFS(J:J,J38)</f>
        <v>7</v>
      </c>
      <c r="M38" s="4">
        <f t="shared" si="0"/>
        <v>0.33590043511450141</v>
      </c>
    </row>
    <row r="39" spans="1:13" x14ac:dyDescent="0.3">
      <c r="A39">
        <v>3.8</v>
      </c>
      <c r="B39">
        <v>9.6999999999999993</v>
      </c>
      <c r="C39">
        <v>11</v>
      </c>
      <c r="D39">
        <v>24</v>
      </c>
      <c r="E39" s="4">
        <f>(F39)/(100*(2+(B39/10)))</f>
        <v>6.5319865319865311</v>
      </c>
      <c r="F39" s="1">
        <f>((A39*1000)*(B39/100))/((((C39*60)+D39)/60/60))</f>
        <v>1939.9999999999998</v>
      </c>
      <c r="G39" t="s">
        <v>93</v>
      </c>
      <c r="H39" t="s">
        <v>97</v>
      </c>
      <c r="I39" s="1">
        <f>(A39*(B39^2))</f>
        <v>357.54199999999992</v>
      </c>
      <c r="J39">
        <v>77</v>
      </c>
      <c r="K39" s="1">
        <f>AVERAGEIFS(F:F,J:J,J39)</f>
        <v>1942.3335507967915</v>
      </c>
      <c r="L39">
        <f>COUNTIFS(J:J,J39)</f>
        <v>4</v>
      </c>
      <c r="M39" s="4">
        <f t="shared" si="0"/>
        <v>0.33421330721539633</v>
      </c>
    </row>
    <row r="40" spans="1:13" x14ac:dyDescent="0.3">
      <c r="A40">
        <v>17.100000000000001</v>
      </c>
      <c r="B40">
        <v>6.6</v>
      </c>
      <c r="C40">
        <v>42</v>
      </c>
      <c r="D40">
        <v>13</v>
      </c>
      <c r="E40" s="4">
        <f>(F40)/(100*(2+(B40/10)))</f>
        <v>6.0301167446844506</v>
      </c>
      <c r="F40" s="1">
        <f>((A40*1000)*(B40/100))/((((C40*60)+D40)/60/60))</f>
        <v>1604.011054086064</v>
      </c>
      <c r="G40" t="s">
        <v>17</v>
      </c>
      <c r="H40" t="s">
        <v>59</v>
      </c>
      <c r="I40" s="1">
        <f>(A40*(B40^2))</f>
        <v>744.87599999999998</v>
      </c>
      <c r="J40">
        <v>42</v>
      </c>
      <c r="K40" s="1">
        <f>AVERAGEIFS(F:F,J:J,J40)</f>
        <v>1600.1194378537607</v>
      </c>
      <c r="L40">
        <f>COUNTIFS(J:J,J40)</f>
        <v>4</v>
      </c>
      <c r="M40" s="4">
        <f t="shared" si="0"/>
        <v>0.32338604507461444</v>
      </c>
    </row>
    <row r="41" spans="1:13" x14ac:dyDescent="0.3">
      <c r="A41">
        <v>7</v>
      </c>
      <c r="B41">
        <v>8.6999999999999993</v>
      </c>
      <c r="C41">
        <v>20</v>
      </c>
      <c r="D41">
        <v>9</v>
      </c>
      <c r="E41" s="4">
        <f>(F41)/(100*(2+(B41/10)))</f>
        <v>6.3184651697633605</v>
      </c>
      <c r="F41" s="1">
        <f>((A41*1000)*(B41/100))/((((C41*60)+D41)/60/60))</f>
        <v>1813.3995037220845</v>
      </c>
      <c r="G41" t="s">
        <v>16</v>
      </c>
      <c r="H41" t="s">
        <v>37</v>
      </c>
      <c r="I41" s="1">
        <f>(A41*(B41^2))</f>
        <v>529.82999999999993</v>
      </c>
      <c r="J41">
        <v>18</v>
      </c>
      <c r="K41" s="1">
        <f>AVERAGEIFS(F:F,J:J,J41)</f>
        <v>1805.2731090468983</v>
      </c>
      <c r="L41">
        <f>COUNTIFS(J:J,J41)</f>
        <v>8</v>
      </c>
      <c r="M41" s="4">
        <f t="shared" si="0"/>
        <v>0.32503810337759287</v>
      </c>
    </row>
    <row r="42" spans="1:13" x14ac:dyDescent="0.3">
      <c r="A42">
        <v>3.1</v>
      </c>
      <c r="B42">
        <v>10</v>
      </c>
      <c r="C42">
        <v>9</v>
      </c>
      <c r="D42">
        <v>24</v>
      </c>
      <c r="E42" s="4">
        <f>(F42)/(100*(2+(B42/10)))</f>
        <v>6.5957446808510634</v>
      </c>
      <c r="F42" s="1">
        <f>((A42*1000)*(B42/100))/((((C42*60)+D42)/60/60))</f>
        <v>1978.7234042553191</v>
      </c>
      <c r="G42" t="s">
        <v>16</v>
      </c>
      <c r="H42" t="s">
        <v>69</v>
      </c>
      <c r="I42" s="1">
        <f>(A42*(B42^2))</f>
        <v>310</v>
      </c>
      <c r="J42">
        <v>55</v>
      </c>
      <c r="K42" s="1">
        <f>AVERAGEIFS(F:F,J:J,J42)</f>
        <v>2002.6540575632641</v>
      </c>
      <c r="L42">
        <f>COUNTIFS(J:J,J42)</f>
        <v>6</v>
      </c>
      <c r="M42" s="4">
        <f t="shared" si="0"/>
        <v>0.32833223811092704</v>
      </c>
    </row>
    <row r="43" spans="1:13" x14ac:dyDescent="0.3">
      <c r="A43">
        <v>8.3000000000000007</v>
      </c>
      <c r="B43">
        <v>9.8000000000000007</v>
      </c>
      <c r="C43">
        <v>26</v>
      </c>
      <c r="D43">
        <v>10</v>
      </c>
      <c r="E43" s="4">
        <f>(F43)/(100*(2+(B43/10)))</f>
        <v>6.2587953661351685</v>
      </c>
      <c r="F43" s="1">
        <f>((A43*1000)*(B43/100))/((((C43*60)+D43)/60/60))</f>
        <v>1865.1210191082803</v>
      </c>
      <c r="G43" t="s">
        <v>9</v>
      </c>
      <c r="H43" t="s">
        <v>20</v>
      </c>
      <c r="I43" s="1">
        <f>(A43*(B43^2))</f>
        <v>797.13200000000029</v>
      </c>
      <c r="J43">
        <v>6</v>
      </c>
      <c r="K43" s="1">
        <f>AVERAGEIFS(F:F,J:J,J43)</f>
        <v>1811.2017827438478</v>
      </c>
      <c r="L43">
        <f>COUNTIFS(J:J,J43)</f>
        <v>7</v>
      </c>
      <c r="M43" s="4">
        <f t="shared" si="0"/>
        <v>0.32113708943718677</v>
      </c>
    </row>
    <row r="44" spans="1:13" x14ac:dyDescent="0.3">
      <c r="A44">
        <v>8.3000000000000007</v>
      </c>
      <c r="B44">
        <v>9.8000000000000007</v>
      </c>
      <c r="C44">
        <v>26</v>
      </c>
      <c r="D44">
        <v>10</v>
      </c>
      <c r="E44" s="4">
        <f>(F44)/(100*(2+(B44/10)))</f>
        <v>6.2587953661351685</v>
      </c>
      <c r="F44" s="1">
        <f>((A44*1000)*(B44/100))/((((C44*60)+D44)/60/60))</f>
        <v>1865.1210191082803</v>
      </c>
      <c r="G44" t="s">
        <v>10</v>
      </c>
      <c r="H44" t="s">
        <v>20</v>
      </c>
      <c r="I44" s="1">
        <f>(A44*(B44^2))</f>
        <v>797.13200000000029</v>
      </c>
      <c r="J44">
        <v>6</v>
      </c>
      <c r="K44" s="1">
        <f>AVERAGEIFS(F:F,J:J,J44)</f>
        <v>1811.2017827438478</v>
      </c>
      <c r="L44">
        <f>COUNTIFS(J:J,J44)</f>
        <v>7</v>
      </c>
      <c r="M44" s="4">
        <f t="shared" si="0"/>
        <v>0.32113708943718677</v>
      </c>
    </row>
    <row r="45" spans="1:13" x14ac:dyDescent="0.3">
      <c r="A45">
        <v>12.9</v>
      </c>
      <c r="B45">
        <v>7.4</v>
      </c>
      <c r="C45">
        <v>34</v>
      </c>
      <c r="D45">
        <v>13</v>
      </c>
      <c r="E45" s="4">
        <f>(F45)/(100*(2+(B45/10)))</f>
        <v>6.1092010623584505</v>
      </c>
      <c r="F45" s="1">
        <f>((A45*1000)*(B45/100))/((((C45*60)+D45)/60/60))</f>
        <v>1673.9210910862155</v>
      </c>
      <c r="G45" t="s">
        <v>34</v>
      </c>
      <c r="H45" t="s">
        <v>83</v>
      </c>
      <c r="I45" s="1">
        <f>(A45*(B45^2))</f>
        <v>706.40400000000011</v>
      </c>
      <c r="J45">
        <v>62</v>
      </c>
      <c r="K45" s="1">
        <f>AVERAGEIFS(F:F,J:J,J45)</f>
        <v>1695.0077984629017</v>
      </c>
      <c r="L45">
        <f>COUNTIFS(J:J,J45)</f>
        <v>5</v>
      </c>
      <c r="M45" s="4">
        <f t="shared" si="0"/>
        <v>0.31351247608829524</v>
      </c>
    </row>
    <row r="46" spans="1:13" x14ac:dyDescent="0.3">
      <c r="A46">
        <v>18.899999999999999</v>
      </c>
      <c r="B46">
        <v>7.4</v>
      </c>
      <c r="C46">
        <v>51</v>
      </c>
      <c r="D46">
        <v>10</v>
      </c>
      <c r="E46" s="4">
        <f>(F46)/(100*(2+(B46/10)))</f>
        <v>5.9855916688461459</v>
      </c>
      <c r="F46" s="1">
        <f>((A46*1000)*(B46/100))/((((C46*60)+D46)/60/60))</f>
        <v>1640.0521172638439</v>
      </c>
      <c r="G46" t="s">
        <v>34</v>
      </c>
      <c r="H46" t="s">
        <v>36</v>
      </c>
      <c r="I46" s="1">
        <f>(A46*(B46^2))</f>
        <v>1034.9639999999999</v>
      </c>
      <c r="J46">
        <v>17</v>
      </c>
      <c r="K46" s="1">
        <f>AVERAGEIFS(F:F,J:J,J46)</f>
        <v>1592.1644485718925</v>
      </c>
      <c r="L46">
        <f>COUNTIFS(J:J,J46)</f>
        <v>8</v>
      </c>
      <c r="M46" s="4">
        <f t="shared" si="0"/>
        <v>0.31011972112916641</v>
      </c>
    </row>
    <row r="47" spans="1:13" x14ac:dyDescent="0.3">
      <c r="A47">
        <v>7</v>
      </c>
      <c r="B47">
        <v>8.6999999999999993</v>
      </c>
      <c r="C47">
        <v>20</v>
      </c>
      <c r="D47">
        <v>11</v>
      </c>
      <c r="E47" s="4">
        <f>(F47)/(100*(2+(B47/10)))</f>
        <v>6.3080300497472352</v>
      </c>
      <c r="F47" s="1">
        <f>((A47*1000)*(B47/100))/((((C47*60)+D47)/60/60))</f>
        <v>1810.4046242774566</v>
      </c>
      <c r="G47" t="s">
        <v>6</v>
      </c>
      <c r="H47" t="s">
        <v>37</v>
      </c>
      <c r="I47" s="1">
        <f>(A47*(B47^2))</f>
        <v>529.82999999999993</v>
      </c>
      <c r="J47">
        <v>18</v>
      </c>
      <c r="K47" s="1">
        <f>AVERAGEIFS(F:F,J:J,J47)</f>
        <v>1805.2731090468983</v>
      </c>
      <c r="L47">
        <f>COUNTIFS(J:J,J47)</f>
        <v>8</v>
      </c>
      <c r="M47" s="4">
        <f t="shared" si="0"/>
        <v>0.31460298336146764</v>
      </c>
    </row>
    <row r="48" spans="1:13" x14ac:dyDescent="0.3">
      <c r="A48">
        <v>7</v>
      </c>
      <c r="B48">
        <v>8.6999999999999993</v>
      </c>
      <c r="C48">
        <v>20</v>
      </c>
      <c r="D48">
        <v>11</v>
      </c>
      <c r="E48" s="4">
        <f>(F48)/(100*(2+(B48/10)))</f>
        <v>6.3080300497472352</v>
      </c>
      <c r="F48" s="1">
        <f>((A48*1000)*(B48/100))/((((C48*60)+D48)/60/60))</f>
        <v>1810.4046242774566</v>
      </c>
      <c r="G48" t="s">
        <v>11</v>
      </c>
      <c r="H48" t="s">
        <v>37</v>
      </c>
      <c r="I48" s="1">
        <f>(A48*(B48^2))</f>
        <v>529.82999999999993</v>
      </c>
      <c r="J48">
        <v>18</v>
      </c>
      <c r="K48" s="1">
        <f>AVERAGEIFS(F:F,J:J,J48)</f>
        <v>1805.2731090468983</v>
      </c>
      <c r="L48">
        <f>COUNTIFS(J:J,J48)</f>
        <v>8</v>
      </c>
      <c r="M48" s="4">
        <f t="shared" si="0"/>
        <v>0.31460298336146764</v>
      </c>
    </row>
    <row r="49" spans="1:13" x14ac:dyDescent="0.3">
      <c r="A49">
        <v>7</v>
      </c>
      <c r="B49">
        <v>8.6999999999999993</v>
      </c>
      <c r="C49">
        <v>20</v>
      </c>
      <c r="D49">
        <v>11</v>
      </c>
      <c r="E49" s="4">
        <f>(F49)/(100*(2+(B49/10)))</f>
        <v>6.3080300497472352</v>
      </c>
      <c r="F49" s="1">
        <f>((A49*1000)*(B49/100))/((((C49*60)+D49)/60/60))</f>
        <v>1810.4046242774566</v>
      </c>
      <c r="G49" t="s">
        <v>32</v>
      </c>
      <c r="H49" t="s">
        <v>37</v>
      </c>
      <c r="I49" s="1">
        <f>(A49*(B49^2))</f>
        <v>529.82999999999993</v>
      </c>
      <c r="J49">
        <v>18</v>
      </c>
      <c r="K49" s="1">
        <f>AVERAGEIFS(F:F,J:J,J49)</f>
        <v>1805.2731090468983</v>
      </c>
      <c r="L49">
        <f>COUNTIFS(J:J,J49)</f>
        <v>8</v>
      </c>
      <c r="M49" s="4">
        <f t="shared" si="0"/>
        <v>0.31460298336146764</v>
      </c>
    </row>
    <row r="50" spans="1:13" x14ac:dyDescent="0.3">
      <c r="A50">
        <v>3.8</v>
      </c>
      <c r="B50">
        <v>9.6999999999999993</v>
      </c>
      <c r="C50">
        <v>11</v>
      </c>
      <c r="D50">
        <v>26</v>
      </c>
      <c r="E50" s="4">
        <f>(F50)/(100*(2+(B50/10)))</f>
        <v>6.5129428394734505</v>
      </c>
      <c r="F50" s="1">
        <f>((A50*1000)*(B50/100))/((((C50*60)+D50)/60/60))</f>
        <v>1934.3440233236149</v>
      </c>
      <c r="G50" t="s">
        <v>27</v>
      </c>
      <c r="H50" t="s">
        <v>97</v>
      </c>
      <c r="I50" s="1">
        <f>(A50*(B50^2))</f>
        <v>357.54199999999992</v>
      </c>
      <c r="J50">
        <v>77</v>
      </c>
      <c r="K50" s="1">
        <f>AVERAGEIFS(F:F,J:J,J50)</f>
        <v>1942.3335507967915</v>
      </c>
      <c r="L50">
        <f>COUNTIFS(J:J,J50)</f>
        <v>4</v>
      </c>
      <c r="M50" s="4">
        <f t="shared" si="0"/>
        <v>0.31516961470231575</v>
      </c>
    </row>
    <row r="51" spans="1:13" x14ac:dyDescent="0.3">
      <c r="A51">
        <v>5.9</v>
      </c>
      <c r="B51">
        <v>8.5</v>
      </c>
      <c r="C51">
        <v>16</v>
      </c>
      <c r="D51">
        <v>36</v>
      </c>
      <c r="E51" s="4">
        <f>(F51)/(100*(2+(B51/10)))</f>
        <v>6.3601775523145214</v>
      </c>
      <c r="F51" s="1">
        <f>((A51*1000)*(B51/100))/((((C51*60)+D51)/60/60))</f>
        <v>1812.6506024096386</v>
      </c>
      <c r="G51" t="s">
        <v>103</v>
      </c>
      <c r="H51" t="s">
        <v>37</v>
      </c>
      <c r="I51" s="1">
        <f>(A51*(B51^2))</f>
        <v>426.27500000000003</v>
      </c>
      <c r="J51">
        <v>88</v>
      </c>
      <c r="K51" s="1">
        <f>AVERAGEIFS(F:F,J:J,J51)</f>
        <v>1809.4051049958214</v>
      </c>
      <c r="L51">
        <f>COUNTIFS(J:J,J51)</f>
        <v>7</v>
      </c>
      <c r="M51" s="4">
        <f t="shared" si="0"/>
        <v>0.3102545578874274</v>
      </c>
    </row>
    <row r="52" spans="1:13" x14ac:dyDescent="0.3">
      <c r="A52">
        <v>5.9</v>
      </c>
      <c r="B52">
        <v>8.5</v>
      </c>
      <c r="C52">
        <v>16</v>
      </c>
      <c r="D52">
        <v>36</v>
      </c>
      <c r="E52" s="4">
        <f>(F52)/(100*(2+(B52/10)))</f>
        <v>6.3601775523145214</v>
      </c>
      <c r="F52" s="1">
        <f>((A52*1000)*(B52/100))/((((C52*60)+D52)/60/60))</f>
        <v>1812.6506024096386</v>
      </c>
      <c r="G52" t="s">
        <v>93</v>
      </c>
      <c r="H52" t="s">
        <v>37</v>
      </c>
      <c r="I52" s="1">
        <f>(A52*(B52^2))</f>
        <v>426.27500000000003</v>
      </c>
      <c r="J52">
        <v>88</v>
      </c>
      <c r="K52" s="1">
        <f>AVERAGEIFS(F:F,J:J,J52)</f>
        <v>1809.4051049958214</v>
      </c>
      <c r="L52">
        <f>COUNTIFS(J:J,J52)</f>
        <v>7</v>
      </c>
      <c r="M52" s="4">
        <f t="shared" si="0"/>
        <v>0.3102545578874274</v>
      </c>
    </row>
    <row r="53" spans="1:13" x14ac:dyDescent="0.3">
      <c r="A53">
        <v>10.9</v>
      </c>
      <c r="B53">
        <v>8</v>
      </c>
      <c r="C53">
        <v>30</v>
      </c>
      <c r="D53">
        <v>23</v>
      </c>
      <c r="E53" s="4">
        <f>(F53)/(100*(2+(B53/10)))</f>
        <v>6.1499882454353108</v>
      </c>
      <c r="F53" s="1">
        <f>((A53*1000)*(B53/100))/((((C53*60)+D53)/60/60))</f>
        <v>1721.996708721887</v>
      </c>
      <c r="G53" t="s">
        <v>18</v>
      </c>
      <c r="H53" t="s">
        <v>87</v>
      </c>
      <c r="I53" s="1">
        <f>(A53*(B53^2))</f>
        <v>697.6</v>
      </c>
      <c r="J53">
        <v>65</v>
      </c>
      <c r="K53" s="1">
        <f>AVERAGEIFS(F:F,J:J,J53)</f>
        <v>1727.4292275420294</v>
      </c>
      <c r="L53">
        <f>COUNTIFS(J:J,J53)</f>
        <v>3</v>
      </c>
      <c r="M53" s="4">
        <f t="shared" si="0"/>
        <v>0.30046812658847966</v>
      </c>
    </row>
    <row r="54" spans="1:13" x14ac:dyDescent="0.3">
      <c r="A54">
        <v>11.8</v>
      </c>
      <c r="B54">
        <v>7.5</v>
      </c>
      <c r="C54">
        <v>31</v>
      </c>
      <c r="D54">
        <v>32</v>
      </c>
      <c r="E54" s="4">
        <f>(F54)/(100*(2+(B54/10)))</f>
        <v>6.123390351720162</v>
      </c>
      <c r="F54" s="1">
        <f>((A54*1000)*(B54/100))/((((C54*60)+D54)/60/60))</f>
        <v>1683.9323467230445</v>
      </c>
      <c r="G54" t="s">
        <v>12</v>
      </c>
      <c r="H54" t="s">
        <v>24</v>
      </c>
      <c r="I54" s="1">
        <f>(A54*(B54^2))</f>
        <v>663.75</v>
      </c>
      <c r="J54" s="1">
        <v>11</v>
      </c>
      <c r="K54" s="1">
        <f>AVERAGEIFS(F:F,J:J,J54)</f>
        <v>1694.2080256421468</v>
      </c>
      <c r="L54">
        <f>COUNTIFS(J:J,J54)</f>
        <v>6</v>
      </c>
      <c r="M54" s="4">
        <f t="shared" si="0"/>
        <v>0.29928368066348465</v>
      </c>
    </row>
    <row r="55" spans="1:13" x14ac:dyDescent="0.3">
      <c r="A55">
        <v>18.899999999999999</v>
      </c>
      <c r="B55">
        <v>7.4</v>
      </c>
      <c r="C55">
        <v>51</v>
      </c>
      <c r="D55">
        <v>18</v>
      </c>
      <c r="E55" s="4">
        <f>(F55)/(100*(2+(B55/10)))</f>
        <v>5.9700345754898194</v>
      </c>
      <c r="F55" s="1">
        <f>((A55*1000)*(B55/100))/((((C55*60)+D55)/60/60))</f>
        <v>1635.7894736842106</v>
      </c>
      <c r="G55" t="s">
        <v>6</v>
      </c>
      <c r="H55" t="s">
        <v>36</v>
      </c>
      <c r="I55" s="1">
        <f>(A55*(B55^2))</f>
        <v>1034.9639999999999</v>
      </c>
      <c r="J55">
        <v>17</v>
      </c>
      <c r="K55" s="1">
        <f>AVERAGEIFS(F:F,J:J,J55)</f>
        <v>1592.1644485718925</v>
      </c>
      <c r="L55">
        <f>COUNTIFS(J:J,J55)</f>
        <v>8</v>
      </c>
      <c r="M55" s="4">
        <f t="shared" si="0"/>
        <v>0.29456262777283992</v>
      </c>
    </row>
    <row r="56" spans="1:13" x14ac:dyDescent="0.3">
      <c r="A56">
        <v>3.1</v>
      </c>
      <c r="B56">
        <v>9.8000000000000007</v>
      </c>
      <c r="C56">
        <v>9</v>
      </c>
      <c r="D56">
        <v>19</v>
      </c>
      <c r="E56" s="4">
        <f>(F56)/(100*(2+(B56/10)))</f>
        <v>6.565415230937317</v>
      </c>
      <c r="F56" s="1">
        <f>((A56*1000)*(B56/100))/((((C56*60)+D56)/60/60))</f>
        <v>1956.4937388193205</v>
      </c>
      <c r="G56" t="s">
        <v>27</v>
      </c>
      <c r="H56" t="s">
        <v>99</v>
      </c>
      <c r="I56" s="1">
        <f>(A56*(B56^2))</f>
        <v>297.72400000000005</v>
      </c>
      <c r="J56">
        <v>79</v>
      </c>
      <c r="K56" s="1">
        <f>AVERAGEIFS(F:F,J:J,J56)</f>
        <v>1976.9477717059965</v>
      </c>
      <c r="L56">
        <f>COUNTIFS(J:J,J56)</f>
        <v>4</v>
      </c>
      <c r="M56" s="4">
        <f t="shared" si="0"/>
        <v>0.29800278819718073</v>
      </c>
    </row>
    <row r="57" spans="1:13" x14ac:dyDescent="0.3">
      <c r="A57">
        <v>17.8</v>
      </c>
      <c r="B57">
        <v>6.2</v>
      </c>
      <c r="C57">
        <v>42</v>
      </c>
      <c r="D57">
        <v>15</v>
      </c>
      <c r="E57" s="4">
        <f>(F57)/(100*(2+(B57/10)))</f>
        <v>5.9818419982835707</v>
      </c>
      <c r="F57" s="1">
        <f>((A57*1000)*(B57/100))/((((C57*60)+D57)/60/60))</f>
        <v>1567.2426035502956</v>
      </c>
      <c r="G57" t="s">
        <v>17</v>
      </c>
      <c r="H57" t="s">
        <v>19</v>
      </c>
      <c r="I57" s="1">
        <f>(A57*(B57^2))</f>
        <v>684.23200000000008</v>
      </c>
      <c r="J57">
        <v>5</v>
      </c>
      <c r="K57" s="1">
        <f>AVERAGEIFS(F:F,J:J,J57)</f>
        <v>1547.9527932947969</v>
      </c>
      <c r="L57">
        <f>COUNTIFS(J:J,J57)</f>
        <v>6</v>
      </c>
      <c r="M57" s="4">
        <f t="shared" si="0"/>
        <v>0.28766247164181369</v>
      </c>
    </row>
    <row r="58" spans="1:13" x14ac:dyDescent="0.3">
      <c r="A58">
        <v>17.8</v>
      </c>
      <c r="B58">
        <v>6.2</v>
      </c>
      <c r="C58">
        <v>42</v>
      </c>
      <c r="D58">
        <v>15</v>
      </c>
      <c r="E58" s="4">
        <f>(F58)/(100*(2+(B58/10)))</f>
        <v>5.9818419982835707</v>
      </c>
      <c r="F58" s="1">
        <f>((A58*1000)*(B58/100))/((((C58*60)+D58)/60/60))</f>
        <v>1567.2426035502956</v>
      </c>
      <c r="G58" t="s">
        <v>12</v>
      </c>
      <c r="H58" t="s">
        <v>19</v>
      </c>
      <c r="I58" s="1">
        <f>(A58*(B58^2))</f>
        <v>684.23200000000008</v>
      </c>
      <c r="J58">
        <v>5</v>
      </c>
      <c r="K58" s="1">
        <f>AVERAGEIFS(F:F,J:J,J58)</f>
        <v>1547.9527932947969</v>
      </c>
      <c r="L58">
        <f>COUNTIFS(J:J,J58)</f>
        <v>6</v>
      </c>
      <c r="M58" s="4">
        <f t="shared" si="0"/>
        <v>0.28766247164181369</v>
      </c>
    </row>
    <row r="59" spans="1:13" x14ac:dyDescent="0.3">
      <c r="A59">
        <v>17.8</v>
      </c>
      <c r="B59">
        <v>6.2</v>
      </c>
      <c r="C59">
        <v>42</v>
      </c>
      <c r="D59">
        <v>15</v>
      </c>
      <c r="E59" s="4">
        <f>(F59)/(100*(2+(B59/10)))</f>
        <v>5.9818419982835707</v>
      </c>
      <c r="F59" s="1">
        <f>((A59*1000)*(B59/100))/((((C59*60)+D59)/60/60))</f>
        <v>1567.2426035502956</v>
      </c>
      <c r="G59" t="s">
        <v>9</v>
      </c>
      <c r="H59" t="s">
        <v>19</v>
      </c>
      <c r="I59" s="1">
        <f>(A59*(B59^2))</f>
        <v>684.23200000000008</v>
      </c>
      <c r="J59">
        <v>5</v>
      </c>
      <c r="K59" s="1">
        <f>AVERAGEIFS(F:F,J:J,J59)</f>
        <v>1547.9527932947969</v>
      </c>
      <c r="L59">
        <f>COUNTIFS(J:J,J59)</f>
        <v>6</v>
      </c>
      <c r="M59" s="4">
        <f t="shared" si="0"/>
        <v>0.28766247164181369</v>
      </c>
    </row>
    <row r="60" spans="1:13" x14ac:dyDescent="0.3">
      <c r="A60">
        <v>6.7</v>
      </c>
      <c r="B60">
        <v>8</v>
      </c>
      <c r="C60">
        <v>18</v>
      </c>
      <c r="D60">
        <v>14</v>
      </c>
      <c r="E60" s="4">
        <f>(F60)/(100*(2+(B60/10)))</f>
        <v>6.2992948550535379</v>
      </c>
      <c r="F60" s="1">
        <f>((A60*1000)*(B60/100))/((((C60*60)+D60)/60/60))</f>
        <v>1763.8025594149906</v>
      </c>
      <c r="G60" t="s">
        <v>6</v>
      </c>
      <c r="H60" t="s">
        <v>7</v>
      </c>
      <c r="I60" s="1">
        <f>(A60*(B60^2))</f>
        <v>428.8</v>
      </c>
      <c r="J60">
        <v>1</v>
      </c>
      <c r="K60" s="1">
        <f>AVERAGEIFS(F:F,J:J,J60)</f>
        <v>1763.8025594149906</v>
      </c>
      <c r="L60">
        <f>COUNTIFS(J:J,J60)</f>
        <v>1</v>
      </c>
      <c r="M60" s="4">
        <f t="shared" si="0"/>
        <v>0.29144293075005745</v>
      </c>
    </row>
    <row r="61" spans="1:13" x14ac:dyDescent="0.3">
      <c r="A61">
        <v>10.9</v>
      </c>
      <c r="B61">
        <v>8</v>
      </c>
      <c r="C61">
        <v>30</v>
      </c>
      <c r="D61">
        <v>27</v>
      </c>
      <c r="E61" s="4">
        <f>(F61)/(100*(2+(B61/10)))</f>
        <v>6.1365235749472209</v>
      </c>
      <c r="F61" s="1">
        <f>((A61*1000)*(B61/100))/((((C61*60)+D61)/60/60))</f>
        <v>1718.2266009852219</v>
      </c>
      <c r="G61" t="s">
        <v>56</v>
      </c>
      <c r="H61" t="s">
        <v>87</v>
      </c>
      <c r="I61" s="1">
        <f>(A61*(B61^2))</f>
        <v>697.6</v>
      </c>
      <c r="J61">
        <v>65</v>
      </c>
      <c r="K61" s="1">
        <f>AVERAGEIFS(F:F,J:J,J61)</f>
        <v>1727.4292275420294</v>
      </c>
      <c r="L61">
        <f>COUNTIFS(J:J,J61)</f>
        <v>3</v>
      </c>
      <c r="M61" s="4">
        <f t="shared" si="0"/>
        <v>0.2870034561003898</v>
      </c>
    </row>
    <row r="62" spans="1:13" x14ac:dyDescent="0.3">
      <c r="A62">
        <v>7</v>
      </c>
      <c r="B62">
        <v>8.6999999999999993</v>
      </c>
      <c r="C62">
        <v>20</v>
      </c>
      <c r="D62">
        <v>16</v>
      </c>
      <c r="E62" s="4">
        <f>(F62)/(100*(2+(B62/10)))</f>
        <v>6.2820924261874191</v>
      </c>
      <c r="F62" s="1">
        <f>((A62*1000)*(B62/100))/((((C62*60)+D62)/60/60))</f>
        <v>1802.9605263157894</v>
      </c>
      <c r="G62" t="s">
        <v>56</v>
      </c>
      <c r="H62" t="s">
        <v>37</v>
      </c>
      <c r="I62" s="1">
        <f>(A62*(B62^2))</f>
        <v>529.82999999999993</v>
      </c>
      <c r="J62">
        <v>18</v>
      </c>
      <c r="K62" s="1">
        <f>AVERAGEIFS(F:F,J:J,J62)</f>
        <v>1805.2731090468983</v>
      </c>
      <c r="L62">
        <f>COUNTIFS(J:J,J62)</f>
        <v>8</v>
      </c>
      <c r="M62" s="4">
        <f t="shared" si="0"/>
        <v>0.28866535980165153</v>
      </c>
    </row>
    <row r="63" spans="1:13" x14ac:dyDescent="0.3">
      <c r="A63">
        <v>18.899999999999999</v>
      </c>
      <c r="B63">
        <v>7.4</v>
      </c>
      <c r="C63">
        <v>51</v>
      </c>
      <c r="D63">
        <v>24</v>
      </c>
      <c r="E63" s="4">
        <f>(F63)/(100*(2+(B63/10)))</f>
        <v>5.9584197222301123</v>
      </c>
      <c r="F63" s="1">
        <f>((A63*1000)*(B63/100))/((((C63*60)+D63)/60/60))</f>
        <v>1632.6070038910507</v>
      </c>
      <c r="G63" t="s">
        <v>32</v>
      </c>
      <c r="H63" t="s">
        <v>36</v>
      </c>
      <c r="I63" s="1">
        <f>(A63*(B63^2))</f>
        <v>1034.9639999999999</v>
      </c>
      <c r="J63">
        <v>17</v>
      </c>
      <c r="K63" s="1">
        <f>AVERAGEIFS(F:F,J:J,J63)</f>
        <v>1592.1644485718925</v>
      </c>
      <c r="L63">
        <f>COUNTIFS(J:J,J63)</f>
        <v>8</v>
      </c>
      <c r="M63" s="4">
        <f t="shared" si="0"/>
        <v>0.2829477745131328</v>
      </c>
    </row>
    <row r="64" spans="1:13" x14ac:dyDescent="0.3">
      <c r="A64">
        <v>17.100000000000001</v>
      </c>
      <c r="B64">
        <v>6.6</v>
      </c>
      <c r="C64">
        <v>42</v>
      </c>
      <c r="D64">
        <v>33</v>
      </c>
      <c r="E64" s="4">
        <f>(F64)/(100*(2+(B64/10)))</f>
        <v>5.9828772872251141</v>
      </c>
      <c r="F64" s="1">
        <f>((A64*1000)*(B64/100))/((((C64*60)+D64)/60/60))</f>
        <v>1591.4453584018804</v>
      </c>
      <c r="G64" t="s">
        <v>10</v>
      </c>
      <c r="H64" t="s">
        <v>59</v>
      </c>
      <c r="I64" s="1">
        <f>(A64*(B64^2))</f>
        <v>744.87599999999998</v>
      </c>
      <c r="J64">
        <v>42</v>
      </c>
      <c r="K64" s="1">
        <f>AVERAGEIFS(F:F,J:J,J64)</f>
        <v>1600.1194378537607</v>
      </c>
      <c r="L64">
        <f>COUNTIFS(J:J,J64)</f>
        <v>4</v>
      </c>
      <c r="M64" s="4">
        <f t="shared" si="0"/>
        <v>0.27614658761527799</v>
      </c>
    </row>
    <row r="65" spans="1:13" x14ac:dyDescent="0.3">
      <c r="A65">
        <v>3.1</v>
      </c>
      <c r="B65">
        <v>10</v>
      </c>
      <c r="C65">
        <v>9</v>
      </c>
      <c r="D65">
        <v>28</v>
      </c>
      <c r="E65" s="4">
        <f>(F65)/(100*(2+(B65/10)))</f>
        <v>6.5492957746478879</v>
      </c>
      <c r="F65" s="1">
        <f>((A65*1000)*(B65/100))/((((C65*60)+D65)/60/60))</f>
        <v>1964.7887323943664</v>
      </c>
      <c r="G65" t="s">
        <v>6</v>
      </c>
      <c r="H65" t="s">
        <v>69</v>
      </c>
      <c r="I65" s="1">
        <f>(A65*(B65^2))</f>
        <v>310</v>
      </c>
      <c r="J65">
        <v>55</v>
      </c>
      <c r="K65" s="1">
        <f>AVERAGEIFS(F:F,J:J,J65)</f>
        <v>2002.6540575632641</v>
      </c>
      <c r="L65">
        <f>COUNTIFS(J:J,J65)</f>
        <v>6</v>
      </c>
      <c r="M65" s="4">
        <f t="shared" si="0"/>
        <v>0.28188333190775161</v>
      </c>
    </row>
    <row r="66" spans="1:13" x14ac:dyDescent="0.3">
      <c r="A66">
        <v>11.1</v>
      </c>
      <c r="B66">
        <v>7.1</v>
      </c>
      <c r="C66">
        <v>28</v>
      </c>
      <c r="D66">
        <v>34</v>
      </c>
      <c r="E66" s="4">
        <f>(F66)/(100*(2+(B66/10)))</f>
        <v>6.1080659814766172</v>
      </c>
      <c r="F66" s="1">
        <f>((A66*1000)*(B66/100))/((((C66*60)+D66)/60/60))</f>
        <v>1655.2858809801633</v>
      </c>
      <c r="G66" t="s">
        <v>31</v>
      </c>
      <c r="H66" t="s">
        <v>35</v>
      </c>
      <c r="I66" s="1">
        <f>(A66*(B66^2))</f>
        <v>559.55099999999993</v>
      </c>
      <c r="J66">
        <v>16</v>
      </c>
      <c r="K66" s="1">
        <f>AVERAGEIFS(F:F,J:J,J66)</f>
        <v>1648.8998510360359</v>
      </c>
      <c r="L66">
        <f>COUNTIFS(J:J,J66)</f>
        <v>7</v>
      </c>
      <c r="M66" s="4">
        <f t="shared" si="0"/>
        <v>0.2643798697560209</v>
      </c>
    </row>
    <row r="67" spans="1:13" x14ac:dyDescent="0.3">
      <c r="A67">
        <v>11.1</v>
      </c>
      <c r="B67">
        <v>7.1</v>
      </c>
      <c r="C67">
        <v>28</v>
      </c>
      <c r="D67">
        <v>34</v>
      </c>
      <c r="E67" s="4">
        <f>(F67)/(100*(2+(B67/10)))</f>
        <v>6.1080659814766172</v>
      </c>
      <c r="F67" s="1">
        <f>((A67*1000)*(B67/100))/((((C67*60)+D67)/60/60))</f>
        <v>1655.2858809801633</v>
      </c>
      <c r="G67" t="s">
        <v>10</v>
      </c>
      <c r="H67" t="s">
        <v>35</v>
      </c>
      <c r="I67" s="1">
        <f>(A67*(B67^2))</f>
        <v>559.55099999999993</v>
      </c>
      <c r="J67">
        <v>16</v>
      </c>
      <c r="K67" s="1">
        <f>AVERAGEIFS(F:F,J:J,J67)</f>
        <v>1648.8998510360359</v>
      </c>
      <c r="L67">
        <f>COUNTIFS(J:J,J67)</f>
        <v>7</v>
      </c>
      <c r="M67" s="4">
        <f t="shared" ref="M67:M130" si="3">E67-(6.6689*(A67^-0.05488))</f>
        <v>0.2643798697560209</v>
      </c>
    </row>
    <row r="68" spans="1:13" x14ac:dyDescent="0.3">
      <c r="A68">
        <v>3.8</v>
      </c>
      <c r="B68">
        <v>9.6999999999999993</v>
      </c>
      <c r="C68">
        <v>11</v>
      </c>
      <c r="D68">
        <v>31</v>
      </c>
      <c r="E68" s="4">
        <f>(F68)/(100*(2+(B68/10)))</f>
        <v>6.4658159014164793</v>
      </c>
      <c r="F68" s="1">
        <f>((A68*1000)*(B68/100))/((((C68*60)+D68)/60/60))</f>
        <v>1920.3473227206944</v>
      </c>
      <c r="G68" t="s">
        <v>17</v>
      </c>
      <c r="H68" t="s">
        <v>97</v>
      </c>
      <c r="I68" s="1">
        <f>(A68*(B68^2))</f>
        <v>357.54199999999992</v>
      </c>
      <c r="J68">
        <v>77</v>
      </c>
      <c r="K68" s="1">
        <f>AVERAGEIFS(F:F,J:J,J68)</f>
        <v>1942.3335507967915</v>
      </c>
      <c r="L68">
        <f>COUNTIFS(J:J,J68)</f>
        <v>4</v>
      </c>
      <c r="M68" s="4">
        <f t="shared" si="3"/>
        <v>0.26804267664534454</v>
      </c>
    </row>
    <row r="69" spans="1:13" x14ac:dyDescent="0.3">
      <c r="A69">
        <v>11.8</v>
      </c>
      <c r="B69">
        <v>7.5</v>
      </c>
      <c r="C69">
        <v>31</v>
      </c>
      <c r="D69">
        <v>44</v>
      </c>
      <c r="E69" s="4">
        <f>(F69)/(100*(2+(B69/10)))</f>
        <v>6.0847975553857907</v>
      </c>
      <c r="F69" s="1">
        <f>((A69*1000)*(B69/100))/((((C69*60)+D69)/60/60))</f>
        <v>1673.3193277310925</v>
      </c>
      <c r="G69" t="s">
        <v>16</v>
      </c>
      <c r="H69" t="s">
        <v>24</v>
      </c>
      <c r="I69" s="1">
        <f>(A69*(B69^2))</f>
        <v>663.75</v>
      </c>
      <c r="J69" s="1">
        <v>11</v>
      </c>
      <c r="K69" s="1">
        <f>AVERAGEIFS(F:F,J:J,J69)</f>
        <v>1694.2080256421468</v>
      </c>
      <c r="L69">
        <f>COUNTIFS(J:J,J69)</f>
        <v>6</v>
      </c>
      <c r="M69" s="4">
        <f t="shared" si="3"/>
        <v>0.26069088432911336</v>
      </c>
    </row>
    <row r="70" spans="1:13" x14ac:dyDescent="0.3">
      <c r="A70">
        <v>5.9</v>
      </c>
      <c r="B70">
        <v>8.5</v>
      </c>
      <c r="C70">
        <v>16</v>
      </c>
      <c r="D70">
        <v>44</v>
      </c>
      <c r="E70" s="4">
        <f>(F70)/(100*(2+(B70/10)))</f>
        <v>6.3094988467183901</v>
      </c>
      <c r="F70" s="1">
        <f>((A70*1000)*(B70/100))/((((C70*60)+D70)/60/60))</f>
        <v>1798.2071713147411</v>
      </c>
      <c r="G70" t="s">
        <v>16</v>
      </c>
      <c r="H70" t="s">
        <v>37</v>
      </c>
      <c r="I70" s="1">
        <f>(A70*(B70^2))</f>
        <v>426.27500000000003</v>
      </c>
      <c r="J70">
        <v>88</v>
      </c>
      <c r="K70" s="1">
        <f>AVERAGEIFS(F:F,J:J,J70)</f>
        <v>1809.4051049958214</v>
      </c>
      <c r="L70">
        <f>COUNTIFS(J:J,J70)</f>
        <v>7</v>
      </c>
      <c r="M70" s="4">
        <f t="shared" si="3"/>
        <v>0.25957585229129609</v>
      </c>
    </row>
    <row r="71" spans="1:13" x14ac:dyDescent="0.3">
      <c r="A71">
        <v>8.5</v>
      </c>
      <c r="B71">
        <v>7.3</v>
      </c>
      <c r="C71">
        <v>22</v>
      </c>
      <c r="D71">
        <v>3</v>
      </c>
      <c r="E71" s="4">
        <f>(F71)/(100*(2+(B71/10)))</f>
        <v>6.1847449602551645</v>
      </c>
      <c r="F71" s="1">
        <f>((A71*1000)*(B71/100))/((((C71*60)+D71)/60/60))</f>
        <v>1688.43537414966</v>
      </c>
      <c r="G71" t="s">
        <v>65</v>
      </c>
      <c r="H71" t="s">
        <v>102</v>
      </c>
      <c r="I71" s="1">
        <f>(A71*(B71^2))</f>
        <v>452.96499999999997</v>
      </c>
      <c r="J71">
        <v>84</v>
      </c>
      <c r="K71" s="1">
        <f>AVERAGEIFS(F:F,J:J,J71)</f>
        <v>1642.2625454116394</v>
      </c>
      <c r="L71">
        <f>COUNTIFS(J:J,J71)</f>
        <v>5</v>
      </c>
      <c r="M71" s="4">
        <f t="shared" si="3"/>
        <v>0.25484052307420146</v>
      </c>
    </row>
    <row r="72" spans="1:13" x14ac:dyDescent="0.3">
      <c r="A72">
        <v>11.8</v>
      </c>
      <c r="B72">
        <v>6</v>
      </c>
      <c r="C72">
        <v>26</v>
      </c>
      <c r="D72">
        <v>54</v>
      </c>
      <c r="E72" s="4">
        <f>(F72)/(100*(2+(B72/10)))</f>
        <v>6.0737775235916498</v>
      </c>
      <c r="F72" s="1">
        <f>((A72*1000)*(B72/100))/((((C72*60)+D72)/60/60))</f>
        <v>1579.182156133829</v>
      </c>
      <c r="G72" t="s">
        <v>52</v>
      </c>
      <c r="H72" t="s">
        <v>42</v>
      </c>
      <c r="I72" s="1">
        <f>(A72*(B72^2))</f>
        <v>424.8</v>
      </c>
      <c r="J72">
        <v>23</v>
      </c>
      <c r="K72" s="1">
        <f>AVERAGEIFS(F:F,J:J,J72)</f>
        <v>1586.5583785191675</v>
      </c>
      <c r="L72">
        <f>COUNTIFS(J:J,J72)</f>
        <v>6</v>
      </c>
      <c r="M72" s="4">
        <f t="shared" si="3"/>
        <v>0.24967085253497245</v>
      </c>
    </row>
    <row r="73" spans="1:13" x14ac:dyDescent="0.3">
      <c r="A73">
        <v>11.8</v>
      </c>
      <c r="B73">
        <v>6</v>
      </c>
      <c r="C73">
        <v>26</v>
      </c>
      <c r="D73">
        <v>54</v>
      </c>
      <c r="E73" s="4">
        <f>(F73)/(100*(2+(B73/10)))</f>
        <v>6.0737775235916498</v>
      </c>
      <c r="F73" s="1">
        <f>((A73*1000)*(B73/100))/((((C73*60)+D73)/60/60))</f>
        <v>1579.182156133829</v>
      </c>
      <c r="G73" t="s">
        <v>32</v>
      </c>
      <c r="H73" t="s">
        <v>42</v>
      </c>
      <c r="I73" s="1">
        <f>(A73*(B73^2))</f>
        <v>424.8</v>
      </c>
      <c r="J73">
        <v>23</v>
      </c>
      <c r="K73" s="1">
        <f>AVERAGEIFS(F:F,J:J,J73)</f>
        <v>1586.5583785191675</v>
      </c>
      <c r="L73">
        <f>COUNTIFS(J:J,J73)</f>
        <v>6</v>
      </c>
      <c r="M73" s="4">
        <f t="shared" si="3"/>
        <v>0.24967085253497245</v>
      </c>
    </row>
    <row r="74" spans="1:13" x14ac:dyDescent="0.3">
      <c r="A74">
        <v>11.8</v>
      </c>
      <c r="B74">
        <v>6</v>
      </c>
      <c r="C74">
        <v>26</v>
      </c>
      <c r="D74">
        <v>54</v>
      </c>
      <c r="E74" s="4">
        <f>(F74)/(100*(2+(B74/10)))</f>
        <v>6.0737775235916498</v>
      </c>
      <c r="F74" s="1">
        <f>((A74*1000)*(B74/100))/((((C74*60)+D74)/60/60))</f>
        <v>1579.182156133829</v>
      </c>
      <c r="G74" t="s">
        <v>18</v>
      </c>
      <c r="H74" t="s">
        <v>42</v>
      </c>
      <c r="I74" s="1">
        <f>(A74*(B74^2))</f>
        <v>424.8</v>
      </c>
      <c r="J74">
        <v>23</v>
      </c>
      <c r="K74" s="1">
        <f>AVERAGEIFS(F:F,J:J,J74)</f>
        <v>1586.5583785191675</v>
      </c>
      <c r="L74">
        <f>COUNTIFS(J:J,J74)</f>
        <v>6</v>
      </c>
      <c r="M74" s="4">
        <f t="shared" si="3"/>
        <v>0.24967085253497245</v>
      </c>
    </row>
    <row r="75" spans="1:13" x14ac:dyDescent="0.3">
      <c r="A75">
        <v>11.8</v>
      </c>
      <c r="B75">
        <v>6</v>
      </c>
      <c r="C75">
        <v>26</v>
      </c>
      <c r="D75">
        <v>54</v>
      </c>
      <c r="E75" s="4">
        <f>(F75)/(100*(2+(B75/10)))</f>
        <v>6.0737775235916498</v>
      </c>
      <c r="F75" s="1">
        <f>((A75*1000)*(B75/100))/((((C75*60)+D75)/60/60))</f>
        <v>1579.182156133829</v>
      </c>
      <c r="G75" t="s">
        <v>27</v>
      </c>
      <c r="H75" t="s">
        <v>42</v>
      </c>
      <c r="I75" s="1">
        <f>(A75*(B75^2))</f>
        <v>424.8</v>
      </c>
      <c r="J75">
        <v>23</v>
      </c>
      <c r="K75" s="1">
        <f>AVERAGEIFS(F:F,J:J,J75)</f>
        <v>1586.5583785191675</v>
      </c>
      <c r="L75">
        <f>COUNTIFS(J:J,J75)</f>
        <v>6</v>
      </c>
      <c r="M75" s="4">
        <f t="shared" si="3"/>
        <v>0.24967085253497245</v>
      </c>
    </row>
    <row r="76" spans="1:13" x14ac:dyDescent="0.3">
      <c r="A76">
        <v>11.8</v>
      </c>
      <c r="B76">
        <v>6</v>
      </c>
      <c r="C76">
        <v>26</v>
      </c>
      <c r="D76">
        <v>54</v>
      </c>
      <c r="E76" s="4">
        <f>(F76)/(100*(2+(B76/10)))</f>
        <v>6.0737775235916498</v>
      </c>
      <c r="F76" s="1">
        <f>((A76*1000)*(B76/100))/((((C76*60)+D76)/60/60))</f>
        <v>1579.182156133829</v>
      </c>
      <c r="G76" t="s">
        <v>9</v>
      </c>
      <c r="H76" t="s">
        <v>42</v>
      </c>
      <c r="I76" s="1">
        <f>(A76*(B76^2))</f>
        <v>424.8</v>
      </c>
      <c r="J76">
        <v>23</v>
      </c>
      <c r="K76" s="1">
        <f>AVERAGEIFS(F:F,J:J,J76)</f>
        <v>1586.5583785191675</v>
      </c>
      <c r="L76">
        <f>COUNTIFS(J:J,J76)</f>
        <v>6</v>
      </c>
      <c r="M76" s="4">
        <f t="shared" si="3"/>
        <v>0.24967085253497245</v>
      </c>
    </row>
    <row r="77" spans="1:13" x14ac:dyDescent="0.3">
      <c r="A77">
        <v>10.9</v>
      </c>
      <c r="B77">
        <v>6.8</v>
      </c>
      <c r="C77">
        <v>27</v>
      </c>
      <c r="D77">
        <v>13</v>
      </c>
      <c r="E77" s="4">
        <f>(F77)/(100*(2+(B77/10)))</f>
        <v>6.0970103554487212</v>
      </c>
      <c r="F77" s="1">
        <f>((A77*1000)*(B77/100))/((((C77*60)+D77)/60/60))</f>
        <v>1633.9987752602574</v>
      </c>
      <c r="G77" t="s">
        <v>12</v>
      </c>
      <c r="H77" t="s">
        <v>50</v>
      </c>
      <c r="I77" s="1">
        <f>(A77*(B77^2))</f>
        <v>504.01599999999996</v>
      </c>
      <c r="J77">
        <v>39</v>
      </c>
      <c r="K77" s="1">
        <f>AVERAGEIFS(F:F,J:J,J77)</f>
        <v>1621.2885019137009</v>
      </c>
      <c r="L77">
        <f>COUNTIFS(J:J,J77)</f>
        <v>4</v>
      </c>
      <c r="M77" s="4">
        <f t="shared" si="3"/>
        <v>0.24749023660189007</v>
      </c>
    </row>
    <row r="78" spans="1:13" x14ac:dyDescent="0.3">
      <c r="A78">
        <v>3.7</v>
      </c>
      <c r="B78">
        <v>9</v>
      </c>
      <c r="C78">
        <v>10</v>
      </c>
      <c r="D78">
        <v>40</v>
      </c>
      <c r="E78" s="4">
        <f>(F78)/(100*(2+(B78/10)))</f>
        <v>6.4590517241379315</v>
      </c>
      <c r="F78" s="1">
        <f>((A78*1000)*(B78/100))/((((C78*60)+D78)/60/60))</f>
        <v>1873.1250000000002</v>
      </c>
      <c r="G78" t="s">
        <v>85</v>
      </c>
      <c r="H78" t="s">
        <v>84</v>
      </c>
      <c r="I78" s="1">
        <f>(A78*(B78^2))</f>
        <v>299.7</v>
      </c>
      <c r="J78">
        <v>63</v>
      </c>
      <c r="K78" s="1">
        <f>AVERAGEIFS(F:F,J:J,J78)</f>
        <v>1806.5008462282401</v>
      </c>
      <c r="L78">
        <f>COUNTIFS(J:J,J78)</f>
        <v>6</v>
      </c>
      <c r="M78" s="4">
        <f t="shared" si="3"/>
        <v>0.25220108627297755</v>
      </c>
    </row>
    <row r="79" spans="1:13" x14ac:dyDescent="0.3">
      <c r="A79">
        <v>18.899999999999999</v>
      </c>
      <c r="B79">
        <v>7.4</v>
      </c>
      <c r="C79">
        <v>51</v>
      </c>
      <c r="D79">
        <v>46</v>
      </c>
      <c r="E79" s="4">
        <f>(F79)/(100*(2+(B79/10)))</f>
        <v>5.916215847829255</v>
      </c>
      <c r="F79" s="1">
        <f>((A79*1000)*(B79/100))/((((C79*60)+D79)/60/60))</f>
        <v>1621.043142305216</v>
      </c>
      <c r="G79" t="s">
        <v>31</v>
      </c>
      <c r="H79" t="s">
        <v>36</v>
      </c>
      <c r="I79" s="1">
        <f>(A79*(B79^2))</f>
        <v>1034.9639999999999</v>
      </c>
      <c r="J79">
        <v>17</v>
      </c>
      <c r="K79" s="1">
        <f>AVERAGEIFS(F:F,J:J,J79)</f>
        <v>1592.1644485718925</v>
      </c>
      <c r="L79">
        <f>COUNTIFS(J:J,J79)</f>
        <v>8</v>
      </c>
      <c r="M79" s="4">
        <f t="shared" si="3"/>
        <v>0.24074390011227553</v>
      </c>
    </row>
    <row r="80" spans="1:13" x14ac:dyDescent="0.3">
      <c r="A80">
        <v>11.1</v>
      </c>
      <c r="B80">
        <v>7.1</v>
      </c>
      <c r="C80">
        <v>28</v>
      </c>
      <c r="D80">
        <v>40</v>
      </c>
      <c r="E80" s="4">
        <f>(F80)/(100*(2+(B80/10)))</f>
        <v>6.0867587745644887</v>
      </c>
      <c r="F80" s="1">
        <f>((A80*1000)*(B80/100))/((((C80*60)+D80)/60/60))</f>
        <v>1649.5116279069764</v>
      </c>
      <c r="G80" t="s">
        <v>32</v>
      </c>
      <c r="H80" t="s">
        <v>35</v>
      </c>
      <c r="I80" s="1">
        <f>(A80*(B80^2))</f>
        <v>559.55099999999993</v>
      </c>
      <c r="J80">
        <v>16</v>
      </c>
      <c r="K80" s="1">
        <f>AVERAGEIFS(F:F,J:J,J80)</f>
        <v>1648.8998510360359</v>
      </c>
      <c r="L80">
        <f>COUNTIFS(J:J,J80)</f>
        <v>7</v>
      </c>
      <c r="M80" s="4">
        <f t="shared" si="3"/>
        <v>0.2430726628438924</v>
      </c>
    </row>
    <row r="81" spans="1:13" x14ac:dyDescent="0.3">
      <c r="A81">
        <v>16.3</v>
      </c>
      <c r="B81">
        <v>6.2</v>
      </c>
      <c r="C81">
        <v>38</v>
      </c>
      <c r="D81">
        <v>51</v>
      </c>
      <c r="E81" s="4">
        <f>(F81)/(100*(2+(B81/10)))</f>
        <v>5.957145804474048</v>
      </c>
      <c r="F81" s="1">
        <f>((A81*1000)*(B81/100))/((((C81*60)+D81)/60/60))</f>
        <v>1560.7722007722007</v>
      </c>
      <c r="G81" t="s">
        <v>16</v>
      </c>
      <c r="H81" t="s">
        <v>53</v>
      </c>
      <c r="I81" s="1">
        <f>(A81*(B81^2))</f>
        <v>626.57200000000012</v>
      </c>
      <c r="J81">
        <v>36</v>
      </c>
      <c r="K81" s="1">
        <f>AVERAGEIFS(F:F,J:J,J81)</f>
        <v>1534.2685218911633</v>
      </c>
      <c r="L81">
        <f>COUNTIFS(J:J,J81)</f>
        <v>4</v>
      </c>
      <c r="M81" s="4">
        <f t="shared" si="3"/>
        <v>0.23538959629848133</v>
      </c>
    </row>
    <row r="82" spans="1:13" x14ac:dyDescent="0.3">
      <c r="A82">
        <v>17.8</v>
      </c>
      <c r="B82">
        <v>6.2</v>
      </c>
      <c r="C82">
        <v>42</v>
      </c>
      <c r="D82">
        <v>38</v>
      </c>
      <c r="E82" s="4">
        <f>(F82)/(100*(2+(B82/10)))</f>
        <v>5.9280568669463856</v>
      </c>
      <c r="F82" s="1">
        <f>((A82*1000)*(B82/100))/((((C82*60)+D82)/60/60))</f>
        <v>1553.150899139953</v>
      </c>
      <c r="G82" t="s">
        <v>18</v>
      </c>
      <c r="H82" t="s">
        <v>19</v>
      </c>
      <c r="I82" s="1">
        <f>(A82*(B82^2))</f>
        <v>684.23200000000008</v>
      </c>
      <c r="J82" s="1">
        <v>5</v>
      </c>
      <c r="K82" s="1">
        <f>AVERAGEIFS(F:F,J:J,J82)</f>
        <v>1547.9527932947969</v>
      </c>
      <c r="L82">
        <f>COUNTIFS(J:J,J82)</f>
        <v>6</v>
      </c>
      <c r="M82" s="4">
        <f t="shared" si="3"/>
        <v>0.23387734030462859</v>
      </c>
    </row>
    <row r="83" spans="1:13" x14ac:dyDescent="0.3">
      <c r="A83">
        <v>17.8</v>
      </c>
      <c r="B83">
        <v>6.2</v>
      </c>
      <c r="C83">
        <v>42</v>
      </c>
      <c r="D83">
        <v>38</v>
      </c>
      <c r="E83" s="4">
        <f>(F83)/(100*(2+(B83/10)))</f>
        <v>5.9280568669463856</v>
      </c>
      <c r="F83" s="1">
        <f>((A83*1000)*(B83/100))/((((C83*60)+D83)/60/60))</f>
        <v>1553.150899139953</v>
      </c>
      <c r="G83" t="s">
        <v>10</v>
      </c>
      <c r="H83" t="s">
        <v>19</v>
      </c>
      <c r="I83" s="1">
        <f>(A83*(B83^2))</f>
        <v>684.23200000000008</v>
      </c>
      <c r="J83" s="1">
        <v>5</v>
      </c>
      <c r="K83" s="1">
        <f>AVERAGEIFS(F:F,J:J,J83)</f>
        <v>1547.9527932947969</v>
      </c>
      <c r="L83">
        <f>COUNTIFS(J:J,J83)</f>
        <v>6</v>
      </c>
      <c r="M83" s="4">
        <f t="shared" si="3"/>
        <v>0.23387734030462859</v>
      </c>
    </row>
    <row r="84" spans="1:13" x14ac:dyDescent="0.3">
      <c r="A84">
        <v>19.5</v>
      </c>
      <c r="B84">
        <v>6.5</v>
      </c>
      <c r="C84">
        <v>48</v>
      </c>
      <c r="D84">
        <v>41</v>
      </c>
      <c r="E84" s="4">
        <f>(F84)/(100*(2+(B84/10)))</f>
        <v>5.8948537913482726</v>
      </c>
      <c r="F84" s="1">
        <f>((A84*1000)*(B84/100))/((((C84*60)+D84)/60/60))</f>
        <v>1562.1362547072922</v>
      </c>
      <c r="G84" t="s">
        <v>85</v>
      </c>
      <c r="H84" t="s">
        <v>89</v>
      </c>
      <c r="I84" s="1">
        <f>(A84*(B84^2))</f>
        <v>823.875</v>
      </c>
      <c r="J84">
        <v>67</v>
      </c>
      <c r="K84" s="1">
        <f>AVERAGEIFS(F:F,J:J,J84)</f>
        <v>1550.6512579245782</v>
      </c>
      <c r="L84">
        <f>COUNTIFS(J:J,J84)</f>
        <v>6</v>
      </c>
      <c r="M84" s="4">
        <f t="shared" si="3"/>
        <v>0.22910772723837614</v>
      </c>
    </row>
    <row r="85" spans="1:13" x14ac:dyDescent="0.3">
      <c r="A85">
        <v>4.9000000000000004</v>
      </c>
      <c r="B85">
        <v>8.9</v>
      </c>
      <c r="C85">
        <v>14</v>
      </c>
      <c r="D85">
        <v>16</v>
      </c>
      <c r="E85" s="4">
        <f>(F85)/(100*(2+(B85/10)))</f>
        <v>6.3462471299679848</v>
      </c>
      <c r="F85" s="1">
        <f>((A85*1000)*(B85/100))/((((C85*60)+D85)/60/60))</f>
        <v>1834.0654205607477</v>
      </c>
      <c r="G85" t="s">
        <v>10</v>
      </c>
      <c r="H85" t="s">
        <v>57</v>
      </c>
      <c r="I85" s="1">
        <f>(A85*(B85^2))</f>
        <v>388.12900000000008</v>
      </c>
      <c r="J85">
        <v>40</v>
      </c>
      <c r="K85" s="1">
        <f>AVERAGEIFS(F:F,J:J,J85)</f>
        <v>1829.7596666000748</v>
      </c>
      <c r="L85">
        <f>COUNTIFS(J:J,J85)</f>
        <v>6</v>
      </c>
      <c r="M85" s="4">
        <f t="shared" si="3"/>
        <v>0.23434706728871468</v>
      </c>
    </row>
    <row r="86" spans="1:13" x14ac:dyDescent="0.3">
      <c r="A86">
        <v>11.8</v>
      </c>
      <c r="B86">
        <v>7.5</v>
      </c>
      <c r="C86">
        <v>31</v>
      </c>
      <c r="D86">
        <v>55</v>
      </c>
      <c r="E86" s="4">
        <f>(F86)/(100*(2+(B86/10)))</f>
        <v>6.0498457156420606</v>
      </c>
      <c r="F86" s="1">
        <f>((A86*1000)*(B86/100))/((((C86*60)+D86)/60/60))</f>
        <v>1663.7075718015667</v>
      </c>
      <c r="G86" t="s">
        <v>18</v>
      </c>
      <c r="H86" t="s">
        <v>24</v>
      </c>
      <c r="I86" s="1">
        <f>(A86*(B86^2))</f>
        <v>663.75</v>
      </c>
      <c r="J86" s="1">
        <v>11</v>
      </c>
      <c r="K86" s="1">
        <f>AVERAGEIFS(F:F,J:J,J86)</f>
        <v>1694.2080256421468</v>
      </c>
      <c r="L86">
        <f>COUNTIFS(J:J,J86)</f>
        <v>6</v>
      </c>
      <c r="M86" s="4">
        <f t="shared" si="3"/>
        <v>0.2257390445853833</v>
      </c>
    </row>
    <row r="87" spans="1:13" x14ac:dyDescent="0.3">
      <c r="A87">
        <v>9.8000000000000007</v>
      </c>
      <c r="B87">
        <v>7.7</v>
      </c>
      <c r="C87">
        <v>26</v>
      </c>
      <c r="D87">
        <v>45</v>
      </c>
      <c r="E87" s="4">
        <f>(F87)/(100*(2+(B87/10)))</f>
        <v>6.1103276088936873</v>
      </c>
      <c r="F87" s="1">
        <f>((A87*1000)*(B87/100))/((((C87*60)+D87)/60/60))</f>
        <v>1692.5607476635514</v>
      </c>
      <c r="G87" t="s">
        <v>103</v>
      </c>
      <c r="H87" t="s">
        <v>105</v>
      </c>
      <c r="I87" s="1">
        <f>(A87*(B87^2))</f>
        <v>581.04200000000014</v>
      </c>
      <c r="J87">
        <v>86</v>
      </c>
      <c r="K87" s="1">
        <f>AVERAGEIFS(F:F,J:J,J87)</f>
        <v>1692.5607476635514</v>
      </c>
      <c r="L87">
        <f>COUNTIFS(J:J,J87)</f>
        <v>4</v>
      </c>
      <c r="M87" s="4">
        <f t="shared" si="3"/>
        <v>0.22655719385340323</v>
      </c>
    </row>
    <row r="88" spans="1:13" x14ac:dyDescent="0.3">
      <c r="A88">
        <v>9.8000000000000007</v>
      </c>
      <c r="B88">
        <v>7.7</v>
      </c>
      <c r="C88">
        <v>26</v>
      </c>
      <c r="D88">
        <v>45</v>
      </c>
      <c r="E88" s="4">
        <f>(F88)/(100*(2+(B88/10)))</f>
        <v>6.1103276088936873</v>
      </c>
      <c r="F88" s="1">
        <f>((A88*1000)*(B88/100))/((((C88*60)+D88)/60/60))</f>
        <v>1692.5607476635514</v>
      </c>
      <c r="G88" t="s">
        <v>65</v>
      </c>
      <c r="H88" t="s">
        <v>105</v>
      </c>
      <c r="I88" s="1">
        <f>(A88*(B88^2))</f>
        <v>581.04200000000014</v>
      </c>
      <c r="J88">
        <v>86</v>
      </c>
      <c r="K88" s="1">
        <f>AVERAGEIFS(F:F,J:J,J88)</f>
        <v>1692.5607476635514</v>
      </c>
      <c r="L88">
        <f>COUNTIFS(J:J,J88)</f>
        <v>4</v>
      </c>
      <c r="M88" s="4">
        <f t="shared" si="3"/>
        <v>0.22655719385340323</v>
      </c>
    </row>
    <row r="89" spans="1:13" x14ac:dyDescent="0.3">
      <c r="A89">
        <v>9.8000000000000007</v>
      </c>
      <c r="B89">
        <v>7.7</v>
      </c>
      <c r="C89">
        <v>26</v>
      </c>
      <c r="D89">
        <v>45</v>
      </c>
      <c r="E89" s="4">
        <f>(F89)/(100*(2+(B89/10)))</f>
        <v>6.1103276088936873</v>
      </c>
      <c r="F89" s="1">
        <f>((A89*1000)*(B89/100))/((((C89*60)+D89)/60/60))</f>
        <v>1692.5607476635514</v>
      </c>
      <c r="G89" t="s">
        <v>32</v>
      </c>
      <c r="H89" t="s">
        <v>105</v>
      </c>
      <c r="I89" s="1">
        <f>(A89*(B89^2))</f>
        <v>581.04200000000014</v>
      </c>
      <c r="J89">
        <v>86</v>
      </c>
      <c r="K89" s="1">
        <f>AVERAGEIFS(F:F,J:J,J89)</f>
        <v>1692.5607476635514</v>
      </c>
      <c r="L89">
        <f>COUNTIFS(J:J,J89)</f>
        <v>4</v>
      </c>
      <c r="M89" s="4">
        <f t="shared" si="3"/>
        <v>0.22655719385340323</v>
      </c>
    </row>
    <row r="90" spans="1:13" x14ac:dyDescent="0.3">
      <c r="A90">
        <v>9.8000000000000007</v>
      </c>
      <c r="B90">
        <v>7.7</v>
      </c>
      <c r="C90">
        <v>26</v>
      </c>
      <c r="D90">
        <v>45</v>
      </c>
      <c r="E90" s="4">
        <f>(F90)/(100*(2+(B90/10)))</f>
        <v>6.1103276088936873</v>
      </c>
      <c r="F90" s="1">
        <f>((A90*1000)*(B90/100))/((((C90*60)+D90)/60/60))</f>
        <v>1692.5607476635514</v>
      </c>
      <c r="G90" t="s">
        <v>68</v>
      </c>
      <c r="H90" t="s">
        <v>105</v>
      </c>
      <c r="I90" s="1">
        <f>(A90*(B90^2))</f>
        <v>581.04200000000014</v>
      </c>
      <c r="J90">
        <v>86</v>
      </c>
      <c r="K90" s="1">
        <f>AVERAGEIFS(F:F,J:J,J90)</f>
        <v>1692.5607476635514</v>
      </c>
      <c r="L90">
        <f>COUNTIFS(J:J,J90)</f>
        <v>4</v>
      </c>
      <c r="M90" s="4">
        <f t="shared" si="3"/>
        <v>0.22655719385340323</v>
      </c>
    </row>
    <row r="91" spans="1:13" x14ac:dyDescent="0.3">
      <c r="A91">
        <v>15.2</v>
      </c>
      <c r="B91">
        <v>7.3</v>
      </c>
      <c r="C91">
        <v>40</v>
      </c>
      <c r="D91">
        <v>52</v>
      </c>
      <c r="E91" s="4">
        <f>(F91)/(100*(2+(B91/10)))</f>
        <v>5.9674094258107306</v>
      </c>
      <c r="F91" s="1">
        <f>((A91*1000)*(B91/100))/((((C91*60)+D91)/60/60))</f>
        <v>1629.1027732463294</v>
      </c>
      <c r="G91" t="s">
        <v>34</v>
      </c>
      <c r="H91" t="s">
        <v>55</v>
      </c>
      <c r="I91" s="1">
        <f>(A91*(B91^2))</f>
        <v>810.00799999999992</v>
      </c>
      <c r="J91">
        <v>38</v>
      </c>
      <c r="K91" s="1">
        <f>AVERAGEIFS(F:F,J:J,J91)</f>
        <v>1675.4479383473026</v>
      </c>
      <c r="L91">
        <f>COUNTIFS(J:J,J91)</f>
        <v>2</v>
      </c>
      <c r="M91" s="4">
        <f t="shared" si="3"/>
        <v>0.22367132349681818</v>
      </c>
    </row>
    <row r="92" spans="1:13" x14ac:dyDescent="0.3">
      <c r="A92">
        <v>15.3</v>
      </c>
      <c r="B92">
        <v>7.2</v>
      </c>
      <c r="C92">
        <v>40</v>
      </c>
      <c r="D92">
        <v>45</v>
      </c>
      <c r="E92" s="4">
        <f>(F92)/(100*(2+(B92/10)))</f>
        <v>5.96319018404908</v>
      </c>
      <c r="F92" s="1">
        <f>((A92*1000)*(B92/100))/((((C92*60)+D92)/60/60))</f>
        <v>1621.9877300613498</v>
      </c>
      <c r="G92" t="s">
        <v>6</v>
      </c>
      <c r="H92" t="s">
        <v>49</v>
      </c>
      <c r="I92" s="1">
        <f>(A92*(B92^2))</f>
        <v>793.15200000000004</v>
      </c>
      <c r="J92">
        <v>32</v>
      </c>
      <c r="K92" s="1">
        <f>AVERAGEIFS(F:F,J:J,J92)</f>
        <v>1621.9877300613498</v>
      </c>
      <c r="L92">
        <f>COUNTIFS(J:J,J92)</f>
        <v>2</v>
      </c>
      <c r="M92" s="4">
        <f t="shared" si="3"/>
        <v>0.22151870970035148</v>
      </c>
    </row>
    <row r="93" spans="1:13" x14ac:dyDescent="0.3">
      <c r="A93">
        <v>15.3</v>
      </c>
      <c r="B93">
        <v>7.2</v>
      </c>
      <c r="C93">
        <v>40</v>
      </c>
      <c r="D93">
        <v>45</v>
      </c>
      <c r="E93" s="4">
        <f>(F93)/(100*(2+(B93/10)))</f>
        <v>5.96319018404908</v>
      </c>
      <c r="F93" s="1">
        <f>((A93*1000)*(B93/100))/((((C93*60)+D93)/60/60))</f>
        <v>1621.9877300613498</v>
      </c>
      <c r="G93" t="s">
        <v>16</v>
      </c>
      <c r="H93" t="s">
        <v>49</v>
      </c>
      <c r="I93" s="1">
        <f>(A93*(B93^2))</f>
        <v>793.15200000000004</v>
      </c>
      <c r="J93">
        <v>32</v>
      </c>
      <c r="K93" s="1">
        <f>AVERAGEIFS(F:F,J:J,J93)</f>
        <v>1621.9877300613498</v>
      </c>
      <c r="L93">
        <f>COUNTIFS(J:J,J93)</f>
        <v>2</v>
      </c>
      <c r="M93" s="4">
        <f t="shared" si="3"/>
        <v>0.22151870970035148</v>
      </c>
    </row>
    <row r="94" spans="1:13" x14ac:dyDescent="0.3">
      <c r="A94">
        <v>7.7</v>
      </c>
      <c r="B94">
        <v>8.1999999999999993</v>
      </c>
      <c r="C94">
        <v>21</v>
      </c>
      <c r="D94">
        <v>44</v>
      </c>
      <c r="E94" s="4">
        <f>(F94)/(100*(2+(B94/10)))</f>
        <v>6.1813079232476165</v>
      </c>
      <c r="F94" s="1">
        <f>((A94*1000)*(B94/100))/((((C94*60)+D94)/60/60))</f>
        <v>1743.1288343558278</v>
      </c>
      <c r="G94" t="s">
        <v>17</v>
      </c>
      <c r="H94" t="s">
        <v>58</v>
      </c>
      <c r="I94" s="1">
        <f>(A94*(B94^2))</f>
        <v>517.74799999999993</v>
      </c>
      <c r="J94">
        <v>41</v>
      </c>
      <c r="K94" s="1">
        <f>AVERAGEIFS(F:F,J:J,J94)</f>
        <v>1626.5384360632017</v>
      </c>
      <c r="L94">
        <f>COUNTIFS(J:J,J94)</f>
        <v>4</v>
      </c>
      <c r="M94" s="4">
        <f t="shared" si="3"/>
        <v>0.21914836677085425</v>
      </c>
    </row>
    <row r="95" spans="1:13" x14ac:dyDescent="0.3">
      <c r="A95">
        <v>18.899999999999999</v>
      </c>
      <c r="B95">
        <v>7.4</v>
      </c>
      <c r="C95">
        <v>52</v>
      </c>
      <c r="D95">
        <v>5</v>
      </c>
      <c r="E95" s="4">
        <f>(F95)/(100*(2+(B95/10)))</f>
        <v>5.8802452554744526</v>
      </c>
      <c r="F95" s="1">
        <f>((A95*1000)*(B95/100))/((((C95*60)+D95)/60/60))</f>
        <v>1611.1872000000001</v>
      </c>
      <c r="G95" t="s">
        <v>11</v>
      </c>
      <c r="H95" t="s">
        <v>36</v>
      </c>
      <c r="I95" s="1">
        <f>(A95*(B95^2))</f>
        <v>1034.9639999999999</v>
      </c>
      <c r="J95">
        <v>17</v>
      </c>
      <c r="K95" s="1">
        <f>AVERAGEIFS(F:F,J:J,J95)</f>
        <v>1592.1644485718925</v>
      </c>
      <c r="L95">
        <f>COUNTIFS(J:J,J95)</f>
        <v>8</v>
      </c>
      <c r="M95" s="4">
        <f t="shared" si="3"/>
        <v>0.20477330775747316</v>
      </c>
    </row>
    <row r="96" spans="1:13" x14ac:dyDescent="0.3">
      <c r="A96">
        <v>9.5</v>
      </c>
      <c r="B96">
        <v>8.1</v>
      </c>
      <c r="C96">
        <v>26</v>
      </c>
      <c r="D96">
        <v>57</v>
      </c>
      <c r="E96" s="4">
        <f>(F96)/(100*(2+(B96/10)))</f>
        <v>6.0966994368112823</v>
      </c>
      <c r="F96" s="1">
        <f>((A96*1000)*(B96/100))/((((C96*60)+D96)/60/60))</f>
        <v>1713.1725417439704</v>
      </c>
      <c r="G96" t="s">
        <v>52</v>
      </c>
      <c r="H96" t="s">
        <v>20</v>
      </c>
      <c r="I96" s="1">
        <f>(A96*(B96^2))</f>
        <v>623.29499999999996</v>
      </c>
      <c r="J96">
        <v>30</v>
      </c>
      <c r="K96" s="1">
        <f>AVERAGEIFS(F:F,J:J,J96)</f>
        <v>1713.1725417439704</v>
      </c>
      <c r="L96">
        <f>COUNTIFS(J:J,J96)</f>
        <v>2</v>
      </c>
      <c r="M96" s="4">
        <f t="shared" si="3"/>
        <v>0.20288126058905842</v>
      </c>
    </row>
    <row r="97" spans="1:13" x14ac:dyDescent="0.3">
      <c r="A97">
        <v>9.5</v>
      </c>
      <c r="B97">
        <v>8.1</v>
      </c>
      <c r="C97">
        <v>26</v>
      </c>
      <c r="D97">
        <v>57</v>
      </c>
      <c r="E97" s="4">
        <f>(F97)/(100*(2+(B97/10)))</f>
        <v>6.0966994368112823</v>
      </c>
      <c r="F97" s="1">
        <f>((A97*1000)*(B97/100))/((((C97*60)+D97)/60/60))</f>
        <v>1713.1725417439704</v>
      </c>
      <c r="G97" t="s">
        <v>32</v>
      </c>
      <c r="H97" t="s">
        <v>20</v>
      </c>
      <c r="I97" s="1">
        <f>(A97*(B97^2))</f>
        <v>623.29499999999996</v>
      </c>
      <c r="J97">
        <v>30</v>
      </c>
      <c r="K97" s="1">
        <f>AVERAGEIFS(F:F,J:J,J97)</f>
        <v>1713.1725417439704</v>
      </c>
      <c r="L97">
        <f>COUNTIFS(J:J,J97)</f>
        <v>2</v>
      </c>
      <c r="M97" s="4">
        <f t="shared" si="3"/>
        <v>0.20288126058905842</v>
      </c>
    </row>
    <row r="98" spans="1:13" x14ac:dyDescent="0.3">
      <c r="A98">
        <v>18.899999999999999</v>
      </c>
      <c r="B98">
        <v>7.4</v>
      </c>
      <c r="C98">
        <v>52</v>
      </c>
      <c r="D98">
        <v>10</v>
      </c>
      <c r="E98" s="4">
        <f>(F98)/(100*(2+(B98/10)))</f>
        <v>5.8708518924465389</v>
      </c>
      <c r="F98" s="1">
        <f>((A98*1000)*(B98/100))/((((C98*60)+D98)/60/60))</f>
        <v>1608.6134185303517</v>
      </c>
      <c r="G98" t="s">
        <v>10</v>
      </c>
      <c r="H98" t="s">
        <v>36</v>
      </c>
      <c r="I98" s="1">
        <f>(A98*(B98^2))</f>
        <v>1034.9639999999999</v>
      </c>
      <c r="J98">
        <v>17</v>
      </c>
      <c r="K98" s="1">
        <f>AVERAGEIFS(F:F,J:J,J98)</f>
        <v>1592.1644485718925</v>
      </c>
      <c r="L98">
        <f>COUNTIFS(J:J,J98)</f>
        <v>8</v>
      </c>
      <c r="M98" s="4">
        <f t="shared" si="3"/>
        <v>0.19537994472955944</v>
      </c>
    </row>
    <row r="99" spans="1:13" x14ac:dyDescent="0.3">
      <c r="A99">
        <v>17.100000000000001</v>
      </c>
      <c r="B99">
        <v>6.6</v>
      </c>
      <c r="C99">
        <v>43</v>
      </c>
      <c r="D99">
        <v>10</v>
      </c>
      <c r="E99" s="4">
        <f>(F99)/(100*(2+(B99/10)))</f>
        <v>5.8974076116933265</v>
      </c>
      <c r="F99" s="1">
        <f>((A99*1000)*(B99/100))/((((C99*60)+D99)/60/60))</f>
        <v>1568.7104247104248</v>
      </c>
      <c r="G99" t="s">
        <v>16</v>
      </c>
      <c r="H99" t="s">
        <v>59</v>
      </c>
      <c r="I99" s="1">
        <f>(A99*(B99^2))</f>
        <v>744.87599999999998</v>
      </c>
      <c r="J99">
        <v>42</v>
      </c>
      <c r="K99" s="1">
        <f>AVERAGEIFS(F:F,J:J,J99)</f>
        <v>1600.1194378537607</v>
      </c>
      <c r="L99">
        <f>COUNTIFS(J:J,J99)</f>
        <v>4</v>
      </c>
      <c r="M99" s="4">
        <f t="shared" si="3"/>
        <v>0.19067691208349036</v>
      </c>
    </row>
    <row r="100" spans="1:13" x14ac:dyDescent="0.3">
      <c r="A100">
        <v>6.6</v>
      </c>
      <c r="B100">
        <v>7.6</v>
      </c>
      <c r="C100">
        <v>17</v>
      </c>
      <c r="D100">
        <v>36</v>
      </c>
      <c r="E100" s="4">
        <f>(F100)/(100*(2+(B100/10)))</f>
        <v>6.195652173913043</v>
      </c>
      <c r="F100" s="1">
        <f>((A100*1000)*(B100/100))/((((C100*60)+D100)/60/60))</f>
        <v>1709.9999999999998</v>
      </c>
      <c r="G100" t="s">
        <v>32</v>
      </c>
      <c r="H100" t="s">
        <v>41</v>
      </c>
      <c r="I100" s="1">
        <f>(A100*(B100^2))</f>
        <v>381.21599999999995</v>
      </c>
      <c r="J100">
        <v>22</v>
      </c>
      <c r="K100" s="1">
        <f>AVERAGEIFS(F:F,J:J,J100)</f>
        <v>1655.9189556874064</v>
      </c>
      <c r="L100">
        <f>COUNTIFS(J:J,J100)</f>
        <v>6</v>
      </c>
      <c r="M100" s="4">
        <f t="shared" si="3"/>
        <v>0.18284005083331145</v>
      </c>
    </row>
    <row r="101" spans="1:13" x14ac:dyDescent="0.3">
      <c r="A101">
        <v>19.5</v>
      </c>
      <c r="B101">
        <v>6.5</v>
      </c>
      <c r="C101">
        <v>49</v>
      </c>
      <c r="D101">
        <v>7</v>
      </c>
      <c r="E101" s="4">
        <f>(F101)/(100*(2+(B101/10)))</f>
        <v>5.8428462587473033</v>
      </c>
      <c r="F101" s="1">
        <f>((A101*1000)*(B101/100))/((((C101*60)+D101)/60/60))</f>
        <v>1548.3542585680354</v>
      </c>
      <c r="G101" t="s">
        <v>52</v>
      </c>
      <c r="H101" t="s">
        <v>89</v>
      </c>
      <c r="I101" s="1">
        <f>(A101*(B101^2))</f>
        <v>823.875</v>
      </c>
      <c r="J101">
        <v>67</v>
      </c>
      <c r="K101" s="1">
        <f>AVERAGEIFS(F:F,J:J,J101)</f>
        <v>1550.6512579245782</v>
      </c>
      <c r="L101">
        <f>COUNTIFS(J:J,J101)</f>
        <v>6</v>
      </c>
      <c r="M101" s="4">
        <f t="shared" si="3"/>
        <v>0.17710019463740689</v>
      </c>
    </row>
    <row r="102" spans="1:13" x14ac:dyDescent="0.3">
      <c r="A102">
        <v>19.5</v>
      </c>
      <c r="B102">
        <v>6.5</v>
      </c>
      <c r="C102">
        <v>49</v>
      </c>
      <c r="D102">
        <v>7</v>
      </c>
      <c r="E102" s="4">
        <f>(F102)/(100*(2+(B102/10)))</f>
        <v>5.8428462587473033</v>
      </c>
      <c r="F102" s="1">
        <f>((A102*1000)*(B102/100))/((((C102*60)+D102)/60/60))</f>
        <v>1548.3542585680354</v>
      </c>
      <c r="G102" t="s">
        <v>64</v>
      </c>
      <c r="H102" t="s">
        <v>89</v>
      </c>
      <c r="I102" s="1">
        <f>(A102*(B102^2))</f>
        <v>823.875</v>
      </c>
      <c r="J102">
        <v>67</v>
      </c>
      <c r="K102" s="1">
        <f>AVERAGEIFS(F:F,J:J,J102)</f>
        <v>1550.6512579245782</v>
      </c>
      <c r="L102">
        <f>COUNTIFS(J:J,J102)</f>
        <v>6</v>
      </c>
      <c r="M102" s="4">
        <f t="shared" si="3"/>
        <v>0.17710019463740689</v>
      </c>
    </row>
    <row r="103" spans="1:13" x14ac:dyDescent="0.3">
      <c r="A103">
        <v>19.5</v>
      </c>
      <c r="B103">
        <v>6.5</v>
      </c>
      <c r="C103">
        <v>49</v>
      </c>
      <c r="D103">
        <v>7</v>
      </c>
      <c r="E103" s="4">
        <f>(F103)/(100*(2+(B103/10)))</f>
        <v>5.8428462587473033</v>
      </c>
      <c r="F103" s="1">
        <f>((A103*1000)*(B103/100))/((((C103*60)+D103)/60/60))</f>
        <v>1548.3542585680354</v>
      </c>
      <c r="G103" t="s">
        <v>65</v>
      </c>
      <c r="H103" t="s">
        <v>89</v>
      </c>
      <c r="I103" s="1">
        <f>(A103*(B103^2))</f>
        <v>823.875</v>
      </c>
      <c r="J103">
        <v>67</v>
      </c>
      <c r="K103" s="1">
        <f>AVERAGEIFS(F:F,J:J,J103)</f>
        <v>1550.6512579245782</v>
      </c>
      <c r="L103">
        <f>COUNTIFS(J:J,J103)</f>
        <v>6</v>
      </c>
      <c r="M103" s="4">
        <f t="shared" si="3"/>
        <v>0.17710019463740689</v>
      </c>
    </row>
    <row r="104" spans="1:13" x14ac:dyDescent="0.3">
      <c r="A104">
        <v>19.5</v>
      </c>
      <c r="B104">
        <v>6.5</v>
      </c>
      <c r="C104">
        <v>49</v>
      </c>
      <c r="D104">
        <v>7</v>
      </c>
      <c r="E104" s="4">
        <f>(F104)/(100*(2+(B104/10)))</f>
        <v>5.8428462587473033</v>
      </c>
      <c r="F104" s="1">
        <f>((A104*1000)*(B104/100))/((((C104*60)+D104)/60/60))</f>
        <v>1548.3542585680354</v>
      </c>
      <c r="G104" t="s">
        <v>17</v>
      </c>
      <c r="H104" t="s">
        <v>89</v>
      </c>
      <c r="I104" s="1">
        <f>(A104*(B104^2))</f>
        <v>823.875</v>
      </c>
      <c r="J104">
        <v>67</v>
      </c>
      <c r="K104" s="1">
        <f>AVERAGEIFS(F:F,J:J,J104)</f>
        <v>1550.6512579245782</v>
      </c>
      <c r="L104">
        <f>COUNTIFS(J:J,J104)</f>
        <v>6</v>
      </c>
      <c r="M104" s="4">
        <f t="shared" si="3"/>
        <v>0.17710019463740689</v>
      </c>
    </row>
    <row r="105" spans="1:13" x14ac:dyDescent="0.3">
      <c r="A105">
        <v>19.5</v>
      </c>
      <c r="B105">
        <v>6.5</v>
      </c>
      <c r="C105">
        <v>49</v>
      </c>
      <c r="D105">
        <v>7</v>
      </c>
      <c r="E105" s="4">
        <f>(F105)/(100*(2+(B105/10)))</f>
        <v>5.8428462587473033</v>
      </c>
      <c r="F105" s="1">
        <f>((A105*1000)*(B105/100))/((((C105*60)+D105)/60/60))</f>
        <v>1548.3542585680354</v>
      </c>
      <c r="G105" t="s">
        <v>34</v>
      </c>
      <c r="H105" t="s">
        <v>89</v>
      </c>
      <c r="I105" s="1">
        <f>(A105*(B105^2))</f>
        <v>823.875</v>
      </c>
      <c r="J105">
        <v>67</v>
      </c>
      <c r="K105" s="1">
        <f>AVERAGEIFS(F:F,J:J,J105)</f>
        <v>1550.6512579245782</v>
      </c>
      <c r="L105">
        <f>COUNTIFS(J:J,J105)</f>
        <v>6</v>
      </c>
      <c r="M105" s="4">
        <f t="shared" si="3"/>
        <v>0.17710019463740689</v>
      </c>
    </row>
    <row r="106" spans="1:13" x14ac:dyDescent="0.3">
      <c r="A106">
        <v>16.100000000000001</v>
      </c>
      <c r="B106">
        <v>8.6999999999999993</v>
      </c>
      <c r="C106">
        <v>49</v>
      </c>
      <c r="D106">
        <v>37</v>
      </c>
      <c r="E106" s="4">
        <f>(F106)/(100*(2+(B106/10)))</f>
        <v>5.9018327502724137</v>
      </c>
      <c r="F106" s="1">
        <f>((A106*1000)*(B106/100))/((((C106*60)+D106)/60/60))</f>
        <v>1693.8259993281827</v>
      </c>
      <c r="G106" t="s">
        <v>16</v>
      </c>
      <c r="H106" t="s">
        <v>67</v>
      </c>
      <c r="I106" s="1">
        <f>(A106*(B106^2))</f>
        <v>1218.6089999999999</v>
      </c>
      <c r="J106">
        <v>49</v>
      </c>
      <c r="K106" s="1">
        <f>AVERAGEIFS(F:F,J:J,J106)</f>
        <v>1664.8419227599975</v>
      </c>
      <c r="L106">
        <f>COUNTIFS(J:J,J106)</f>
        <v>7</v>
      </c>
      <c r="M106" s="4">
        <f t="shared" si="3"/>
        <v>0.17619851281790666</v>
      </c>
    </row>
    <row r="107" spans="1:13" x14ac:dyDescent="0.3">
      <c r="A107">
        <v>8.3000000000000007</v>
      </c>
      <c r="B107">
        <v>9.8000000000000007</v>
      </c>
      <c r="C107">
        <v>26</v>
      </c>
      <c r="D107">
        <v>51</v>
      </c>
      <c r="E107" s="4">
        <f>(F107)/(100*(2+(B107/10)))</f>
        <v>6.0995088298151545</v>
      </c>
      <c r="F107" s="1">
        <f>((A107*1000)*(B107/100))/((((C107*60)+D107)/60/60))</f>
        <v>1817.6536312849162</v>
      </c>
      <c r="G107" t="s">
        <v>17</v>
      </c>
      <c r="H107" t="s">
        <v>20</v>
      </c>
      <c r="I107" s="1">
        <f>(A107*(B107^2))</f>
        <v>797.13200000000029</v>
      </c>
      <c r="J107">
        <v>6</v>
      </c>
      <c r="K107" s="1">
        <f>AVERAGEIFS(F:F,J:J,J107)</f>
        <v>1811.2017827438478</v>
      </c>
      <c r="L107">
        <f>COUNTIFS(J:J,J107)</f>
        <v>7</v>
      </c>
      <c r="M107" s="4">
        <f t="shared" si="3"/>
        <v>0.16185055311717278</v>
      </c>
    </row>
    <row r="108" spans="1:13" x14ac:dyDescent="0.3">
      <c r="A108">
        <v>8.3000000000000007</v>
      </c>
      <c r="B108">
        <v>9.8000000000000007</v>
      </c>
      <c r="C108">
        <v>26</v>
      </c>
      <c r="D108">
        <v>51</v>
      </c>
      <c r="E108" s="4">
        <f>(F108)/(100*(2+(B108/10)))</f>
        <v>6.0995088298151545</v>
      </c>
      <c r="F108" s="1">
        <f>((A108*1000)*(B108/100))/((((C108*60)+D108)/60/60))</f>
        <v>1817.6536312849162</v>
      </c>
      <c r="G108" t="s">
        <v>12</v>
      </c>
      <c r="H108" t="s">
        <v>20</v>
      </c>
      <c r="I108" s="1">
        <f>(A108*(B108^2))</f>
        <v>797.13200000000029</v>
      </c>
      <c r="J108">
        <v>6</v>
      </c>
      <c r="K108" s="1">
        <f>AVERAGEIFS(F:F,J:J,J108)</f>
        <v>1811.2017827438478</v>
      </c>
      <c r="L108">
        <f>COUNTIFS(J:J,J108)</f>
        <v>7</v>
      </c>
      <c r="M108" s="4">
        <f t="shared" si="3"/>
        <v>0.16185055311717278</v>
      </c>
    </row>
    <row r="109" spans="1:13" x14ac:dyDescent="0.3">
      <c r="A109">
        <v>6.6</v>
      </c>
      <c r="B109">
        <v>7.6</v>
      </c>
      <c r="C109">
        <v>17</v>
      </c>
      <c r="D109">
        <v>40</v>
      </c>
      <c r="E109" s="4">
        <f>(F109)/(100*(2+(B109/10)))</f>
        <v>6.1722723543888431</v>
      </c>
      <c r="F109" s="1">
        <f>((A109*1000)*(B109/100))/((((C109*60)+D109)/60/60))</f>
        <v>1703.5471698113206</v>
      </c>
      <c r="G109" t="s">
        <v>52</v>
      </c>
      <c r="H109" t="s">
        <v>41</v>
      </c>
      <c r="I109" s="1">
        <f>(A109*(B109^2))</f>
        <v>381.21599999999995</v>
      </c>
      <c r="J109" s="1">
        <v>22</v>
      </c>
      <c r="K109" s="1">
        <f>AVERAGEIFS(F:F,J:J,J109)</f>
        <v>1655.9189556874064</v>
      </c>
      <c r="L109">
        <f>COUNTIFS(J:J,J109)</f>
        <v>6</v>
      </c>
      <c r="M109" s="4">
        <f t="shared" si="3"/>
        <v>0.15946023130911158</v>
      </c>
    </row>
    <row r="110" spans="1:13" x14ac:dyDescent="0.3">
      <c r="A110">
        <v>6.6</v>
      </c>
      <c r="B110">
        <v>7.6</v>
      </c>
      <c r="C110">
        <v>17</v>
      </c>
      <c r="D110">
        <v>40</v>
      </c>
      <c r="E110" s="4">
        <f>(F110)/(100*(2+(B110/10)))</f>
        <v>6.1722723543888431</v>
      </c>
      <c r="F110" s="1">
        <f>((A110*1000)*(B110/100))/((((C110*60)+D110)/60/60))</f>
        <v>1703.5471698113206</v>
      </c>
      <c r="G110" t="s">
        <v>27</v>
      </c>
      <c r="H110" t="s">
        <v>41</v>
      </c>
      <c r="I110" s="1">
        <f>(A110*(B110^2))</f>
        <v>381.21599999999995</v>
      </c>
      <c r="J110" s="1">
        <v>22</v>
      </c>
      <c r="K110" s="1">
        <f>AVERAGEIFS(F:F,J:J,J110)</f>
        <v>1655.9189556874064</v>
      </c>
      <c r="L110">
        <f>COUNTIFS(J:J,J110)</f>
        <v>6</v>
      </c>
      <c r="M110" s="4">
        <f t="shared" si="3"/>
        <v>0.15946023130911158</v>
      </c>
    </row>
    <row r="111" spans="1:13" x14ac:dyDescent="0.3">
      <c r="A111">
        <v>11.1</v>
      </c>
      <c r="B111">
        <v>7.1</v>
      </c>
      <c r="C111">
        <v>29</v>
      </c>
      <c r="D111">
        <v>6</v>
      </c>
      <c r="E111" s="4">
        <f>(F111)/(100*(2+(B111/10)))</f>
        <v>5.996119755011982</v>
      </c>
      <c r="F111" s="1">
        <f>((A111*1000)*(B111/100))/((((C111*60)+D111)/60/60))</f>
        <v>1624.9484536082471</v>
      </c>
      <c r="G111" t="s">
        <v>11</v>
      </c>
      <c r="H111" t="s">
        <v>35</v>
      </c>
      <c r="I111" s="1">
        <f>(A111*(B111^2))</f>
        <v>559.55099999999993</v>
      </c>
      <c r="J111">
        <v>16</v>
      </c>
      <c r="K111" s="1">
        <f>AVERAGEIFS(F:F,J:J,J111)</f>
        <v>1648.8998510360359</v>
      </c>
      <c r="L111">
        <f>COUNTIFS(J:J,J111)</f>
        <v>7</v>
      </c>
      <c r="M111" s="4">
        <f t="shared" si="3"/>
        <v>0.15243364329138576</v>
      </c>
    </row>
    <row r="112" spans="1:13" x14ac:dyDescent="0.3">
      <c r="A112">
        <v>10.9</v>
      </c>
      <c r="B112">
        <v>6.8</v>
      </c>
      <c r="C112">
        <v>27</v>
      </c>
      <c r="D112">
        <v>40</v>
      </c>
      <c r="E112" s="4">
        <f>(F112)/(100*(2+(B112/10)))</f>
        <v>5.9978421147275665</v>
      </c>
      <c r="F112" s="1">
        <f>((A112*1000)*(B112/100))/((((C112*60)+D112)/60/60))</f>
        <v>1607.4216867469879</v>
      </c>
      <c r="G112" t="s">
        <v>18</v>
      </c>
      <c r="H112" t="s">
        <v>50</v>
      </c>
      <c r="I112" s="1">
        <f>(A112*(B112^2))</f>
        <v>504.01599999999996</v>
      </c>
      <c r="J112">
        <v>39</v>
      </c>
      <c r="K112" s="1">
        <f>AVERAGEIFS(F:F,J:J,J112)</f>
        <v>1621.2885019137009</v>
      </c>
      <c r="L112">
        <f>COUNTIFS(J:J,J112)</f>
        <v>4</v>
      </c>
      <c r="M112" s="4">
        <f t="shared" si="3"/>
        <v>0.14832199588073536</v>
      </c>
    </row>
    <row r="113" spans="1:13" x14ac:dyDescent="0.3">
      <c r="A113">
        <v>4.0999999999999996</v>
      </c>
      <c r="B113">
        <v>9.8000000000000007</v>
      </c>
      <c r="C113">
        <v>12</v>
      </c>
      <c r="D113">
        <v>48</v>
      </c>
      <c r="E113" s="4">
        <f>(F113)/(100*(2+(B113/10)))</f>
        <v>6.320260067114094</v>
      </c>
      <c r="F113" s="1">
        <f>((A113*1000)*(B113/100))/((((C113*60)+D113)/60/60))</f>
        <v>1883.4375</v>
      </c>
      <c r="G113" t="s">
        <v>52</v>
      </c>
      <c r="H113" t="s">
        <v>8</v>
      </c>
      <c r="I113" s="1">
        <f>(A113*(B113^2))</f>
        <v>393.76400000000007</v>
      </c>
      <c r="J113">
        <v>25</v>
      </c>
      <c r="K113" s="1">
        <f>AVERAGEIFS(F:F,J:J,J113)</f>
        <v>1866.051923076923</v>
      </c>
      <c r="L113">
        <f>COUNTIFS(J:J,J113)</f>
        <v>5</v>
      </c>
      <c r="M113" s="4">
        <f t="shared" si="3"/>
        <v>0.14827840306334128</v>
      </c>
    </row>
    <row r="114" spans="1:13" x14ac:dyDescent="0.3">
      <c r="A114">
        <v>4.0999999999999996</v>
      </c>
      <c r="B114">
        <v>9.8000000000000007</v>
      </c>
      <c r="C114">
        <v>12</v>
      </c>
      <c r="D114">
        <v>48</v>
      </c>
      <c r="E114" s="4">
        <f>(F114)/(100*(2+(B114/10)))</f>
        <v>6.320260067114094</v>
      </c>
      <c r="F114" s="1">
        <f>((A114*1000)*(B114/100))/((((C114*60)+D114)/60/60))</f>
        <v>1883.4375</v>
      </c>
      <c r="G114" t="s">
        <v>27</v>
      </c>
      <c r="H114" t="s">
        <v>8</v>
      </c>
      <c r="I114" s="1">
        <f>(A114*(B114^2))</f>
        <v>393.76400000000007</v>
      </c>
      <c r="J114">
        <v>25</v>
      </c>
      <c r="K114" s="1">
        <f>AVERAGEIFS(F:F,J:J,J114)</f>
        <v>1866.051923076923</v>
      </c>
      <c r="L114">
        <f>COUNTIFS(J:J,J114)</f>
        <v>5</v>
      </c>
      <c r="M114" s="4">
        <f t="shared" si="3"/>
        <v>0.14827840306334128</v>
      </c>
    </row>
    <row r="115" spans="1:13" x14ac:dyDescent="0.3">
      <c r="A115">
        <v>3.8</v>
      </c>
      <c r="B115">
        <v>11.8</v>
      </c>
      <c r="C115">
        <v>13</v>
      </c>
      <c r="D115">
        <v>20</v>
      </c>
      <c r="E115" s="4">
        <f>(F115)/(100*(2+(B115/10)))</f>
        <v>6.3452830188679243</v>
      </c>
      <c r="F115" s="1">
        <f>((A115*1000)*(B115/100))/((((C115*60)+D115)/60/60))</f>
        <v>2017.8</v>
      </c>
      <c r="G115" t="s">
        <v>93</v>
      </c>
      <c r="H115" t="s">
        <v>98</v>
      </c>
      <c r="I115" s="1">
        <f>(A115*(B115^2))</f>
        <v>529.11199999999997</v>
      </c>
      <c r="J115">
        <v>78</v>
      </c>
      <c r="K115" s="1">
        <f>AVERAGEIFS(F:F,J:J,J115)</f>
        <v>1990.2447927199191</v>
      </c>
      <c r="L115">
        <f>COUNTIFS(J:J,J115)</f>
        <v>4</v>
      </c>
      <c r="M115" s="4">
        <f t="shared" si="3"/>
        <v>0.14750979409678955</v>
      </c>
    </row>
    <row r="116" spans="1:13" x14ac:dyDescent="0.3">
      <c r="A116">
        <v>3.8</v>
      </c>
      <c r="B116">
        <v>11.8</v>
      </c>
      <c r="C116">
        <v>13</v>
      </c>
      <c r="D116">
        <v>20</v>
      </c>
      <c r="E116" s="4">
        <f>(F116)/(100*(2+(B116/10)))</f>
        <v>6.3452830188679243</v>
      </c>
      <c r="F116" s="1">
        <f>((A116*1000)*(B116/100))/((((C116*60)+D116)/60/60))</f>
        <v>2017.8</v>
      </c>
      <c r="G116" t="s">
        <v>65</v>
      </c>
      <c r="H116" t="s">
        <v>98</v>
      </c>
      <c r="I116" s="1">
        <f>(A116*(B116^2))</f>
        <v>529.11199999999997</v>
      </c>
      <c r="J116">
        <v>78</v>
      </c>
      <c r="K116" s="1">
        <f>AVERAGEIFS(F:F,J:J,J116)</f>
        <v>1990.2447927199191</v>
      </c>
      <c r="L116">
        <f>COUNTIFS(J:J,J116)</f>
        <v>4</v>
      </c>
      <c r="M116" s="4">
        <f t="shared" si="3"/>
        <v>0.14750979409678955</v>
      </c>
    </row>
    <row r="117" spans="1:13" x14ac:dyDescent="0.3">
      <c r="A117">
        <v>4.9000000000000004</v>
      </c>
      <c r="B117">
        <v>8.9</v>
      </c>
      <c r="C117">
        <v>14</v>
      </c>
      <c r="D117">
        <v>29</v>
      </c>
      <c r="E117" s="4">
        <f>(F117)/(100*(2+(B117/10)))</f>
        <v>6.2513090256071298</v>
      </c>
      <c r="F117" s="1">
        <f>((A117*1000)*(B117/100))/((((C117*60)+D117)/60/60))</f>
        <v>1806.6283084004606</v>
      </c>
      <c r="G117" t="s">
        <v>11</v>
      </c>
      <c r="H117" t="s">
        <v>57</v>
      </c>
      <c r="I117" s="1">
        <f>(A117*(B117^2))</f>
        <v>388.12900000000008</v>
      </c>
      <c r="J117">
        <v>40</v>
      </c>
      <c r="K117" s="1">
        <f>AVERAGEIFS(F:F,J:J,J117)</f>
        <v>1829.7596666000748</v>
      </c>
      <c r="L117">
        <f>COUNTIFS(J:J,J117)</f>
        <v>6</v>
      </c>
      <c r="M117" s="4">
        <f t="shared" si="3"/>
        <v>0.13940896292785965</v>
      </c>
    </row>
    <row r="118" spans="1:13" x14ac:dyDescent="0.3">
      <c r="A118">
        <v>7.7</v>
      </c>
      <c r="B118">
        <v>8.1999999999999993</v>
      </c>
      <c r="C118">
        <v>22</v>
      </c>
      <c r="D118">
        <v>3</v>
      </c>
      <c r="E118" s="4">
        <f>(F118)/(100*(2+(B118/10)))</f>
        <v>6.0925363053022616</v>
      </c>
      <c r="F118" s="1">
        <f>((A118*1000)*(B118/100))/((((C118*60)+D118)/60/60))</f>
        <v>1718.0952380952378</v>
      </c>
      <c r="G118" t="s">
        <v>34</v>
      </c>
      <c r="H118" t="s">
        <v>58</v>
      </c>
      <c r="I118" s="1">
        <f>(A118*(B118^2))</f>
        <v>517.74799999999993</v>
      </c>
      <c r="J118">
        <v>41</v>
      </c>
      <c r="K118" s="1">
        <f>AVERAGEIFS(F:F,J:J,J118)</f>
        <v>1626.5384360632017</v>
      </c>
      <c r="L118">
        <f>COUNTIFS(J:J,J118)</f>
        <v>4</v>
      </c>
      <c r="M118" s="4">
        <f t="shared" si="3"/>
        <v>0.13037674882549943</v>
      </c>
    </row>
    <row r="119" spans="1:13" x14ac:dyDescent="0.3">
      <c r="A119">
        <v>16.100000000000001</v>
      </c>
      <c r="B119">
        <v>8.6999999999999993</v>
      </c>
      <c r="C119">
        <v>50</v>
      </c>
      <c r="D119">
        <v>5</v>
      </c>
      <c r="E119" s="4">
        <f>(F119)/(100*(2+(B119/10)))</f>
        <v>5.8468406314678782</v>
      </c>
      <c r="F119" s="1">
        <f>((A119*1000)*(B119/100))/((((C119*60)+D119)/60/60))</f>
        <v>1678.0432612312811</v>
      </c>
      <c r="G119" t="s">
        <v>68</v>
      </c>
      <c r="H119" t="s">
        <v>67</v>
      </c>
      <c r="I119" s="1">
        <f>(A119*(B119^2))</f>
        <v>1218.6089999999999</v>
      </c>
      <c r="J119">
        <v>49</v>
      </c>
      <c r="K119" s="1">
        <f>AVERAGEIFS(F:F,J:J,J119)</f>
        <v>1664.8419227599975</v>
      </c>
      <c r="L119">
        <f>COUNTIFS(J:J,J119)</f>
        <v>7</v>
      </c>
      <c r="M119" s="4">
        <f t="shared" si="3"/>
        <v>0.12120639401337119</v>
      </c>
    </row>
    <row r="120" spans="1:13" x14ac:dyDescent="0.3">
      <c r="A120">
        <v>11.8</v>
      </c>
      <c r="B120">
        <v>6.3</v>
      </c>
      <c r="C120">
        <v>28</v>
      </c>
      <c r="D120">
        <v>32</v>
      </c>
      <c r="E120" s="4">
        <f>(F120)/(100*(2+(B120/10)))</f>
        <v>5.9438186276251725</v>
      </c>
      <c r="F120" s="1">
        <f>((A120*1000)*(B120/100))/((((C120*60)+D120)/60/60))</f>
        <v>1563.2242990654204</v>
      </c>
      <c r="G120" t="s">
        <v>17</v>
      </c>
      <c r="H120" t="s">
        <v>63</v>
      </c>
      <c r="I120" s="1">
        <f>(A120*(B120^2))</f>
        <v>468.34199999999998</v>
      </c>
      <c r="J120">
        <v>80</v>
      </c>
      <c r="K120" s="1">
        <f>AVERAGEIFS(F:F,J:J,J120)</f>
        <v>1558.2343201653277</v>
      </c>
      <c r="L120">
        <f>COUNTIFS(J:J,J120)</f>
        <v>2</v>
      </c>
      <c r="M120" s="4">
        <f t="shared" si="3"/>
        <v>0.1197119565684952</v>
      </c>
    </row>
    <row r="121" spans="1:13" x14ac:dyDescent="0.3">
      <c r="A121">
        <v>10.5</v>
      </c>
      <c r="B121">
        <v>7.6</v>
      </c>
      <c r="C121">
        <v>29</v>
      </c>
      <c r="D121">
        <v>1</v>
      </c>
      <c r="E121" s="4">
        <f>(F121)/(100*(2+(B121/10)))</f>
        <v>5.9785730339884626</v>
      </c>
      <c r="F121" s="1">
        <f>((A121*1000)*(B121/100))/((((C121*60)+D121)/60/60))</f>
        <v>1650.0861573808156</v>
      </c>
      <c r="G121" t="s">
        <v>32</v>
      </c>
      <c r="H121" t="s">
        <v>91</v>
      </c>
      <c r="I121" s="1">
        <f>(A121*(B121^2))</f>
        <v>606.48</v>
      </c>
      <c r="J121">
        <v>70</v>
      </c>
      <c r="K121" s="1">
        <f>AVERAGEIFS(F:F,J:J,J121)</f>
        <v>1623.9287822014496</v>
      </c>
      <c r="L121">
        <f>COUNTIFS(J:J,J121)</f>
        <v>5</v>
      </c>
      <c r="M121" s="4">
        <f t="shared" si="3"/>
        <v>0.1170383857211732</v>
      </c>
    </row>
    <row r="122" spans="1:13" x14ac:dyDescent="0.3">
      <c r="A122">
        <v>4.9000000000000004</v>
      </c>
      <c r="B122">
        <v>8.9</v>
      </c>
      <c r="C122">
        <v>14</v>
      </c>
      <c r="D122">
        <v>33</v>
      </c>
      <c r="E122" s="4">
        <f>(F122)/(100*(2+(B122/10)))</f>
        <v>6.2226661434737629</v>
      </c>
      <c r="F122" s="1">
        <f>((A122*1000)*(B122/100))/((((C122*60)+D122)/60/60))</f>
        <v>1798.3505154639174</v>
      </c>
      <c r="G122" t="s">
        <v>6</v>
      </c>
      <c r="H122" t="s">
        <v>57</v>
      </c>
      <c r="I122" s="1">
        <f>(A122*(B122^2))</f>
        <v>388.12900000000008</v>
      </c>
      <c r="J122">
        <v>40</v>
      </c>
      <c r="K122" s="1">
        <f>AVERAGEIFS(F:F,J:J,J122)</f>
        <v>1829.7596666000748</v>
      </c>
      <c r="L122">
        <f>COUNTIFS(J:J,J122)</f>
        <v>6</v>
      </c>
      <c r="M122" s="4">
        <f t="shared" si="3"/>
        <v>0.11076608079449279</v>
      </c>
    </row>
    <row r="123" spans="1:13" x14ac:dyDescent="0.3">
      <c r="A123">
        <v>12.8</v>
      </c>
      <c r="B123">
        <v>7.5</v>
      </c>
      <c r="C123">
        <v>35</v>
      </c>
      <c r="D123">
        <v>30</v>
      </c>
      <c r="E123" s="4">
        <f>(F123)/(100*(2+(B123/10)))</f>
        <v>5.9001280409731107</v>
      </c>
      <c r="F123" s="1">
        <f>((A123*1000)*(B123/100))/((((C123*60)+D123)/60/60))</f>
        <v>1622.5352112676055</v>
      </c>
      <c r="G123" t="s">
        <v>6</v>
      </c>
      <c r="H123" t="s">
        <v>30</v>
      </c>
      <c r="I123" s="1">
        <f>(A123*(B123^2))</f>
        <v>720</v>
      </c>
      <c r="J123">
        <v>14</v>
      </c>
      <c r="K123" s="1">
        <f>AVERAGEIFS(F:F,J:J,J123)</f>
        <v>1591.4606654977745</v>
      </c>
      <c r="L123">
        <f>COUNTIFS(J:J,J123)</f>
        <v>3</v>
      </c>
      <c r="M123" s="4">
        <f t="shared" si="3"/>
        <v>0.10196368096305797</v>
      </c>
    </row>
    <row r="124" spans="1:13" x14ac:dyDescent="0.3">
      <c r="A124">
        <v>16.3</v>
      </c>
      <c r="B124">
        <v>6.2</v>
      </c>
      <c r="C124">
        <v>39</v>
      </c>
      <c r="D124">
        <v>45</v>
      </c>
      <c r="E124" s="4">
        <f>(F124)/(100*(2+(B124/10)))</f>
        <v>5.8222670315425606</v>
      </c>
      <c r="F124" s="1">
        <f>((A124*1000)*(B124/100))/((((C124*60)+D124)/60/60))</f>
        <v>1525.433962264151</v>
      </c>
      <c r="G124" t="s">
        <v>15</v>
      </c>
      <c r="H124" t="s">
        <v>53</v>
      </c>
      <c r="I124" s="1">
        <f>(A124*(B124^2))</f>
        <v>626.57200000000012</v>
      </c>
      <c r="J124">
        <v>36</v>
      </c>
      <c r="K124" s="1">
        <f>AVERAGEIFS(F:F,J:J,J124)</f>
        <v>1534.2685218911633</v>
      </c>
      <c r="L124">
        <f>COUNTIFS(J:J,J124)</f>
        <v>4</v>
      </c>
      <c r="M124" s="4">
        <f t="shared" si="3"/>
        <v>0.10051082336699402</v>
      </c>
    </row>
    <row r="125" spans="1:13" x14ac:dyDescent="0.3">
      <c r="A125">
        <v>16.3</v>
      </c>
      <c r="B125">
        <v>6.2</v>
      </c>
      <c r="C125">
        <v>39</v>
      </c>
      <c r="D125">
        <v>45</v>
      </c>
      <c r="E125" s="4">
        <f>(F125)/(100*(2+(B125/10)))</f>
        <v>5.8222670315425606</v>
      </c>
      <c r="F125" s="1">
        <f>((A125*1000)*(B125/100))/((((C125*60)+D125)/60/60))</f>
        <v>1525.433962264151</v>
      </c>
      <c r="G125" t="s">
        <v>27</v>
      </c>
      <c r="H125" t="s">
        <v>53</v>
      </c>
      <c r="I125" s="1">
        <f>(A125*(B125^2))</f>
        <v>626.57200000000012</v>
      </c>
      <c r="J125">
        <v>36</v>
      </c>
      <c r="K125" s="1">
        <f>AVERAGEIFS(F:F,J:J,J125)</f>
        <v>1534.2685218911633</v>
      </c>
      <c r="L125">
        <f>COUNTIFS(J:J,J125)</f>
        <v>4</v>
      </c>
      <c r="M125" s="4">
        <f t="shared" si="3"/>
        <v>0.10051082336699402</v>
      </c>
    </row>
    <row r="126" spans="1:13" x14ac:dyDescent="0.3">
      <c r="A126">
        <v>16.3</v>
      </c>
      <c r="B126">
        <v>6.2</v>
      </c>
      <c r="C126">
        <v>39</v>
      </c>
      <c r="D126">
        <v>45</v>
      </c>
      <c r="E126" s="4">
        <f>(F126)/(100*(2+(B126/10)))</f>
        <v>5.8222670315425606</v>
      </c>
      <c r="F126" s="1">
        <f>((A126*1000)*(B126/100))/((((C126*60)+D126)/60/60))</f>
        <v>1525.433962264151</v>
      </c>
      <c r="G126" t="s">
        <v>34</v>
      </c>
      <c r="H126" t="s">
        <v>53</v>
      </c>
      <c r="I126" s="1">
        <f>(A126*(B126^2))</f>
        <v>626.57200000000012</v>
      </c>
      <c r="J126">
        <v>36</v>
      </c>
      <c r="K126" s="1">
        <f>AVERAGEIFS(F:F,J:J,J126)</f>
        <v>1534.2685218911633</v>
      </c>
      <c r="L126">
        <f>COUNTIFS(J:J,J126)</f>
        <v>4</v>
      </c>
      <c r="M126" s="4">
        <f t="shared" si="3"/>
        <v>0.10051082336699402</v>
      </c>
    </row>
    <row r="127" spans="1:13" x14ac:dyDescent="0.3">
      <c r="A127">
        <v>7</v>
      </c>
      <c r="B127">
        <v>8.6999999999999993</v>
      </c>
      <c r="C127">
        <v>20</v>
      </c>
      <c r="D127">
        <v>53</v>
      </c>
      <c r="E127" s="4">
        <f>(F127)/(100*(2+(B127/10)))</f>
        <v>6.0965877017110159</v>
      </c>
      <c r="F127" s="1">
        <f>((A127*1000)*(B127/100))/((((C127*60)+D127)/60/60))</f>
        <v>1749.7206703910615</v>
      </c>
      <c r="G127" t="s">
        <v>27</v>
      </c>
      <c r="H127" t="s">
        <v>37</v>
      </c>
      <c r="I127" s="1">
        <f>(A127*(B127^2))</f>
        <v>529.82999999999993</v>
      </c>
      <c r="J127">
        <v>18</v>
      </c>
      <c r="K127" s="1">
        <f>AVERAGEIFS(F:F,J:J,J127)</f>
        <v>1805.2731090468983</v>
      </c>
      <c r="L127">
        <f>COUNTIFS(J:J,J127)</f>
        <v>8</v>
      </c>
      <c r="M127" s="4">
        <f t="shared" si="3"/>
        <v>0.10316063532524833</v>
      </c>
    </row>
    <row r="128" spans="1:13" x14ac:dyDescent="0.3">
      <c r="A128">
        <v>33.4</v>
      </c>
      <c r="B128">
        <v>5.5</v>
      </c>
      <c r="C128">
        <v>77</v>
      </c>
      <c r="D128">
        <v>16</v>
      </c>
      <c r="E128" s="4">
        <f>(F128)/(100*(2+(B128/10)))</f>
        <v>5.5940719687357268</v>
      </c>
      <c r="F128" s="1">
        <f>((A128*1000)*(B128/100))/((((C128*60)+D128)/60/60))</f>
        <v>1426.4883520276101</v>
      </c>
      <c r="G128" t="s">
        <v>10</v>
      </c>
      <c r="H128" t="s">
        <v>28</v>
      </c>
      <c r="I128" s="1">
        <f>(A128*(B128^2))</f>
        <v>1010.3499999999999</v>
      </c>
      <c r="J128">
        <v>13</v>
      </c>
      <c r="K128" s="1">
        <f>AVERAGEIFS(F:F,J:J,J128)</f>
        <v>1417.6244289360666</v>
      </c>
      <c r="L128">
        <f>COUNTIFS(J:J,J128)</f>
        <v>6</v>
      </c>
      <c r="M128" s="4">
        <f t="shared" si="3"/>
        <v>9.3206812537437678E-2</v>
      </c>
    </row>
    <row r="129" spans="1:13" x14ac:dyDescent="0.3">
      <c r="A129">
        <v>10.5</v>
      </c>
      <c r="B129">
        <v>7.6</v>
      </c>
      <c r="C129">
        <v>29</v>
      </c>
      <c r="D129">
        <v>7</v>
      </c>
      <c r="E129" s="4">
        <f>(F129)/(100*(2+(B129/10)))</f>
        <v>5.9580398695901042</v>
      </c>
      <c r="F129" s="1">
        <f>((A129*1000)*(B129/100))/((((C129*60)+D129)/60/60))</f>
        <v>1644.4190040068688</v>
      </c>
      <c r="G129" t="s">
        <v>56</v>
      </c>
      <c r="H129" t="s">
        <v>91</v>
      </c>
      <c r="I129" s="1">
        <f>(A129*(B129^2))</f>
        <v>606.48</v>
      </c>
      <c r="J129">
        <v>70</v>
      </c>
      <c r="K129" s="1">
        <f>AVERAGEIFS(F:F,J:J,J129)</f>
        <v>1623.9287822014496</v>
      </c>
      <c r="L129">
        <f>COUNTIFS(J:J,J129)</f>
        <v>5</v>
      </c>
      <c r="M129" s="4">
        <f t="shared" si="3"/>
        <v>9.6505221322814805E-2</v>
      </c>
    </row>
    <row r="130" spans="1:13" x14ac:dyDescent="0.3">
      <c r="A130">
        <v>33.4</v>
      </c>
      <c r="B130">
        <v>5.5</v>
      </c>
      <c r="C130">
        <v>77</v>
      </c>
      <c r="D130">
        <v>20</v>
      </c>
      <c r="E130" s="4">
        <f>(F130)/(100*(2+(B130/10)))</f>
        <v>5.5892494929006098</v>
      </c>
      <c r="F130" s="1">
        <f>((A130*1000)*(B130/100))/((((C130*60)+D130)/60/60))</f>
        <v>1425.2586206896553</v>
      </c>
      <c r="G130" t="s">
        <v>32</v>
      </c>
      <c r="H130" t="s">
        <v>28</v>
      </c>
      <c r="I130" s="1">
        <f>(A130*(B130^2))</f>
        <v>1010.3499999999999</v>
      </c>
      <c r="J130" s="1">
        <v>13</v>
      </c>
      <c r="K130" s="1">
        <f>AVERAGEIFS(F:F,J:J,J130)</f>
        <v>1417.6244289360666</v>
      </c>
      <c r="L130">
        <f>COUNTIFS(J:J,J130)</f>
        <v>6</v>
      </c>
      <c r="M130" s="4">
        <f t="shared" si="3"/>
        <v>8.8384336702320709E-2</v>
      </c>
    </row>
    <row r="131" spans="1:13" x14ac:dyDescent="0.3">
      <c r="A131">
        <v>8.3000000000000007</v>
      </c>
      <c r="B131">
        <v>9.8000000000000007</v>
      </c>
      <c r="C131">
        <v>27</v>
      </c>
      <c r="D131">
        <v>9</v>
      </c>
      <c r="E131" s="4">
        <f>(F131)/(100*(2+(B131/10)))</f>
        <v>6.0321109421928885</v>
      </c>
      <c r="F131" s="1">
        <f>((A131*1000)*(B131/100))/((((C131*60)+D131)/60/60))</f>
        <v>1797.5690607734807</v>
      </c>
      <c r="G131" t="s">
        <v>18</v>
      </c>
      <c r="H131" t="s">
        <v>20</v>
      </c>
      <c r="I131" s="1">
        <f>(A131*(B131^2))</f>
        <v>797.13200000000029</v>
      </c>
      <c r="J131">
        <v>6</v>
      </c>
      <c r="K131" s="1">
        <f>AVERAGEIFS(F:F,J:J,J131)</f>
        <v>1811.2017827438478</v>
      </c>
      <c r="L131">
        <f>COUNTIFS(J:J,J131)</f>
        <v>7</v>
      </c>
      <c r="M131" s="4">
        <f t="shared" ref="M131:M194" si="4">E131-(6.6689*(A131^-0.05488))</f>
        <v>9.4452665494906718E-2</v>
      </c>
    </row>
    <row r="132" spans="1:13" x14ac:dyDescent="0.3">
      <c r="A132">
        <v>33.4</v>
      </c>
      <c r="B132">
        <v>5.5</v>
      </c>
      <c r="C132">
        <v>77</v>
      </c>
      <c r="D132">
        <v>23</v>
      </c>
      <c r="E132" s="4">
        <f>(F132)/(100*(2+(B132/10)))</f>
        <v>5.585638088963778</v>
      </c>
      <c r="F132" s="1">
        <f>((A132*1000)*(B132/100))/((((C132*60)+D132)/60/60))</f>
        <v>1424.3377126857633</v>
      </c>
      <c r="G132" t="s">
        <v>6</v>
      </c>
      <c r="H132" t="s">
        <v>28</v>
      </c>
      <c r="I132" s="1">
        <f>(A132*(B132^2))</f>
        <v>1010.3499999999999</v>
      </c>
      <c r="J132" s="1">
        <v>13</v>
      </c>
      <c r="K132" s="1">
        <f>AVERAGEIFS(F:F,J:J,J132)</f>
        <v>1417.6244289360666</v>
      </c>
      <c r="L132">
        <f>COUNTIFS(J:J,J132)</f>
        <v>6</v>
      </c>
      <c r="M132" s="4">
        <f t="shared" si="4"/>
        <v>8.4772932765488918E-2</v>
      </c>
    </row>
    <row r="133" spans="1:13" x14ac:dyDescent="0.3">
      <c r="A133">
        <v>33.4</v>
      </c>
      <c r="B133">
        <v>5.5</v>
      </c>
      <c r="C133">
        <v>77</v>
      </c>
      <c r="D133">
        <v>23</v>
      </c>
      <c r="E133" s="4">
        <f>(F133)/(100*(2+(B133/10)))</f>
        <v>5.585638088963778</v>
      </c>
      <c r="F133" s="1">
        <f>((A133*1000)*(B133/100))/((((C133*60)+D133)/60/60))</f>
        <v>1424.3377126857633</v>
      </c>
      <c r="G133" t="s">
        <v>31</v>
      </c>
      <c r="H133" t="s">
        <v>28</v>
      </c>
      <c r="I133" s="1">
        <f>(A133*(B133^2))</f>
        <v>1010.3499999999999</v>
      </c>
      <c r="J133" s="1">
        <v>13</v>
      </c>
      <c r="K133" s="1">
        <f>AVERAGEIFS(F:F,J:J,J133)</f>
        <v>1417.6244289360666</v>
      </c>
      <c r="L133">
        <f>COUNTIFS(J:J,J133)</f>
        <v>6</v>
      </c>
      <c r="M133" s="4">
        <f t="shared" si="4"/>
        <v>8.4772932765488918E-2</v>
      </c>
    </row>
    <row r="134" spans="1:13" x14ac:dyDescent="0.3">
      <c r="A134">
        <v>16.100000000000001</v>
      </c>
      <c r="B134">
        <v>8.6999999999999993</v>
      </c>
      <c r="C134">
        <v>50</v>
      </c>
      <c r="D134">
        <v>24</v>
      </c>
      <c r="E134" s="4">
        <f>(F134)/(100*(2+(B134/10)))</f>
        <v>5.8101045296167255</v>
      </c>
      <c r="F134" s="1">
        <f>((A134*1000)*(B134/100))/((((C134*60)+D134)/60/60))</f>
        <v>1667.5000000000002</v>
      </c>
      <c r="G134" t="s">
        <v>31</v>
      </c>
      <c r="H134" t="s">
        <v>67</v>
      </c>
      <c r="I134" s="1">
        <f>(A134*(B134^2))</f>
        <v>1218.6089999999999</v>
      </c>
      <c r="J134">
        <v>49</v>
      </c>
      <c r="K134" s="1">
        <f>AVERAGEIFS(F:F,J:J,J134)</f>
        <v>1664.8419227599975</v>
      </c>
      <c r="L134">
        <f>COUNTIFS(J:J,J134)</f>
        <v>7</v>
      </c>
      <c r="M134" s="4">
        <f t="shared" si="4"/>
        <v>8.4470292162218463E-2</v>
      </c>
    </row>
    <row r="135" spans="1:13" x14ac:dyDescent="0.3">
      <c r="A135">
        <v>11.8</v>
      </c>
      <c r="B135">
        <v>6.3</v>
      </c>
      <c r="C135">
        <v>28</v>
      </c>
      <c r="D135">
        <v>43</v>
      </c>
      <c r="E135" s="4">
        <f>(F135)/(100*(2+(B135/10)))</f>
        <v>5.9058720200199053</v>
      </c>
      <c r="F135" s="1">
        <f>((A135*1000)*(B135/100))/((((C135*60)+D135)/60/60))</f>
        <v>1553.2443412652351</v>
      </c>
      <c r="G135" t="s">
        <v>32</v>
      </c>
      <c r="H135" t="s">
        <v>63</v>
      </c>
      <c r="I135" s="1">
        <f>(A135*(B135^2))</f>
        <v>468.34199999999998</v>
      </c>
      <c r="J135">
        <v>80</v>
      </c>
      <c r="K135" s="1">
        <f>AVERAGEIFS(F:F,J:J,J135)</f>
        <v>1558.2343201653277</v>
      </c>
      <c r="L135">
        <f>COUNTIFS(J:J,J135)</f>
        <v>2</v>
      </c>
      <c r="M135" s="4">
        <f t="shared" si="4"/>
        <v>8.1765348963227957E-2</v>
      </c>
    </row>
    <row r="136" spans="1:13" x14ac:dyDescent="0.3">
      <c r="A136">
        <v>8.5</v>
      </c>
      <c r="B136">
        <v>7.3</v>
      </c>
      <c r="C136">
        <v>22</v>
      </c>
      <c r="D136">
        <v>41</v>
      </c>
      <c r="E136" s="4">
        <f>(F136)/(100*(2+(B136/10)))</f>
        <v>6.0120628820114499</v>
      </c>
      <c r="F136" s="1">
        <f>((A136*1000)*(B136/100))/((((C136*60)+D136)/60/60))</f>
        <v>1641.2931667891257</v>
      </c>
      <c r="G136" t="s">
        <v>103</v>
      </c>
      <c r="H136" t="s">
        <v>102</v>
      </c>
      <c r="I136" s="1">
        <f>(A136*(B136^2))</f>
        <v>452.96499999999997</v>
      </c>
      <c r="J136">
        <v>84</v>
      </c>
      <c r="K136" s="1">
        <f>AVERAGEIFS(F:F,J:J,J136)</f>
        <v>1642.2625454116394</v>
      </c>
      <c r="L136">
        <f>COUNTIFS(J:J,J136)</f>
        <v>5</v>
      </c>
      <c r="M136" s="4">
        <f t="shared" si="4"/>
        <v>8.2158444830486843E-2</v>
      </c>
    </row>
    <row r="137" spans="1:13" x14ac:dyDescent="0.3">
      <c r="A137">
        <v>8.5</v>
      </c>
      <c r="B137">
        <v>7.3</v>
      </c>
      <c r="C137">
        <v>22</v>
      </c>
      <c r="D137">
        <v>41</v>
      </c>
      <c r="E137" s="4">
        <f>(F137)/(100*(2+(B137/10)))</f>
        <v>6.0120628820114499</v>
      </c>
      <c r="F137" s="1">
        <f>((A137*1000)*(B137/100))/((((C137*60)+D137)/60/60))</f>
        <v>1641.2931667891257</v>
      </c>
      <c r="G137" t="s">
        <v>93</v>
      </c>
      <c r="H137" t="s">
        <v>102</v>
      </c>
      <c r="I137" s="1">
        <f>(A137*(B137^2))</f>
        <v>452.96499999999997</v>
      </c>
      <c r="J137">
        <v>84</v>
      </c>
      <c r="K137" s="1">
        <f>AVERAGEIFS(F:F,J:J,J137)</f>
        <v>1642.2625454116394</v>
      </c>
      <c r="L137">
        <f>COUNTIFS(J:J,J137)</f>
        <v>5</v>
      </c>
      <c r="M137" s="4">
        <f t="shared" si="4"/>
        <v>8.2158444830486843E-2</v>
      </c>
    </row>
    <row r="138" spans="1:13" x14ac:dyDescent="0.3">
      <c r="A138">
        <v>8.5</v>
      </c>
      <c r="B138">
        <v>7.3</v>
      </c>
      <c r="C138">
        <v>22</v>
      </c>
      <c r="D138">
        <v>41</v>
      </c>
      <c r="E138" s="4">
        <f>(F138)/(100*(2+(B138/10)))</f>
        <v>6.0120628820114499</v>
      </c>
      <c r="F138" s="1">
        <f>((A138*1000)*(B138/100))/((((C138*60)+D138)/60/60))</f>
        <v>1641.2931667891257</v>
      </c>
      <c r="G138" t="s">
        <v>68</v>
      </c>
      <c r="H138" t="s">
        <v>102</v>
      </c>
      <c r="I138" s="1">
        <f>(A138*(B138^2))</f>
        <v>452.96499999999997</v>
      </c>
      <c r="J138">
        <v>84</v>
      </c>
      <c r="K138" s="1">
        <f>AVERAGEIFS(F:F,J:J,J138)</f>
        <v>1642.2625454116394</v>
      </c>
      <c r="L138">
        <f>COUNTIFS(J:J,J138)</f>
        <v>5</v>
      </c>
      <c r="M138" s="4">
        <f t="shared" si="4"/>
        <v>8.2158444830486843E-2</v>
      </c>
    </row>
    <row r="139" spans="1:13" x14ac:dyDescent="0.3">
      <c r="A139">
        <v>16.100000000000001</v>
      </c>
      <c r="B139">
        <v>8.6999999999999993</v>
      </c>
      <c r="C139">
        <v>50</v>
      </c>
      <c r="D139">
        <v>29</v>
      </c>
      <c r="E139" s="4">
        <f>(F139)/(100*(2+(B139/10)))</f>
        <v>5.8005137331003551</v>
      </c>
      <c r="F139" s="1">
        <f>((A139*1000)*(B139/100))/((((C139*60)+D139)/60/60))</f>
        <v>1664.747441399802</v>
      </c>
      <c r="G139" t="s">
        <v>64</v>
      </c>
      <c r="H139" t="s">
        <v>67</v>
      </c>
      <c r="I139" s="1">
        <f>(A139*(B139^2))</f>
        <v>1218.6089999999999</v>
      </c>
      <c r="J139">
        <v>49</v>
      </c>
      <c r="K139" s="1">
        <f>AVERAGEIFS(F:F,J:J,J139)</f>
        <v>1664.8419227599975</v>
      </c>
      <c r="L139">
        <f>COUNTIFS(J:J,J139)</f>
        <v>7</v>
      </c>
      <c r="M139" s="4">
        <f t="shared" si="4"/>
        <v>7.487949564584806E-2</v>
      </c>
    </row>
    <row r="140" spans="1:13" x14ac:dyDescent="0.3">
      <c r="A140">
        <v>16.100000000000001</v>
      </c>
      <c r="B140">
        <v>8.6999999999999993</v>
      </c>
      <c r="C140">
        <v>50</v>
      </c>
      <c r="D140">
        <v>29</v>
      </c>
      <c r="E140" s="4">
        <f>(F140)/(100*(2+(B140/10)))</f>
        <v>5.8005137331003551</v>
      </c>
      <c r="F140" s="1">
        <f>((A140*1000)*(B140/100))/((((C140*60)+D140)/60/60))</f>
        <v>1664.747441399802</v>
      </c>
      <c r="G140" t="s">
        <v>9</v>
      </c>
      <c r="H140" t="s">
        <v>67</v>
      </c>
      <c r="I140" s="1">
        <f>(A140*(B140^2))</f>
        <v>1218.6089999999999</v>
      </c>
      <c r="J140">
        <v>49</v>
      </c>
      <c r="K140" s="1">
        <f>AVERAGEIFS(F:F,J:J,J140)</f>
        <v>1664.8419227599975</v>
      </c>
      <c r="L140">
        <f>COUNTIFS(J:J,J140)</f>
        <v>7</v>
      </c>
      <c r="M140" s="4">
        <f t="shared" si="4"/>
        <v>7.487949564584806E-2</v>
      </c>
    </row>
    <row r="141" spans="1:13" x14ac:dyDescent="0.3">
      <c r="A141">
        <v>33.4</v>
      </c>
      <c r="B141">
        <v>5.5</v>
      </c>
      <c r="C141">
        <v>77</v>
      </c>
      <c r="D141">
        <v>36</v>
      </c>
      <c r="E141" s="4">
        <f>(F141)/(100*(2+(B141/10)))</f>
        <v>5.5700424499696792</v>
      </c>
      <c r="F141" s="1">
        <f>((A141*1000)*(B141/100))/((((C141*60)+D141)/60/60))</f>
        <v>1420.3608247422681</v>
      </c>
      <c r="G141" t="s">
        <v>16</v>
      </c>
      <c r="H141" t="s">
        <v>28</v>
      </c>
      <c r="I141" s="1">
        <f>(A141*(B141^2))</f>
        <v>1010.3499999999999</v>
      </c>
      <c r="J141" s="1">
        <v>13</v>
      </c>
      <c r="K141" s="1">
        <f>AVERAGEIFS(F:F,J:J,J141)</f>
        <v>1417.6244289360666</v>
      </c>
      <c r="L141">
        <f>COUNTIFS(J:J,J141)</f>
        <v>6</v>
      </c>
      <c r="M141" s="4">
        <f t="shared" si="4"/>
        <v>6.9177293771390147E-2</v>
      </c>
    </row>
    <row r="142" spans="1:13" x14ac:dyDescent="0.3">
      <c r="A142">
        <v>7.5</v>
      </c>
      <c r="B142">
        <v>10</v>
      </c>
      <c r="C142">
        <v>24</v>
      </c>
      <c r="D142">
        <v>51</v>
      </c>
      <c r="E142" s="4">
        <f>(F142)/(100*(2+(B142/10)))</f>
        <v>6.0362173038229372</v>
      </c>
      <c r="F142" s="1">
        <f>((A142*1000)*(B142/100))/((((C142*60)+D142)/60/60))</f>
        <v>1810.8651911468812</v>
      </c>
      <c r="G142" t="s">
        <v>17</v>
      </c>
      <c r="H142" t="s">
        <v>90</v>
      </c>
      <c r="I142" s="1">
        <f>(A142*(B142^2))</f>
        <v>750</v>
      </c>
      <c r="J142">
        <v>68</v>
      </c>
      <c r="K142" s="1">
        <f>AVERAGEIFS(F:F,J:J,J142)</f>
        <v>1809.6539100825689</v>
      </c>
      <c r="L142">
        <f>COUNTIFS(J:J,J142)</f>
        <v>4</v>
      </c>
      <c r="M142" s="4">
        <f t="shared" si="4"/>
        <v>6.5440415302445487E-2</v>
      </c>
    </row>
    <row r="143" spans="1:13" x14ac:dyDescent="0.3">
      <c r="A143">
        <v>7.5</v>
      </c>
      <c r="B143">
        <v>10</v>
      </c>
      <c r="C143">
        <v>24</v>
      </c>
      <c r="D143">
        <v>51</v>
      </c>
      <c r="E143" s="4">
        <f>(F143)/(100*(2+(B143/10)))</f>
        <v>6.0362173038229372</v>
      </c>
      <c r="F143" s="1">
        <f>((A143*1000)*(B143/100))/((((C143*60)+D143)/60/60))</f>
        <v>1810.8651911468812</v>
      </c>
      <c r="G143" t="s">
        <v>34</v>
      </c>
      <c r="H143" t="s">
        <v>90</v>
      </c>
      <c r="I143" s="1">
        <f>(A143*(B143^2))</f>
        <v>750</v>
      </c>
      <c r="J143">
        <v>68</v>
      </c>
      <c r="K143" s="1">
        <f>AVERAGEIFS(F:F,J:J,J143)</f>
        <v>1809.6539100825689</v>
      </c>
      <c r="L143">
        <f>COUNTIFS(J:J,J143)</f>
        <v>4</v>
      </c>
      <c r="M143" s="4">
        <f t="shared" si="4"/>
        <v>6.5440415302445487E-2</v>
      </c>
    </row>
    <row r="144" spans="1:13" x14ac:dyDescent="0.3">
      <c r="A144">
        <v>7.5</v>
      </c>
      <c r="B144">
        <v>10</v>
      </c>
      <c r="C144">
        <v>24</v>
      </c>
      <c r="D144">
        <v>51</v>
      </c>
      <c r="E144" s="4">
        <f>(F144)/(100*(2+(B144/10)))</f>
        <v>6.0362173038229372</v>
      </c>
      <c r="F144" s="1">
        <f>((A144*1000)*(B144/100))/((((C144*60)+D144)/60/60))</f>
        <v>1810.8651911468812</v>
      </c>
      <c r="G144" t="s">
        <v>25</v>
      </c>
      <c r="H144" t="s">
        <v>90</v>
      </c>
      <c r="I144" s="1">
        <f>(A144*(B144^2))</f>
        <v>750</v>
      </c>
      <c r="J144">
        <v>68</v>
      </c>
      <c r="K144" s="1">
        <f>AVERAGEIFS(F:F,J:J,J144)</f>
        <v>1809.6539100825689</v>
      </c>
      <c r="L144">
        <f>COUNTIFS(J:J,J144)</f>
        <v>4</v>
      </c>
      <c r="M144" s="4">
        <f t="shared" si="4"/>
        <v>6.5440415302445487E-2</v>
      </c>
    </row>
    <row r="145" spans="1:13" x14ac:dyDescent="0.3">
      <c r="A145">
        <v>15.3</v>
      </c>
      <c r="B145">
        <v>5.0999999999999996</v>
      </c>
      <c r="C145">
        <v>32</v>
      </c>
      <c r="D145">
        <v>10</v>
      </c>
      <c r="E145" s="4">
        <f>(F145)/(100*(2+(B145/10)))</f>
        <v>5.7987325310158333</v>
      </c>
      <c r="F145" s="1">
        <f>((A145*1000)*(B145/100))/((((C145*60)+D145)/60/60))</f>
        <v>1455.481865284974</v>
      </c>
      <c r="G145" t="s">
        <v>52</v>
      </c>
      <c r="H145" t="s">
        <v>88</v>
      </c>
      <c r="I145" s="1">
        <f>(A145*(B145^2))</f>
        <v>397.95299999999997</v>
      </c>
      <c r="J145">
        <v>66</v>
      </c>
      <c r="K145" s="1">
        <f>AVERAGEIFS(F:F,J:J,J145)</f>
        <v>1451.2739672748573</v>
      </c>
      <c r="L145">
        <f>COUNTIFS(J:J,J145)</f>
        <v>5</v>
      </c>
      <c r="M145" s="4">
        <f t="shared" si="4"/>
        <v>5.7061056667104815E-2</v>
      </c>
    </row>
    <row r="146" spans="1:13" x14ac:dyDescent="0.3">
      <c r="A146">
        <v>3.7</v>
      </c>
      <c r="B146">
        <v>9</v>
      </c>
      <c r="C146">
        <v>11</v>
      </c>
      <c r="D146">
        <v>0</v>
      </c>
      <c r="E146" s="4">
        <f>(F146)/(100*(2+(B146/10)))</f>
        <v>6.2633228840125392</v>
      </c>
      <c r="F146" s="1">
        <f>((A146*1000)*(B146/100))/((((C146*60)+D146)/60/60))</f>
        <v>1816.3636363636365</v>
      </c>
      <c r="G146" t="s">
        <v>52</v>
      </c>
      <c r="H146" t="s">
        <v>84</v>
      </c>
      <c r="I146" s="1">
        <f>(A146*(B146^2))</f>
        <v>299.7</v>
      </c>
      <c r="J146">
        <v>63</v>
      </c>
      <c r="K146" s="1">
        <f>AVERAGEIFS(F:F,J:J,J146)</f>
        <v>1806.5008462282401</v>
      </c>
      <c r="L146">
        <f>COUNTIFS(J:J,J146)</f>
        <v>6</v>
      </c>
      <c r="M146" s="4">
        <f t="shared" si="4"/>
        <v>5.6472246147585281E-2</v>
      </c>
    </row>
    <row r="147" spans="1:13" x14ac:dyDescent="0.3">
      <c r="A147">
        <v>3.7</v>
      </c>
      <c r="B147">
        <v>9</v>
      </c>
      <c r="C147">
        <v>11</v>
      </c>
      <c r="D147">
        <v>0</v>
      </c>
      <c r="E147" s="4">
        <f>(F147)/(100*(2+(B147/10)))</f>
        <v>6.2633228840125392</v>
      </c>
      <c r="F147" s="1">
        <f>((A147*1000)*(B147/100))/((((C147*60)+D147)/60/60))</f>
        <v>1816.3636363636365</v>
      </c>
      <c r="G147" t="s">
        <v>64</v>
      </c>
      <c r="H147" t="s">
        <v>84</v>
      </c>
      <c r="I147" s="1">
        <f>(A147*(B147^2))</f>
        <v>299.7</v>
      </c>
      <c r="J147">
        <v>63</v>
      </c>
      <c r="K147" s="1">
        <f>AVERAGEIFS(F:F,J:J,J147)</f>
        <v>1806.5008462282401</v>
      </c>
      <c r="L147">
        <f>COUNTIFS(J:J,J147)</f>
        <v>6</v>
      </c>
      <c r="M147" s="4">
        <f t="shared" si="4"/>
        <v>5.6472246147585281E-2</v>
      </c>
    </row>
    <row r="148" spans="1:13" x14ac:dyDescent="0.3">
      <c r="A148">
        <v>3.7</v>
      </c>
      <c r="B148">
        <v>9</v>
      </c>
      <c r="C148">
        <v>11</v>
      </c>
      <c r="D148">
        <v>0</v>
      </c>
      <c r="E148" s="4">
        <f>(F148)/(100*(2+(B148/10)))</f>
        <v>6.2633228840125392</v>
      </c>
      <c r="F148" s="1">
        <f>((A148*1000)*(B148/100))/((((C148*60)+D148)/60/60))</f>
        <v>1816.3636363636365</v>
      </c>
      <c r="G148" t="s">
        <v>17</v>
      </c>
      <c r="H148" t="s">
        <v>84</v>
      </c>
      <c r="I148" s="1">
        <f>(A148*(B148^2))</f>
        <v>299.7</v>
      </c>
      <c r="J148">
        <v>63</v>
      </c>
      <c r="K148" s="1">
        <f>AVERAGEIFS(F:F,J:J,J148)</f>
        <v>1806.5008462282401</v>
      </c>
      <c r="L148">
        <f>COUNTIFS(J:J,J148)</f>
        <v>6</v>
      </c>
      <c r="M148" s="4">
        <f t="shared" si="4"/>
        <v>5.6472246147585281E-2</v>
      </c>
    </row>
    <row r="149" spans="1:13" x14ac:dyDescent="0.3">
      <c r="A149">
        <v>3.7</v>
      </c>
      <c r="B149">
        <v>9</v>
      </c>
      <c r="C149">
        <v>11</v>
      </c>
      <c r="D149">
        <v>0</v>
      </c>
      <c r="E149" s="4">
        <f>(F149)/(100*(2+(B149/10)))</f>
        <v>6.2633228840125392</v>
      </c>
      <c r="F149" s="1">
        <f>((A149*1000)*(B149/100))/((((C149*60)+D149)/60/60))</f>
        <v>1816.3636363636365</v>
      </c>
      <c r="G149" t="s">
        <v>34</v>
      </c>
      <c r="H149" t="s">
        <v>84</v>
      </c>
      <c r="I149" s="1">
        <f>(A149*(B149^2))</f>
        <v>299.7</v>
      </c>
      <c r="J149">
        <v>63</v>
      </c>
      <c r="K149" s="1">
        <f>AVERAGEIFS(F:F,J:J,J149)</f>
        <v>1806.5008462282401</v>
      </c>
      <c r="L149">
        <f>COUNTIFS(J:J,J149)</f>
        <v>6</v>
      </c>
      <c r="M149" s="4">
        <f t="shared" si="4"/>
        <v>5.6472246147585281E-2</v>
      </c>
    </row>
    <row r="150" spans="1:13" x14ac:dyDescent="0.3">
      <c r="A150">
        <v>7.5</v>
      </c>
      <c r="B150">
        <v>10</v>
      </c>
      <c r="C150">
        <v>24</v>
      </c>
      <c r="D150">
        <v>55</v>
      </c>
      <c r="E150" s="4">
        <f>(F150)/(100*(2+(B150/10)))</f>
        <v>6.0200668896321066</v>
      </c>
      <c r="F150" s="1">
        <f>((A150*1000)*(B150/100))/((((C150*60)+D150)/60/60))</f>
        <v>1806.0200668896321</v>
      </c>
      <c r="G150" t="s">
        <v>65</v>
      </c>
      <c r="H150" t="s">
        <v>90</v>
      </c>
      <c r="I150" s="1">
        <f>(A150*(B150^2))</f>
        <v>750</v>
      </c>
      <c r="J150">
        <v>68</v>
      </c>
      <c r="K150" s="1">
        <f>AVERAGEIFS(F:F,J:J,J150)</f>
        <v>1809.6539100825689</v>
      </c>
      <c r="L150">
        <f>COUNTIFS(J:J,J150)</f>
        <v>4</v>
      </c>
      <c r="M150" s="4">
        <f t="shared" si="4"/>
        <v>4.9290001111614856E-2</v>
      </c>
    </row>
    <row r="151" spans="1:13" x14ac:dyDescent="0.3">
      <c r="A151">
        <v>4.0999999999999996</v>
      </c>
      <c r="B151">
        <v>9.8000000000000007</v>
      </c>
      <c r="C151">
        <v>13</v>
      </c>
      <c r="D151">
        <v>0</v>
      </c>
      <c r="E151" s="4">
        <f>(F151)/(100*(2+(B151/10)))</f>
        <v>6.2230252968507997</v>
      </c>
      <c r="F151" s="1">
        <f>((A151*1000)*(B151/100))/((((C151*60)+D151)/60/60))</f>
        <v>1854.4615384615383</v>
      </c>
      <c r="G151" t="s">
        <v>32</v>
      </c>
      <c r="H151" t="s">
        <v>8</v>
      </c>
      <c r="I151" s="1">
        <f>(A151*(B151^2))</f>
        <v>393.76400000000007</v>
      </c>
      <c r="J151">
        <v>25</v>
      </c>
      <c r="K151" s="1">
        <f>AVERAGEIFS(F:F,J:J,J151)</f>
        <v>1866.051923076923</v>
      </c>
      <c r="L151">
        <f>COUNTIFS(J:J,J151)</f>
        <v>5</v>
      </c>
      <c r="M151" s="4">
        <f t="shared" si="4"/>
        <v>5.1043632800046979E-2</v>
      </c>
    </row>
    <row r="152" spans="1:13" x14ac:dyDescent="0.3">
      <c r="A152">
        <v>4.0999999999999996</v>
      </c>
      <c r="B152">
        <v>9.8000000000000007</v>
      </c>
      <c r="C152">
        <v>13</v>
      </c>
      <c r="D152">
        <v>0</v>
      </c>
      <c r="E152" s="4">
        <f>(F152)/(100*(2+(B152/10)))</f>
        <v>6.2230252968507997</v>
      </c>
      <c r="F152" s="1">
        <f>((A152*1000)*(B152/100))/((((C152*60)+D152)/60/60))</f>
        <v>1854.4615384615383</v>
      </c>
      <c r="G152" t="s">
        <v>17</v>
      </c>
      <c r="H152" t="s">
        <v>8</v>
      </c>
      <c r="I152" s="1">
        <f>(A152*(B152^2))</f>
        <v>393.76400000000007</v>
      </c>
      <c r="J152">
        <v>25</v>
      </c>
      <c r="K152" s="1">
        <f>AVERAGEIFS(F:F,J:J,J152)</f>
        <v>1866.051923076923</v>
      </c>
      <c r="L152">
        <f>COUNTIFS(J:J,J152)</f>
        <v>5</v>
      </c>
      <c r="M152" s="4">
        <f t="shared" si="4"/>
        <v>5.1043632800046979E-2</v>
      </c>
    </row>
    <row r="153" spans="1:13" x14ac:dyDescent="0.3">
      <c r="A153">
        <v>4.0999999999999996</v>
      </c>
      <c r="B153">
        <v>9.8000000000000007</v>
      </c>
      <c r="C153">
        <v>13</v>
      </c>
      <c r="D153">
        <v>0</v>
      </c>
      <c r="E153" s="4">
        <f>(F153)/(100*(2+(B153/10)))</f>
        <v>6.2230252968507997</v>
      </c>
      <c r="F153" s="1">
        <f>((A153*1000)*(B153/100))/((((C153*60)+D153)/60/60))</f>
        <v>1854.4615384615383</v>
      </c>
      <c r="G153" t="s">
        <v>9</v>
      </c>
      <c r="H153" t="s">
        <v>8</v>
      </c>
      <c r="I153" s="1">
        <f>(A153*(B153^2))</f>
        <v>393.76400000000007</v>
      </c>
      <c r="J153">
        <v>25</v>
      </c>
      <c r="K153" s="1">
        <f>AVERAGEIFS(F:F,J:J,J153)</f>
        <v>1866.051923076923</v>
      </c>
      <c r="L153">
        <f>COUNTIFS(J:J,J153)</f>
        <v>5</v>
      </c>
      <c r="M153" s="4">
        <f t="shared" si="4"/>
        <v>5.1043632800046979E-2</v>
      </c>
    </row>
    <row r="154" spans="1:13" x14ac:dyDescent="0.3">
      <c r="A154">
        <v>5.9</v>
      </c>
      <c r="B154">
        <v>8.5</v>
      </c>
      <c r="C154">
        <v>17</v>
      </c>
      <c r="D154">
        <v>19</v>
      </c>
      <c r="E154" s="4">
        <f>(F154)/(100*(2+(B154/10)))</f>
        <v>6.0969555746922657</v>
      </c>
      <c r="F154" s="1">
        <f>((A154*1000)*(B154/100))/((((C154*60)+D154)/60/60))</f>
        <v>1737.6323387872958</v>
      </c>
      <c r="G154" t="s">
        <v>32</v>
      </c>
      <c r="H154" t="s">
        <v>37</v>
      </c>
      <c r="I154" s="1">
        <f>(A154*(B154^2))</f>
        <v>426.27500000000003</v>
      </c>
      <c r="J154">
        <v>88</v>
      </c>
      <c r="K154" s="1">
        <f>AVERAGEIFS(F:F,J:J,J154)</f>
        <v>1809.4051049958214</v>
      </c>
      <c r="L154">
        <f>COUNTIFS(J:J,J154)</f>
        <v>7</v>
      </c>
      <c r="M154" s="4">
        <f t="shared" si="4"/>
        <v>4.7032580265171653E-2</v>
      </c>
    </row>
    <row r="155" spans="1:13" x14ac:dyDescent="0.3">
      <c r="A155">
        <v>6.4</v>
      </c>
      <c r="B155">
        <v>9.6</v>
      </c>
      <c r="C155">
        <v>20</v>
      </c>
      <c r="D155">
        <v>32</v>
      </c>
      <c r="E155" s="4">
        <f>(F155)/(100*(2+(B155/10)))</f>
        <v>6.065286065286065</v>
      </c>
      <c r="F155" s="1">
        <f>((A155*1000)*(B155/100))/((((C155*60)+D155)/60/60))</f>
        <v>1795.3246753246751</v>
      </c>
      <c r="G155" t="s">
        <v>11</v>
      </c>
      <c r="H155" t="s">
        <v>54</v>
      </c>
      <c r="I155" s="1">
        <f>(A155*(B155^2))</f>
        <v>589.82399999999996</v>
      </c>
      <c r="J155">
        <v>37</v>
      </c>
      <c r="K155" s="1">
        <f>AVERAGEIFS(F:F,J:J,J155)</f>
        <v>1795.3246753246751</v>
      </c>
      <c r="L155">
        <f>COUNTIFS(J:J,J155)</f>
        <v>1</v>
      </c>
      <c r="M155" s="4">
        <f t="shared" si="4"/>
        <v>4.2311235271810688E-2</v>
      </c>
    </row>
    <row r="156" spans="1:13" x14ac:dyDescent="0.3">
      <c r="A156">
        <v>15.3</v>
      </c>
      <c r="B156">
        <v>5.0999999999999996</v>
      </c>
      <c r="C156">
        <v>32</v>
      </c>
      <c r="D156">
        <v>17</v>
      </c>
      <c r="E156" s="4">
        <f>(F156)/(100*(2+(B156/10)))</f>
        <v>5.7777768636347746</v>
      </c>
      <c r="F156" s="1">
        <f>((A156*1000)*(B156/100))/((((C156*60)+D156)/60/60))</f>
        <v>1450.2219927723283</v>
      </c>
      <c r="G156" t="s">
        <v>64</v>
      </c>
      <c r="H156" t="s">
        <v>88</v>
      </c>
      <c r="I156" s="1">
        <f>(A156*(B156^2))</f>
        <v>397.95299999999997</v>
      </c>
      <c r="J156">
        <v>66</v>
      </c>
      <c r="K156" s="1">
        <f>AVERAGEIFS(F:F,J:J,J156)</f>
        <v>1451.2739672748573</v>
      </c>
      <c r="L156">
        <f>COUNTIFS(J:J,J156)</f>
        <v>5</v>
      </c>
      <c r="M156" s="4">
        <f t="shared" si="4"/>
        <v>3.6105389286046119E-2</v>
      </c>
    </row>
    <row r="157" spans="1:13" x14ac:dyDescent="0.3">
      <c r="A157">
        <v>15.3</v>
      </c>
      <c r="B157">
        <v>5.0999999999999996</v>
      </c>
      <c r="C157">
        <v>32</v>
      </c>
      <c r="D157">
        <v>17</v>
      </c>
      <c r="E157" s="4">
        <f>(F157)/(100*(2+(B157/10)))</f>
        <v>5.7777768636347746</v>
      </c>
      <c r="F157" s="1">
        <f>((A157*1000)*(B157/100))/((((C157*60)+D157)/60/60))</f>
        <v>1450.2219927723283</v>
      </c>
      <c r="G157" t="s">
        <v>65</v>
      </c>
      <c r="H157" t="s">
        <v>88</v>
      </c>
      <c r="I157" s="1">
        <f>(A157*(B157^2))</f>
        <v>397.95299999999997</v>
      </c>
      <c r="J157">
        <v>66</v>
      </c>
      <c r="K157" s="1">
        <f>AVERAGEIFS(F:F,J:J,J157)</f>
        <v>1451.2739672748573</v>
      </c>
      <c r="L157">
        <f>COUNTIFS(J:J,J157)</f>
        <v>5</v>
      </c>
      <c r="M157" s="4">
        <f t="shared" si="4"/>
        <v>3.6105389286046119E-2</v>
      </c>
    </row>
    <row r="158" spans="1:13" x14ac:dyDescent="0.3">
      <c r="A158">
        <v>15.3</v>
      </c>
      <c r="B158">
        <v>5.0999999999999996</v>
      </c>
      <c r="C158">
        <v>32</v>
      </c>
      <c r="D158">
        <v>17</v>
      </c>
      <c r="E158" s="4">
        <f>(F158)/(100*(2+(B158/10)))</f>
        <v>5.7777768636347746</v>
      </c>
      <c r="F158" s="1">
        <f>((A158*1000)*(B158/100))/((((C158*60)+D158)/60/60))</f>
        <v>1450.2219927723283</v>
      </c>
      <c r="G158" t="s">
        <v>34</v>
      </c>
      <c r="H158" t="s">
        <v>88</v>
      </c>
      <c r="I158" s="1">
        <f>(A158*(B158^2))</f>
        <v>397.95299999999997</v>
      </c>
      <c r="J158">
        <v>66</v>
      </c>
      <c r="K158" s="1">
        <f>AVERAGEIFS(F:F,J:J,J158)</f>
        <v>1451.2739672748573</v>
      </c>
      <c r="L158">
        <f>COUNTIFS(J:J,J158)</f>
        <v>5</v>
      </c>
      <c r="M158" s="4">
        <f t="shared" si="4"/>
        <v>3.6105389286046119E-2</v>
      </c>
    </row>
    <row r="159" spans="1:13" x14ac:dyDescent="0.3">
      <c r="A159">
        <v>15.3</v>
      </c>
      <c r="B159">
        <v>5.0999999999999996</v>
      </c>
      <c r="C159">
        <v>32</v>
      </c>
      <c r="D159">
        <v>17</v>
      </c>
      <c r="E159" s="4">
        <f>(F159)/(100*(2+(B159/10)))</f>
        <v>5.7777768636347746</v>
      </c>
      <c r="F159" s="1">
        <f>((A159*1000)*(B159/100))/((((C159*60)+D159)/60/60))</f>
        <v>1450.2219927723283</v>
      </c>
      <c r="G159" t="s">
        <v>85</v>
      </c>
      <c r="H159" t="s">
        <v>88</v>
      </c>
      <c r="I159" s="1">
        <f>(A159*(B159^2))</f>
        <v>397.95299999999997</v>
      </c>
      <c r="J159">
        <v>66</v>
      </c>
      <c r="K159" s="1">
        <f>AVERAGEIFS(F:F,J:J,J159)</f>
        <v>1451.2739672748573</v>
      </c>
      <c r="L159">
        <f>COUNTIFS(J:J,J159)</f>
        <v>5</v>
      </c>
      <c r="M159" s="4">
        <f t="shared" si="4"/>
        <v>3.6105389286046119E-2</v>
      </c>
    </row>
    <row r="160" spans="1:13" x14ac:dyDescent="0.3">
      <c r="A160">
        <v>12.1</v>
      </c>
      <c r="B160">
        <v>7.3</v>
      </c>
      <c r="C160">
        <v>33</v>
      </c>
      <c r="D160">
        <v>10</v>
      </c>
      <c r="E160" s="4">
        <f>(F160)/(100*(2+(B160/10)))</f>
        <v>5.8532221547296928</v>
      </c>
      <c r="F160" s="1">
        <f>((A160*1000)*(B160/100))/((((C160*60)+D160)/60/60))</f>
        <v>1597.9296482412062</v>
      </c>
      <c r="G160" t="s">
        <v>56</v>
      </c>
      <c r="H160" t="s">
        <v>48</v>
      </c>
      <c r="I160" s="1">
        <f>(A160*(B160^2))</f>
        <v>644.80899999999997</v>
      </c>
      <c r="J160" s="1">
        <v>31</v>
      </c>
      <c r="K160" s="1">
        <f>AVERAGEIFS(F:F,J:J,J160)</f>
        <v>1565.7100645310345</v>
      </c>
      <c r="L160">
        <f>COUNTIFS(J:J,J160)</f>
        <v>8</v>
      </c>
      <c r="M160" s="4">
        <f t="shared" si="4"/>
        <v>3.7134487663960769E-2</v>
      </c>
    </row>
    <row r="161" spans="1:13" x14ac:dyDescent="0.3">
      <c r="A161">
        <v>12.1</v>
      </c>
      <c r="B161">
        <v>7.3</v>
      </c>
      <c r="C161">
        <v>33</v>
      </c>
      <c r="D161">
        <v>10</v>
      </c>
      <c r="E161" s="4">
        <f>(F161)/(100*(2+(B161/10)))</f>
        <v>5.8532221547296928</v>
      </c>
      <c r="F161" s="1">
        <f>((A161*1000)*(B161/100))/((((C161*60)+D161)/60/60))</f>
        <v>1597.9296482412062</v>
      </c>
      <c r="G161" t="s">
        <v>6</v>
      </c>
      <c r="H161" t="s">
        <v>48</v>
      </c>
      <c r="I161" s="1">
        <f>(A161*(B161^2))</f>
        <v>644.80899999999997</v>
      </c>
      <c r="J161">
        <v>31</v>
      </c>
      <c r="K161" s="1">
        <f>AVERAGEIFS(F:F,J:J,J161)</f>
        <v>1565.7100645310345</v>
      </c>
      <c r="L161">
        <f>COUNTIFS(J:J,J161)</f>
        <v>8</v>
      </c>
      <c r="M161" s="4">
        <f t="shared" si="4"/>
        <v>3.7134487663960769E-2</v>
      </c>
    </row>
    <row r="162" spans="1:13" x14ac:dyDescent="0.3">
      <c r="A162">
        <v>12.1</v>
      </c>
      <c r="B162">
        <v>7.3</v>
      </c>
      <c r="C162">
        <v>33</v>
      </c>
      <c r="D162">
        <v>10</v>
      </c>
      <c r="E162" s="4">
        <f>(F162)/(100*(2+(B162/10)))</f>
        <v>5.8532221547296928</v>
      </c>
      <c r="F162" s="1">
        <f>((A162*1000)*(B162/100))/((((C162*60)+D162)/60/60))</f>
        <v>1597.9296482412062</v>
      </c>
      <c r="G162" t="s">
        <v>16</v>
      </c>
      <c r="H162" t="s">
        <v>48</v>
      </c>
      <c r="I162" s="1">
        <f>(A162*(B162^2))</f>
        <v>644.80899999999997</v>
      </c>
      <c r="J162">
        <v>31</v>
      </c>
      <c r="K162" s="1">
        <f>AVERAGEIFS(F:F,J:J,J162)</f>
        <v>1565.7100645310345</v>
      </c>
      <c r="L162">
        <f>COUNTIFS(J:J,J162)</f>
        <v>8</v>
      </c>
      <c r="M162" s="4">
        <f t="shared" si="4"/>
        <v>3.7134487663960769E-2</v>
      </c>
    </row>
    <row r="163" spans="1:13" x14ac:dyDescent="0.3">
      <c r="A163">
        <v>5.8</v>
      </c>
      <c r="B163">
        <v>8.3000000000000007</v>
      </c>
      <c r="C163">
        <v>16</v>
      </c>
      <c r="D163">
        <v>45</v>
      </c>
      <c r="E163" s="4">
        <f>(F163)/(100*(2+(B163/10)))</f>
        <v>6.0933495068825483</v>
      </c>
      <c r="F163" s="1">
        <f>((A163*1000)*(B163/100))/((((C163*60)+D163)/60/60))</f>
        <v>1724.4179104477612</v>
      </c>
      <c r="G163" t="s">
        <v>12</v>
      </c>
      <c r="H163" t="s">
        <v>22</v>
      </c>
      <c r="I163" s="1">
        <f>(A163*(B163^2))</f>
        <v>399.56200000000007</v>
      </c>
      <c r="J163">
        <v>8</v>
      </c>
      <c r="K163" s="1">
        <f>AVERAGEIFS(F:F,J:J,J163)</f>
        <v>1674.9147951117689</v>
      </c>
      <c r="L163">
        <f>COUNTIFS(J:J,J163)</f>
        <v>5</v>
      </c>
      <c r="M163" s="4">
        <f t="shared" si="4"/>
        <v>3.774815942026688E-2</v>
      </c>
    </row>
    <row r="164" spans="1:13" x14ac:dyDescent="0.3">
      <c r="A164">
        <v>12.1</v>
      </c>
      <c r="B164">
        <v>7.3</v>
      </c>
      <c r="C164">
        <v>33</v>
      </c>
      <c r="D164">
        <v>12</v>
      </c>
      <c r="E164" s="4">
        <f>(F164)/(100*(2+(B164/10)))</f>
        <v>5.8473454256586788</v>
      </c>
      <c r="F164" s="1">
        <f>((A164*1000)*(B164/100))/((((C164*60)+D164)/60/60))</f>
        <v>1596.3253012048192</v>
      </c>
      <c r="G164" t="s">
        <v>17</v>
      </c>
      <c r="H164" t="s">
        <v>48</v>
      </c>
      <c r="I164" s="1">
        <f>(A164*(B164^2))</f>
        <v>644.80899999999997</v>
      </c>
      <c r="J164" s="1">
        <v>31</v>
      </c>
      <c r="K164" s="1">
        <f>AVERAGEIFS(F:F,J:J,J164)</f>
        <v>1565.7100645310345</v>
      </c>
      <c r="L164">
        <f>COUNTIFS(J:J,J164)</f>
        <v>8</v>
      </c>
      <c r="M164" s="4">
        <f t="shared" si="4"/>
        <v>3.1257758592946772E-2</v>
      </c>
    </row>
    <row r="165" spans="1:13" x14ac:dyDescent="0.3">
      <c r="A165">
        <v>8.8000000000000007</v>
      </c>
      <c r="B165">
        <v>9.5</v>
      </c>
      <c r="C165">
        <v>28</v>
      </c>
      <c r="D165">
        <v>35</v>
      </c>
      <c r="E165" s="4">
        <f>(F165)/(100*(2+(B165/10)))</f>
        <v>5.9487078124227901</v>
      </c>
      <c r="F165" s="1">
        <f>((A165*1000)*(B165/100))/((((C165*60)+D165)/60/60))</f>
        <v>1754.868804664723</v>
      </c>
      <c r="G165" t="s">
        <v>17</v>
      </c>
      <c r="H165" t="s">
        <v>46</v>
      </c>
      <c r="I165" s="1">
        <f>(A165*(B165^2))</f>
        <v>794.2</v>
      </c>
      <c r="J165">
        <v>28</v>
      </c>
      <c r="K165" s="1">
        <f>AVERAGEIFS(F:F,J:J,J165)</f>
        <v>1714.7885286164562</v>
      </c>
      <c r="L165">
        <f>COUNTIFS(J:J,J165)</f>
        <v>6</v>
      </c>
      <c r="M165" s="4">
        <f t="shared" si="4"/>
        <v>3.008046920432772E-2</v>
      </c>
    </row>
    <row r="166" spans="1:13" x14ac:dyDescent="0.3">
      <c r="A166">
        <v>10.5</v>
      </c>
      <c r="B166">
        <v>7.6</v>
      </c>
      <c r="C166">
        <v>29</v>
      </c>
      <c r="D166">
        <v>27</v>
      </c>
      <c r="E166" s="4">
        <f>(F166)/(100*(2+(B166/10)))</f>
        <v>5.8906030855539973</v>
      </c>
      <c r="F166" s="1">
        <f>((A166*1000)*(B166/100))/((((C166*60)+D166)/60/60))</f>
        <v>1625.8064516129032</v>
      </c>
      <c r="G166" t="s">
        <v>27</v>
      </c>
      <c r="H166" t="s">
        <v>91</v>
      </c>
      <c r="I166" s="1">
        <f>(A166*(B166^2))</f>
        <v>606.48</v>
      </c>
      <c r="J166">
        <v>70</v>
      </c>
      <c r="K166" s="1">
        <f>AVERAGEIFS(F:F,J:J,J166)</f>
        <v>1623.9287822014496</v>
      </c>
      <c r="L166">
        <f>COUNTIFS(J:J,J166)</f>
        <v>5</v>
      </c>
      <c r="M166" s="4">
        <f t="shared" si="4"/>
        <v>2.9068437286707827E-2</v>
      </c>
    </row>
    <row r="167" spans="1:13" x14ac:dyDescent="0.3">
      <c r="A167">
        <v>14.1</v>
      </c>
      <c r="B167">
        <v>7.1</v>
      </c>
      <c r="C167">
        <v>38</v>
      </c>
      <c r="D167">
        <v>15</v>
      </c>
      <c r="E167" s="4">
        <f>(F167)/(100*(2+(B167/10)))</f>
        <v>5.7946602995441712</v>
      </c>
      <c r="F167" s="1">
        <f>((A167*1000)*(B167/100))/((((C167*60)+D167)/60/60))</f>
        <v>1570.3529411764705</v>
      </c>
      <c r="G167" t="s">
        <v>100</v>
      </c>
      <c r="H167" t="s">
        <v>101</v>
      </c>
      <c r="I167" s="1">
        <f>(A167*(B167^2))</f>
        <v>710.78099999999995</v>
      </c>
      <c r="J167">
        <v>82</v>
      </c>
      <c r="K167" s="1">
        <f>AVERAGEIFS(F:F,J:J,J167)</f>
        <v>1545.7214296438792</v>
      </c>
      <c r="L167">
        <f>COUNTIFS(J:J,J167)</f>
        <v>7</v>
      </c>
      <c r="M167" s="4">
        <f t="shared" si="4"/>
        <v>2.7194069082352001E-2</v>
      </c>
    </row>
    <row r="168" spans="1:13" x14ac:dyDescent="0.3">
      <c r="A168">
        <v>9.3000000000000007</v>
      </c>
      <c r="B168">
        <v>7.4</v>
      </c>
      <c r="C168">
        <v>25</v>
      </c>
      <c r="D168">
        <v>25</v>
      </c>
      <c r="E168" s="4">
        <f>(F168)/(100*(2+(B168/10)))</f>
        <v>5.9292090463084843</v>
      </c>
      <c r="F168" s="1">
        <f>((A168*1000)*(B168/100))/((((C168*60)+D168)/60/60))</f>
        <v>1624.6032786885248</v>
      </c>
      <c r="G168" t="s">
        <v>17</v>
      </c>
      <c r="H168" t="s">
        <v>62</v>
      </c>
      <c r="I168" s="1">
        <f>(A168*(B168^2))</f>
        <v>509.26800000000009</v>
      </c>
      <c r="J168">
        <v>45</v>
      </c>
      <c r="K168" s="1">
        <f>AVERAGEIFS(F:F,J:J,J168)</f>
        <v>1611.7596122299954</v>
      </c>
      <c r="L168">
        <f>COUNTIFS(J:J,J168)</f>
        <v>4</v>
      </c>
      <c r="M168" s="4">
        <f t="shared" si="4"/>
        <v>2.8504617457645764E-2</v>
      </c>
    </row>
    <row r="169" spans="1:13" x14ac:dyDescent="0.3">
      <c r="A169">
        <v>9.3000000000000007</v>
      </c>
      <c r="B169">
        <v>7.4</v>
      </c>
      <c r="C169">
        <v>25</v>
      </c>
      <c r="D169">
        <v>25</v>
      </c>
      <c r="E169" s="4">
        <f>(F169)/(100*(2+(B169/10)))</f>
        <v>5.9292090463084843</v>
      </c>
      <c r="F169" s="1">
        <f>((A169*1000)*(B169/100))/((((C169*60)+D169)/60/60))</f>
        <v>1624.6032786885248</v>
      </c>
      <c r="G169" t="s">
        <v>16</v>
      </c>
      <c r="H169" t="s">
        <v>62</v>
      </c>
      <c r="I169" s="1">
        <f>(A169*(B169^2))</f>
        <v>509.26800000000009</v>
      </c>
      <c r="J169">
        <v>45</v>
      </c>
      <c r="K169" s="1">
        <f>AVERAGEIFS(F:F,J:J,J169)</f>
        <v>1611.7596122299954</v>
      </c>
      <c r="L169">
        <f>COUNTIFS(J:J,J169)</f>
        <v>4</v>
      </c>
      <c r="M169" s="4">
        <f t="shared" si="4"/>
        <v>2.8504617457645764E-2</v>
      </c>
    </row>
    <row r="170" spans="1:13" x14ac:dyDescent="0.3">
      <c r="A170">
        <v>7.3</v>
      </c>
      <c r="B170">
        <v>8</v>
      </c>
      <c r="C170">
        <v>20</v>
      </c>
      <c r="D170">
        <v>50</v>
      </c>
      <c r="E170" s="4">
        <f>(F170)/(100*(2+(B170/10)))</f>
        <v>6.0068571428571431</v>
      </c>
      <c r="F170" s="1">
        <f>((A170*1000)*(B170/100))/((((C170*60)+D170)/60/60))</f>
        <v>1681.92</v>
      </c>
      <c r="G170" t="s">
        <v>64</v>
      </c>
      <c r="H170" t="s">
        <v>66</v>
      </c>
      <c r="I170" s="1">
        <f>(A170*(B170^2))</f>
        <v>467.2</v>
      </c>
      <c r="J170">
        <v>48</v>
      </c>
      <c r="K170" s="1">
        <f>AVERAGEIFS(F:F,J:J,J170)</f>
        <v>1666.152</v>
      </c>
      <c r="L170">
        <f>COUNTIFS(J:J,J170)</f>
        <v>5</v>
      </c>
      <c r="M170" s="4">
        <f t="shared" si="4"/>
        <v>2.7217028779434216E-2</v>
      </c>
    </row>
    <row r="171" spans="1:13" x14ac:dyDescent="0.3">
      <c r="A171">
        <v>7.3</v>
      </c>
      <c r="B171">
        <v>8</v>
      </c>
      <c r="C171">
        <v>20</v>
      </c>
      <c r="D171">
        <v>50</v>
      </c>
      <c r="E171" s="4">
        <f>(F171)/(100*(2+(B171/10)))</f>
        <v>6.0068571428571431</v>
      </c>
      <c r="F171" s="1">
        <f>((A171*1000)*(B171/100))/((((C171*60)+D171)/60/60))</f>
        <v>1681.92</v>
      </c>
      <c r="G171" t="s">
        <v>9</v>
      </c>
      <c r="H171" t="s">
        <v>66</v>
      </c>
      <c r="I171" s="1">
        <f>(A171*(B171^2))</f>
        <v>467.2</v>
      </c>
      <c r="J171">
        <v>48</v>
      </c>
      <c r="K171" s="1">
        <f>AVERAGEIFS(F:F,J:J,J171)</f>
        <v>1666.152</v>
      </c>
      <c r="L171">
        <f>COUNTIFS(J:J,J171)</f>
        <v>5</v>
      </c>
      <c r="M171" s="4">
        <f t="shared" si="4"/>
        <v>2.7217028779434216E-2</v>
      </c>
    </row>
    <row r="172" spans="1:13" x14ac:dyDescent="0.3">
      <c r="A172">
        <v>7.3</v>
      </c>
      <c r="B172">
        <v>8</v>
      </c>
      <c r="C172">
        <v>20</v>
      </c>
      <c r="D172">
        <v>50</v>
      </c>
      <c r="E172" s="4">
        <f>(F172)/(100*(2+(B172/10)))</f>
        <v>6.0068571428571431</v>
      </c>
      <c r="F172" s="1">
        <f>((A172*1000)*(B172/100))/((((C172*60)+D172)/60/60))</f>
        <v>1681.92</v>
      </c>
      <c r="G172" t="s">
        <v>31</v>
      </c>
      <c r="H172" t="s">
        <v>66</v>
      </c>
      <c r="I172" s="1">
        <f>(A172*(B172^2))</f>
        <v>467.2</v>
      </c>
      <c r="J172">
        <v>48</v>
      </c>
      <c r="K172" s="1">
        <f>AVERAGEIFS(F:F,J:J,J172)</f>
        <v>1666.152</v>
      </c>
      <c r="L172">
        <f>COUNTIFS(J:J,J172)</f>
        <v>5</v>
      </c>
      <c r="M172" s="4">
        <f t="shared" si="4"/>
        <v>2.7217028779434216E-2</v>
      </c>
    </row>
    <row r="173" spans="1:13" x14ac:dyDescent="0.3">
      <c r="A173">
        <v>4.0999999999999996</v>
      </c>
      <c r="B173">
        <v>9.8000000000000007</v>
      </c>
      <c r="C173">
        <v>13</v>
      </c>
      <c r="D173">
        <v>3</v>
      </c>
      <c r="E173" s="4">
        <f>(F173)/(100*(2+(B173/10)))</f>
        <v>6.199182288050606</v>
      </c>
      <c r="F173" s="1">
        <f>((A173*1000)*(B173/100))/((((C173*60)+D173)/60/60))</f>
        <v>1847.3563218390805</v>
      </c>
      <c r="G173" t="s">
        <v>6</v>
      </c>
      <c r="H173" t="s">
        <v>8</v>
      </c>
      <c r="I173" s="1">
        <f>(A173*(B173^2))</f>
        <v>393.76400000000007</v>
      </c>
      <c r="J173">
        <v>2</v>
      </c>
      <c r="K173" s="1">
        <f>AVERAGEIFS(F:F,J:J,J173)</f>
        <v>1847.3563218390805</v>
      </c>
      <c r="L173">
        <f>COUNTIFS(J:J,J173)</f>
        <v>4</v>
      </c>
      <c r="M173" s="4">
        <f t="shared" si="4"/>
        <v>2.7200623999853235E-2</v>
      </c>
    </row>
    <row r="174" spans="1:13" x14ac:dyDescent="0.3">
      <c r="A174">
        <v>4.0999999999999996</v>
      </c>
      <c r="B174">
        <v>9.8000000000000007</v>
      </c>
      <c r="C174">
        <v>13</v>
      </c>
      <c r="D174">
        <v>3</v>
      </c>
      <c r="E174" s="4">
        <f>(F174)/(100*(2+(B174/10)))</f>
        <v>6.199182288050606</v>
      </c>
      <c r="F174" s="1">
        <f>((A174*1000)*(B174/100))/((((C174*60)+D174)/60/60))</f>
        <v>1847.3563218390805</v>
      </c>
      <c r="G174" t="s">
        <v>11</v>
      </c>
      <c r="H174" t="s">
        <v>8</v>
      </c>
      <c r="I174" s="1">
        <f>(A174*(B174^2))</f>
        <v>393.76400000000007</v>
      </c>
      <c r="J174">
        <v>2</v>
      </c>
      <c r="K174" s="1">
        <f>AVERAGEIFS(F:F,J:J,J174)</f>
        <v>1847.3563218390805</v>
      </c>
      <c r="L174">
        <f>COUNTIFS(J:J,J174)</f>
        <v>4</v>
      </c>
      <c r="M174" s="4">
        <f t="shared" si="4"/>
        <v>2.7200623999853235E-2</v>
      </c>
    </row>
    <row r="175" spans="1:13" x14ac:dyDescent="0.3">
      <c r="A175">
        <v>4.0999999999999996</v>
      </c>
      <c r="B175">
        <v>9.8000000000000007</v>
      </c>
      <c r="C175">
        <v>13</v>
      </c>
      <c r="D175">
        <v>3</v>
      </c>
      <c r="E175" s="4">
        <f>(F175)/(100*(2+(B175/10)))</f>
        <v>6.199182288050606</v>
      </c>
      <c r="F175" s="1">
        <f>((A175*1000)*(B175/100))/((((C175*60)+D175)/60/60))</f>
        <v>1847.3563218390805</v>
      </c>
      <c r="G175" t="s">
        <v>9</v>
      </c>
      <c r="H175" t="s">
        <v>8</v>
      </c>
      <c r="I175" s="1">
        <f>(A175*(B175^2))</f>
        <v>393.76400000000007</v>
      </c>
      <c r="J175">
        <v>2</v>
      </c>
      <c r="K175" s="1">
        <f>AVERAGEIFS(F:F,J:J,J175)</f>
        <v>1847.3563218390805</v>
      </c>
      <c r="L175">
        <f>COUNTIFS(J:J,J175)</f>
        <v>4</v>
      </c>
      <c r="M175" s="4">
        <f t="shared" si="4"/>
        <v>2.7200623999853235E-2</v>
      </c>
    </row>
    <row r="176" spans="1:13" x14ac:dyDescent="0.3">
      <c r="A176">
        <v>4.0999999999999996</v>
      </c>
      <c r="B176">
        <v>9.8000000000000007</v>
      </c>
      <c r="C176">
        <v>13</v>
      </c>
      <c r="D176">
        <v>3</v>
      </c>
      <c r="E176" s="4">
        <f>(F176)/(100*(2+(B176/10)))</f>
        <v>6.199182288050606</v>
      </c>
      <c r="F176" s="1">
        <f>((A176*1000)*(B176/100))/((((C176*60)+D176)/60/60))</f>
        <v>1847.3563218390805</v>
      </c>
      <c r="G176" t="s">
        <v>10</v>
      </c>
      <c r="H176" t="s">
        <v>8</v>
      </c>
      <c r="I176" s="1">
        <f>(A176*(B176^2))</f>
        <v>393.76400000000007</v>
      </c>
      <c r="J176">
        <v>2</v>
      </c>
      <c r="K176" s="1">
        <f>AVERAGEIFS(F:F,J:J,J176)</f>
        <v>1847.3563218390805</v>
      </c>
      <c r="L176">
        <f>COUNTIFS(J:J,J176)</f>
        <v>4</v>
      </c>
      <c r="M176" s="4">
        <f t="shared" si="4"/>
        <v>2.7200623999853235E-2</v>
      </c>
    </row>
    <row r="177" spans="1:13" x14ac:dyDescent="0.3">
      <c r="A177">
        <v>9.3000000000000007</v>
      </c>
      <c r="B177">
        <v>5.7</v>
      </c>
      <c r="C177">
        <v>20</v>
      </c>
      <c r="D177">
        <v>55</v>
      </c>
      <c r="E177" s="4">
        <f>(F177)/(100*(2+(B177/10)))</f>
        <v>5.9167532205807118</v>
      </c>
      <c r="F177" s="1">
        <f>((A177*1000)*(B177/100))/((((C177*60)+D177)/60/60))</f>
        <v>1520.6055776892429</v>
      </c>
      <c r="G177" t="s">
        <v>17</v>
      </c>
      <c r="H177" t="s">
        <v>14</v>
      </c>
      <c r="I177" s="1">
        <f>(A177*(B177^2))</f>
        <v>302.15700000000004</v>
      </c>
      <c r="J177">
        <v>4</v>
      </c>
      <c r="K177" s="1">
        <f>AVERAGEIFS(F:F,J:J,J177)</f>
        <v>1503.5969432927684</v>
      </c>
      <c r="L177">
        <f>COUNTIFS(J:J,J177)</f>
        <v>7</v>
      </c>
      <c r="M177" s="4">
        <f t="shared" si="4"/>
        <v>1.604879172987328E-2</v>
      </c>
    </row>
    <row r="178" spans="1:13" x14ac:dyDescent="0.3">
      <c r="A178">
        <v>9.3000000000000007</v>
      </c>
      <c r="B178">
        <v>5.7</v>
      </c>
      <c r="C178">
        <v>20</v>
      </c>
      <c r="D178">
        <v>55</v>
      </c>
      <c r="E178" s="4">
        <f>(F178)/(100*(2+(B178/10)))</f>
        <v>5.9167532205807118</v>
      </c>
      <c r="F178" s="1">
        <f>((A178*1000)*(B178/100))/((((C178*60)+D178)/60/60))</f>
        <v>1520.6055776892429</v>
      </c>
      <c r="G178" t="s">
        <v>18</v>
      </c>
      <c r="H178" t="s">
        <v>14</v>
      </c>
      <c r="I178" s="1">
        <f>(A178*(B178^2))</f>
        <v>302.15700000000004</v>
      </c>
      <c r="J178">
        <v>4</v>
      </c>
      <c r="K178" s="1">
        <f>AVERAGEIFS(F:F,J:J,J178)</f>
        <v>1503.5969432927684</v>
      </c>
      <c r="L178">
        <f>COUNTIFS(J:J,J178)</f>
        <v>7</v>
      </c>
      <c r="M178" s="4">
        <f t="shared" si="4"/>
        <v>1.604879172987328E-2</v>
      </c>
    </row>
    <row r="179" spans="1:13" x14ac:dyDescent="0.3">
      <c r="A179">
        <v>9.3000000000000007</v>
      </c>
      <c r="B179">
        <v>5.7</v>
      </c>
      <c r="C179">
        <v>20</v>
      </c>
      <c r="D179">
        <v>55</v>
      </c>
      <c r="E179" s="4">
        <f>(F179)/(100*(2+(B179/10)))</f>
        <v>5.9167532205807118</v>
      </c>
      <c r="F179" s="1">
        <f>((A179*1000)*(B179/100))/((((C179*60)+D179)/60/60))</f>
        <v>1520.6055776892429</v>
      </c>
      <c r="G179" t="s">
        <v>9</v>
      </c>
      <c r="H179" t="s">
        <v>14</v>
      </c>
      <c r="I179" s="1">
        <f>(A179*(B179^2))</f>
        <v>302.15700000000004</v>
      </c>
      <c r="J179">
        <v>4</v>
      </c>
      <c r="K179" s="1">
        <f>AVERAGEIFS(F:F,J:J,J179)</f>
        <v>1503.5969432927684</v>
      </c>
      <c r="L179">
        <f>COUNTIFS(J:J,J179)</f>
        <v>7</v>
      </c>
      <c r="M179" s="4">
        <f t="shared" si="4"/>
        <v>1.604879172987328E-2</v>
      </c>
    </row>
    <row r="180" spans="1:13" x14ac:dyDescent="0.3">
      <c r="A180">
        <v>9.3000000000000007</v>
      </c>
      <c r="B180">
        <v>5.7</v>
      </c>
      <c r="C180">
        <v>20</v>
      </c>
      <c r="D180">
        <v>55</v>
      </c>
      <c r="E180" s="4">
        <f>(F180)/(100*(2+(B180/10)))</f>
        <v>5.9167532205807118</v>
      </c>
      <c r="F180" s="1">
        <f>((A180*1000)*(B180/100))/((((C180*60)+D180)/60/60))</f>
        <v>1520.6055776892429</v>
      </c>
      <c r="G180" t="s">
        <v>10</v>
      </c>
      <c r="H180" t="s">
        <v>14</v>
      </c>
      <c r="I180" s="1">
        <f>(A180*(B180^2))</f>
        <v>302.15700000000004</v>
      </c>
      <c r="J180">
        <v>4</v>
      </c>
      <c r="K180" s="1">
        <f>AVERAGEIFS(F:F,J:J,J180)</f>
        <v>1503.5969432927684</v>
      </c>
      <c r="L180">
        <f>COUNTIFS(J:J,J180)</f>
        <v>7</v>
      </c>
      <c r="M180" s="4">
        <f t="shared" si="4"/>
        <v>1.604879172987328E-2</v>
      </c>
    </row>
    <row r="181" spans="1:13" x14ac:dyDescent="0.3">
      <c r="A181">
        <v>3.8</v>
      </c>
      <c r="B181">
        <v>11.8</v>
      </c>
      <c r="C181">
        <v>13</v>
      </c>
      <c r="D181">
        <v>37</v>
      </c>
      <c r="E181" s="4">
        <f>(F181)/(100*(2+(B181/10)))</f>
        <v>6.2132514260640637</v>
      </c>
      <c r="F181" s="1">
        <f>((A181*1000)*(B181/100))/((((C181*60)+D181)/60/60))</f>
        <v>1975.8139534883721</v>
      </c>
      <c r="G181" t="s">
        <v>27</v>
      </c>
      <c r="H181" t="s">
        <v>98</v>
      </c>
      <c r="I181" s="1">
        <f>(A181*(B181^2))</f>
        <v>529.11199999999997</v>
      </c>
      <c r="J181">
        <v>78</v>
      </c>
      <c r="K181" s="1">
        <f>AVERAGEIFS(F:F,J:J,J181)</f>
        <v>1990.2447927199191</v>
      </c>
      <c r="L181">
        <f>COUNTIFS(J:J,J181)</f>
        <v>4</v>
      </c>
      <c r="M181" s="4">
        <f t="shared" si="4"/>
        <v>1.5478201292928873E-2</v>
      </c>
    </row>
    <row r="182" spans="1:13" x14ac:dyDescent="0.3">
      <c r="A182">
        <v>4.9000000000000004</v>
      </c>
      <c r="B182">
        <v>8.9</v>
      </c>
      <c r="C182">
        <v>14</v>
      </c>
      <c r="D182">
        <v>47</v>
      </c>
      <c r="E182" s="4">
        <f>(F182)/(100*(2+(B182/10)))</f>
        <v>6.1244504433512921</v>
      </c>
      <c r="F182" s="1">
        <f>((A182*1000)*(B182/100))/((((C182*60)+D182)/60/60))</f>
        <v>1769.9661781285233</v>
      </c>
      <c r="G182" t="s">
        <v>18</v>
      </c>
      <c r="H182" t="s">
        <v>57</v>
      </c>
      <c r="I182" s="1">
        <f>(A182*(B182^2))</f>
        <v>388.12900000000008</v>
      </c>
      <c r="J182">
        <v>40</v>
      </c>
      <c r="K182" s="1">
        <f>AVERAGEIFS(F:F,J:J,J182)</f>
        <v>1829.7596666000748</v>
      </c>
      <c r="L182">
        <f>COUNTIFS(J:J,J182)</f>
        <v>6</v>
      </c>
      <c r="M182" s="4">
        <f t="shared" si="4"/>
        <v>1.2550380672021966E-2</v>
      </c>
    </row>
    <row r="183" spans="1:13" x14ac:dyDescent="0.3">
      <c r="A183">
        <v>9.3000000000000007</v>
      </c>
      <c r="B183">
        <v>7.9</v>
      </c>
      <c r="C183">
        <v>26</v>
      </c>
      <c r="D183">
        <v>45</v>
      </c>
      <c r="E183" s="4">
        <f>(F183)/(100*(2+(B183/10)))</f>
        <v>5.906542056074767</v>
      </c>
      <c r="F183" s="1">
        <f>((A183*1000)*(B183/100))/((((C183*60)+D183)/60/60))</f>
        <v>1647.9252336448599</v>
      </c>
      <c r="G183" t="s">
        <v>103</v>
      </c>
      <c r="H183" t="s">
        <v>104</v>
      </c>
      <c r="I183" s="1">
        <f>(A183*(B183^2))</f>
        <v>580.41300000000012</v>
      </c>
      <c r="J183">
        <v>85</v>
      </c>
      <c r="K183" s="1">
        <f>AVERAGEIFS(F:F,J:J,J183)</f>
        <v>1622.5258976120515</v>
      </c>
      <c r="L183">
        <f>COUNTIFS(J:J,J183)</f>
        <v>6</v>
      </c>
      <c r="M183" s="4">
        <f t="shared" si="4"/>
        <v>5.8376272239284432E-3</v>
      </c>
    </row>
    <row r="184" spans="1:13" x14ac:dyDescent="0.3">
      <c r="A184">
        <v>9.3000000000000007</v>
      </c>
      <c r="B184">
        <v>7.9</v>
      </c>
      <c r="C184">
        <v>26</v>
      </c>
      <c r="D184">
        <v>45</v>
      </c>
      <c r="E184" s="4">
        <f>(F184)/(100*(2+(B184/10)))</f>
        <v>5.906542056074767</v>
      </c>
      <c r="F184" s="1">
        <f>((A184*1000)*(B184/100))/((((C184*60)+D184)/60/60))</f>
        <v>1647.9252336448599</v>
      </c>
      <c r="G184" t="s">
        <v>65</v>
      </c>
      <c r="H184" t="s">
        <v>104</v>
      </c>
      <c r="I184" s="1">
        <f>(A184*(B184^2))</f>
        <v>580.41300000000012</v>
      </c>
      <c r="J184">
        <v>85</v>
      </c>
      <c r="K184" s="1">
        <f>AVERAGEIFS(F:F,J:J,J184)</f>
        <v>1622.5258976120515</v>
      </c>
      <c r="L184">
        <f>COUNTIFS(J:J,J184)</f>
        <v>6</v>
      </c>
      <c r="M184" s="4">
        <f t="shared" si="4"/>
        <v>5.8376272239284432E-3</v>
      </c>
    </row>
    <row r="185" spans="1:13" x14ac:dyDescent="0.3">
      <c r="A185">
        <v>16.100000000000001</v>
      </c>
      <c r="B185">
        <v>8.6999999999999993</v>
      </c>
      <c r="C185">
        <v>51</v>
      </c>
      <c r="D185">
        <v>10</v>
      </c>
      <c r="E185" s="4">
        <f>(F185)/(100*(2+(B185/10)))</f>
        <v>5.7230475887820775</v>
      </c>
      <c r="F185" s="1">
        <f>((A185*1000)*(B185/100))/((((C185*60)+D185)/60/60))</f>
        <v>1642.5146579804561</v>
      </c>
      <c r="G185" t="s">
        <v>6</v>
      </c>
      <c r="H185" t="s">
        <v>67</v>
      </c>
      <c r="I185" s="1">
        <f>(A185*(B185^2))</f>
        <v>1218.6089999999999</v>
      </c>
      <c r="J185">
        <v>49</v>
      </c>
      <c r="K185" s="1">
        <f>AVERAGEIFS(F:F,J:J,J185)</f>
        <v>1664.8419227599975</v>
      </c>
      <c r="L185">
        <f>COUNTIFS(J:J,J185)</f>
        <v>7</v>
      </c>
      <c r="M185" s="4">
        <f t="shared" si="4"/>
        <v>-2.5866486724295257E-3</v>
      </c>
    </row>
    <row r="186" spans="1:13" x14ac:dyDescent="0.3">
      <c r="A186">
        <v>16.100000000000001</v>
      </c>
      <c r="B186">
        <v>8.6999999999999993</v>
      </c>
      <c r="C186">
        <v>51</v>
      </c>
      <c r="D186">
        <v>10</v>
      </c>
      <c r="E186" s="4">
        <f>(F186)/(100*(2+(B186/10)))</f>
        <v>5.7230475887820775</v>
      </c>
      <c r="F186" s="1">
        <f>((A186*1000)*(B186/100))/((((C186*60)+D186)/60/60))</f>
        <v>1642.5146579804561</v>
      </c>
      <c r="G186" t="s">
        <v>65</v>
      </c>
      <c r="H186" t="s">
        <v>67</v>
      </c>
      <c r="I186" s="1">
        <f>(A186*(B186^2))</f>
        <v>1218.6089999999999</v>
      </c>
      <c r="J186">
        <v>49</v>
      </c>
      <c r="K186" s="1">
        <f>AVERAGEIFS(F:F,J:J,J186)</f>
        <v>1664.8419227599975</v>
      </c>
      <c r="L186">
        <f>COUNTIFS(J:J,J186)</f>
        <v>7</v>
      </c>
      <c r="M186" s="4">
        <f t="shared" si="4"/>
        <v>-2.5866486724295257E-3</v>
      </c>
    </row>
    <row r="187" spans="1:13" x14ac:dyDescent="0.3">
      <c r="A187">
        <v>4.0999999999999996</v>
      </c>
      <c r="B187">
        <v>9.8000000000000007</v>
      </c>
      <c r="C187">
        <v>13</v>
      </c>
      <c r="D187">
        <v>6</v>
      </c>
      <c r="E187" s="4">
        <f>(F187)/(100*(2+(B187/10)))</f>
        <v>6.1755212869511764</v>
      </c>
      <c r="F187" s="1">
        <f>((A187*1000)*(B187/100))/((((C187*60)+D187)/60/60))</f>
        <v>1840.3053435114505</v>
      </c>
      <c r="G187" t="s">
        <v>34</v>
      </c>
      <c r="H187" t="s">
        <v>8</v>
      </c>
      <c r="I187" s="1">
        <f>(A187*(B187^2))</f>
        <v>393.76400000000007</v>
      </c>
      <c r="J187">
        <v>35</v>
      </c>
      <c r="K187" s="1">
        <f>AVERAGEIFS(F:F,J:J,J187)</f>
        <v>1819.7049105616954</v>
      </c>
      <c r="L187">
        <f>COUNTIFS(J:J,J187)</f>
        <v>2</v>
      </c>
      <c r="M187" s="4">
        <f t="shared" si="4"/>
        <v>3.5396229004236446E-3</v>
      </c>
    </row>
    <row r="188" spans="1:13" x14ac:dyDescent="0.3">
      <c r="A188">
        <v>12.2</v>
      </c>
      <c r="B188">
        <v>7</v>
      </c>
      <c r="C188">
        <v>32</v>
      </c>
      <c r="D188">
        <v>40</v>
      </c>
      <c r="E188" s="4">
        <f>(F188)/(100*(2+(B188/10)))</f>
        <v>5.8095238095238111</v>
      </c>
      <c r="F188" s="1">
        <f>((A188*1000)*(B188/100))/((((C188*60)+D188)/60/60))</f>
        <v>1568.5714285714289</v>
      </c>
      <c r="G188" t="s">
        <v>34</v>
      </c>
      <c r="H188" t="s">
        <v>60</v>
      </c>
      <c r="I188" s="1">
        <f>(A188*(B188^2))</f>
        <v>597.79999999999995</v>
      </c>
      <c r="J188">
        <v>43</v>
      </c>
      <c r="K188" s="1">
        <f>AVERAGEIFS(F:F,J:J,J188)</f>
        <v>1550.0623180540144</v>
      </c>
      <c r="L188">
        <f>COUNTIFS(J:J,J188)</f>
        <v>4</v>
      </c>
      <c r="M188" s="4">
        <f t="shared" si="4"/>
        <v>-3.9373833302223105E-3</v>
      </c>
    </row>
    <row r="189" spans="1:13" x14ac:dyDescent="0.3">
      <c r="A189">
        <v>10.5</v>
      </c>
      <c r="B189">
        <v>7.6</v>
      </c>
      <c r="C189">
        <v>29</v>
      </c>
      <c r="D189">
        <v>41</v>
      </c>
      <c r="E189" s="4">
        <f>(F189)/(100*(2+(B189/10)))</f>
        <v>5.8442985132924834</v>
      </c>
      <c r="F189" s="1">
        <f>((A189*1000)*(B189/100))/((((C189*60)+D189)/60/60))</f>
        <v>1613.0263896687254</v>
      </c>
      <c r="G189" t="s">
        <v>31</v>
      </c>
      <c r="H189" t="s">
        <v>91</v>
      </c>
      <c r="I189" s="1">
        <f>(A189*(B189^2))</f>
        <v>606.48</v>
      </c>
      <c r="J189">
        <v>70</v>
      </c>
      <c r="K189" s="1">
        <f>AVERAGEIFS(F:F,J:J,J189)</f>
        <v>1623.9287822014496</v>
      </c>
      <c r="L189">
        <f>COUNTIFS(J:J,J189)</f>
        <v>5</v>
      </c>
      <c r="M189" s="4">
        <f t="shared" si="4"/>
        <v>-1.7236134974806028E-2</v>
      </c>
    </row>
    <row r="190" spans="1:13" x14ac:dyDescent="0.3">
      <c r="A190">
        <v>14.1</v>
      </c>
      <c r="B190">
        <v>7.1</v>
      </c>
      <c r="C190">
        <v>38</v>
      </c>
      <c r="D190">
        <v>35</v>
      </c>
      <c r="E190" s="4">
        <f>(F190)/(100*(2+(B190/10)))</f>
        <v>5.7445984395049123</v>
      </c>
      <c r="F190" s="1">
        <f>((A190*1000)*(B190/100))/((((C190*60)+D190)/60/60))</f>
        <v>1556.7861771058313</v>
      </c>
      <c r="G190" t="s">
        <v>103</v>
      </c>
      <c r="H190" t="s">
        <v>101</v>
      </c>
      <c r="I190" s="1">
        <f>(A190*(B190^2))</f>
        <v>710.78099999999995</v>
      </c>
      <c r="J190">
        <v>82</v>
      </c>
      <c r="K190" s="1">
        <f>AVERAGEIFS(F:F,J:J,J190)</f>
        <v>1545.7214296438792</v>
      </c>
      <c r="L190">
        <f>COUNTIFS(J:J,J190)</f>
        <v>7</v>
      </c>
      <c r="M190" s="4">
        <f t="shared" si="4"/>
        <v>-2.2867790956906831E-2</v>
      </c>
    </row>
    <row r="191" spans="1:13" x14ac:dyDescent="0.3">
      <c r="A191">
        <v>14.1</v>
      </c>
      <c r="B191">
        <v>7.1</v>
      </c>
      <c r="C191">
        <v>38</v>
      </c>
      <c r="D191">
        <v>35</v>
      </c>
      <c r="E191" s="4">
        <f>(F191)/(100*(2+(B191/10)))</f>
        <v>5.7445984395049123</v>
      </c>
      <c r="F191" s="1">
        <f>((A191*1000)*(B191/100))/((((C191*60)+D191)/60/60))</f>
        <v>1556.7861771058313</v>
      </c>
      <c r="G191" t="s">
        <v>65</v>
      </c>
      <c r="H191" t="s">
        <v>101</v>
      </c>
      <c r="I191" s="1">
        <f>(A191*(B191^2))</f>
        <v>710.78099999999995</v>
      </c>
      <c r="J191">
        <v>82</v>
      </c>
      <c r="K191" s="1">
        <f>AVERAGEIFS(F:F,J:J,J191)</f>
        <v>1545.7214296438792</v>
      </c>
      <c r="L191">
        <f>COUNTIFS(J:J,J191)</f>
        <v>7</v>
      </c>
      <c r="M191" s="4">
        <f t="shared" si="4"/>
        <v>-2.2867790956906831E-2</v>
      </c>
    </row>
    <row r="192" spans="1:13" x14ac:dyDescent="0.3">
      <c r="A192">
        <v>8</v>
      </c>
      <c r="B192">
        <v>9.3000000000000007</v>
      </c>
      <c r="C192">
        <v>25</v>
      </c>
      <c r="D192">
        <v>44</v>
      </c>
      <c r="E192" s="4">
        <f>(F192)/(100*(2+(B192/10)))</f>
        <v>5.9205290986578021</v>
      </c>
      <c r="F192" s="1">
        <f>((A192*1000)*(B192/100))/((((C192*60)+D192)/60/60))</f>
        <v>1734.7150259067359</v>
      </c>
      <c r="G192" t="s">
        <v>17</v>
      </c>
      <c r="H192" t="s">
        <v>26</v>
      </c>
      <c r="I192" s="1">
        <f>(A192*(B192^2))</f>
        <v>691.92000000000007</v>
      </c>
      <c r="J192">
        <v>47</v>
      </c>
      <c r="K192" s="1">
        <f>AVERAGEIFS(F:F,J:J,J192)</f>
        <v>1734.7150259067359</v>
      </c>
      <c r="L192">
        <f>COUNTIFS(J:J,J192)</f>
        <v>2</v>
      </c>
      <c r="M192" s="4">
        <f t="shared" si="4"/>
        <v>-2.9137457340659978E-2</v>
      </c>
    </row>
    <row r="193" spans="1:13" x14ac:dyDescent="0.3">
      <c r="A193">
        <v>8</v>
      </c>
      <c r="B193">
        <v>9.3000000000000007</v>
      </c>
      <c r="C193">
        <v>25</v>
      </c>
      <c r="D193">
        <v>44</v>
      </c>
      <c r="E193" s="4">
        <f>(F193)/(100*(2+(B193/10)))</f>
        <v>5.9205290986578021</v>
      </c>
      <c r="F193" s="1">
        <f>((A193*1000)*(B193/100))/((((C193*60)+D193)/60/60))</f>
        <v>1734.7150259067359</v>
      </c>
      <c r="G193" t="s">
        <v>25</v>
      </c>
      <c r="H193" t="s">
        <v>26</v>
      </c>
      <c r="I193" s="1">
        <f>(A193*(B193^2))</f>
        <v>691.92000000000007</v>
      </c>
      <c r="J193">
        <v>47</v>
      </c>
      <c r="K193" s="1">
        <f>AVERAGEIFS(F:F,J:J,J193)</f>
        <v>1734.7150259067359</v>
      </c>
      <c r="L193">
        <f>COUNTIFS(J:J,J193)</f>
        <v>2</v>
      </c>
      <c r="M193" s="4">
        <f t="shared" si="4"/>
        <v>-2.9137457340659978E-2</v>
      </c>
    </row>
    <row r="194" spans="1:13" x14ac:dyDescent="0.3">
      <c r="A194">
        <v>13.8</v>
      </c>
      <c r="B194">
        <v>8</v>
      </c>
      <c r="C194">
        <v>41</v>
      </c>
      <c r="D194">
        <v>15</v>
      </c>
      <c r="E194" s="4">
        <f>(F194)/(100*(2+(B194/10)))</f>
        <v>5.7350649350649352</v>
      </c>
      <c r="F194" s="1">
        <f>((A194*1000)*(B194/100))/((((C194*60)+D194)/60/60))</f>
        <v>1605.8181818181818</v>
      </c>
      <c r="G194" t="s">
        <v>31</v>
      </c>
      <c r="H194" t="s">
        <v>70</v>
      </c>
      <c r="I194" s="1">
        <f>(A194*(B194^2))</f>
        <v>883.2</v>
      </c>
      <c r="J194">
        <v>56</v>
      </c>
      <c r="K194" s="1">
        <f>AVERAGEIFS(F:F,J:J,J194)</f>
        <v>1597.3773380104321</v>
      </c>
      <c r="L194">
        <f>COUNTIFS(J:J,J194)</f>
        <v>5</v>
      </c>
      <c r="M194" s="4">
        <f t="shared" si="4"/>
        <v>-3.921242688325588E-2</v>
      </c>
    </row>
    <row r="195" spans="1:13" x14ac:dyDescent="0.3">
      <c r="A195">
        <v>16.3</v>
      </c>
      <c r="B195">
        <v>6.2</v>
      </c>
      <c r="C195">
        <v>40</v>
      </c>
      <c r="D195">
        <v>45</v>
      </c>
      <c r="E195" s="4">
        <f>(F195)/(100*(2+(B195/10)))</f>
        <v>5.6793893129770989</v>
      </c>
      <c r="F195" s="1">
        <f>((A195*1000)*(B195/100))/((((C195*60)+D195)/60/60))</f>
        <v>1488</v>
      </c>
      <c r="G195" t="s">
        <v>85</v>
      </c>
      <c r="H195" t="s">
        <v>53</v>
      </c>
      <c r="I195" s="1">
        <f>(A195*(B195^2))</f>
        <v>626.57200000000012</v>
      </c>
      <c r="J195">
        <v>69</v>
      </c>
      <c r="K195" s="1">
        <f>AVERAGEIFS(F:F,J:J,J195)</f>
        <v>1467.73217301361</v>
      </c>
      <c r="L195">
        <f>COUNTIFS(J:J,J195)</f>
        <v>3</v>
      </c>
      <c r="M195" s="4">
        <f t="shared" ref="M195:M258" si="5">E195-(6.6689*(A195^-0.05488))</f>
        <v>-4.2366895198467702E-2</v>
      </c>
    </row>
    <row r="196" spans="1:13" x14ac:dyDescent="0.3">
      <c r="A196">
        <v>8.3000000000000007</v>
      </c>
      <c r="B196">
        <v>9.8000000000000007</v>
      </c>
      <c r="C196">
        <v>27</v>
      </c>
      <c r="D196">
        <v>46</v>
      </c>
      <c r="E196" s="4">
        <f>(F196)/(100*(2+(B196/10)))</f>
        <v>5.8981444926964066</v>
      </c>
      <c r="F196" s="1">
        <f>((A196*1000)*(B196/100))/((((C196*60)+D196)/60/60))</f>
        <v>1757.6470588235293</v>
      </c>
      <c r="G196" t="s">
        <v>15</v>
      </c>
      <c r="H196" t="s">
        <v>20</v>
      </c>
      <c r="I196" s="1">
        <f>(A196*(B196^2))</f>
        <v>797.13200000000029</v>
      </c>
      <c r="J196">
        <v>6</v>
      </c>
      <c r="K196" s="1">
        <f>AVERAGEIFS(F:F,J:J,J196)</f>
        <v>1811.2017827438478</v>
      </c>
      <c r="L196">
        <f>COUNTIFS(J:J,J196)</f>
        <v>7</v>
      </c>
      <c r="M196" s="4">
        <f t="shared" si="5"/>
        <v>-3.9513784001575125E-2</v>
      </c>
    </row>
    <row r="197" spans="1:13" x14ac:dyDescent="0.3">
      <c r="A197">
        <v>8.3000000000000007</v>
      </c>
      <c r="B197">
        <v>9.8000000000000007</v>
      </c>
      <c r="C197">
        <v>27</v>
      </c>
      <c r="D197">
        <v>46</v>
      </c>
      <c r="E197" s="4">
        <f>(F197)/(100*(2+(B197/10)))</f>
        <v>5.8981444926964066</v>
      </c>
      <c r="F197" s="1">
        <f>((A197*1000)*(B197/100))/((((C197*60)+D197)/60/60))</f>
        <v>1757.6470588235293</v>
      </c>
      <c r="G197" t="s">
        <v>16</v>
      </c>
      <c r="H197" t="s">
        <v>20</v>
      </c>
      <c r="I197" s="1">
        <f>(A197*(B197^2))</f>
        <v>797.13200000000029</v>
      </c>
      <c r="J197">
        <v>6</v>
      </c>
      <c r="K197" s="1">
        <f>AVERAGEIFS(F:F,J:J,J197)</f>
        <v>1811.2017827438478</v>
      </c>
      <c r="L197">
        <f>COUNTIFS(J:J,J197)</f>
        <v>7</v>
      </c>
      <c r="M197" s="4">
        <f t="shared" si="5"/>
        <v>-3.9513784001575125E-2</v>
      </c>
    </row>
    <row r="198" spans="1:13" x14ac:dyDescent="0.3">
      <c r="A198">
        <v>13.8</v>
      </c>
      <c r="B198">
        <v>8</v>
      </c>
      <c r="C198">
        <v>41</v>
      </c>
      <c r="D198">
        <v>17</v>
      </c>
      <c r="E198" s="4">
        <f>(F198)/(100*(2+(B198/10)))</f>
        <v>5.7304342811004094</v>
      </c>
      <c r="F198" s="1">
        <f>((A198*1000)*(B198/100))/((((C198*60)+D198)/60/60))</f>
        <v>1604.5215987081147</v>
      </c>
      <c r="G198" t="s">
        <v>64</v>
      </c>
      <c r="H198" t="s">
        <v>70</v>
      </c>
      <c r="I198" s="1">
        <f>(A198*(B198^2))</f>
        <v>883.2</v>
      </c>
      <c r="J198">
        <v>56</v>
      </c>
      <c r="K198" s="1">
        <f>AVERAGEIFS(F:F,J:J,J198)</f>
        <v>1597.3773380104321</v>
      </c>
      <c r="L198">
        <f>COUNTIFS(J:J,J198)</f>
        <v>5</v>
      </c>
      <c r="M198" s="4">
        <f t="shared" si="5"/>
        <v>-4.3843080847781657E-2</v>
      </c>
    </row>
    <row r="199" spans="1:13" x14ac:dyDescent="0.3">
      <c r="A199">
        <v>17.8</v>
      </c>
      <c r="B199">
        <v>6.2</v>
      </c>
      <c r="C199">
        <v>44</v>
      </c>
      <c r="D199">
        <v>45</v>
      </c>
      <c r="E199" s="4">
        <f>(F199)/(100*(2+(B199/10)))</f>
        <v>5.6476608810610252</v>
      </c>
      <c r="F199" s="1">
        <f>((A199*1000)*(B199/100))/((((C199*60)+D199)/60/60))</f>
        <v>1479.6871508379886</v>
      </c>
      <c r="G199" t="s">
        <v>11</v>
      </c>
      <c r="H199" t="s">
        <v>19</v>
      </c>
      <c r="I199" s="1">
        <f>(A199*(B199^2))</f>
        <v>684.23200000000008</v>
      </c>
      <c r="J199">
        <v>5</v>
      </c>
      <c r="K199" s="1">
        <f>AVERAGEIFS(F:F,J:J,J199)</f>
        <v>1547.9527932947969</v>
      </c>
      <c r="L199">
        <f>COUNTIFS(J:J,J199)</f>
        <v>6</v>
      </c>
      <c r="M199" s="4">
        <f t="shared" si="5"/>
        <v>-4.6518645580731821E-2</v>
      </c>
    </row>
    <row r="200" spans="1:13" x14ac:dyDescent="0.3">
      <c r="A200">
        <v>13.8</v>
      </c>
      <c r="B200">
        <v>8</v>
      </c>
      <c r="C200">
        <v>41</v>
      </c>
      <c r="D200">
        <v>19</v>
      </c>
      <c r="E200" s="4">
        <f>(F200)/(100*(2+(B200/10)))</f>
        <v>5.7258110989454263</v>
      </c>
      <c r="F200" s="1">
        <f>((A200*1000)*(B200/100))/((((C200*60)+D200)/60/60))</f>
        <v>1603.2271077047194</v>
      </c>
      <c r="G200" t="s">
        <v>65</v>
      </c>
      <c r="H200" t="s">
        <v>70</v>
      </c>
      <c r="I200" s="1">
        <f>(A200*(B200^2))</f>
        <v>883.2</v>
      </c>
      <c r="J200">
        <v>56</v>
      </c>
      <c r="K200" s="1">
        <f>AVERAGEIFS(F:F,J:J,J200)</f>
        <v>1597.3773380104321</v>
      </c>
      <c r="L200">
        <f>COUNTIFS(J:J,J200)</f>
        <v>5</v>
      </c>
      <c r="M200" s="4">
        <f t="shared" si="5"/>
        <v>-4.8466263002764798E-2</v>
      </c>
    </row>
    <row r="201" spans="1:13" x14ac:dyDescent="0.3">
      <c r="A201">
        <v>14.1</v>
      </c>
      <c r="B201">
        <v>7.1</v>
      </c>
      <c r="C201">
        <v>38</v>
      </c>
      <c r="D201">
        <v>47</v>
      </c>
      <c r="E201" s="4">
        <f>(F201)/(100*(2+(B201/10)))</f>
        <v>5.714974382232004</v>
      </c>
      <c r="F201" s="1">
        <f>((A201*1000)*(B201/100))/((((C201*60)+D201)/60/60))</f>
        <v>1548.7580575848731</v>
      </c>
      <c r="G201" t="s">
        <v>32</v>
      </c>
      <c r="H201" t="s">
        <v>101</v>
      </c>
      <c r="I201" s="1">
        <f>(A201*(B201^2))</f>
        <v>710.78099999999995</v>
      </c>
      <c r="J201">
        <v>82</v>
      </c>
      <c r="K201" s="1">
        <f>AVERAGEIFS(F:F,J:J,J201)</f>
        <v>1545.7214296438792</v>
      </c>
      <c r="L201">
        <f>COUNTIFS(J:J,J201)</f>
        <v>7</v>
      </c>
      <c r="M201" s="4">
        <f t="shared" si="5"/>
        <v>-5.2491848229815119E-2</v>
      </c>
    </row>
    <row r="202" spans="1:13" x14ac:dyDescent="0.3">
      <c r="A202">
        <v>11.1</v>
      </c>
      <c r="B202">
        <v>7.1</v>
      </c>
      <c r="C202">
        <v>30</v>
      </c>
      <c r="D202">
        <v>10</v>
      </c>
      <c r="E202" s="4">
        <f>(F202)/(100*(2+(B202/10)))</f>
        <v>5.7841022609121113</v>
      </c>
      <c r="F202" s="1">
        <f>((A202*1000)*(B202/100))/((((C202*60)+D202)/60/60))</f>
        <v>1567.4917127071822</v>
      </c>
      <c r="G202" t="s">
        <v>16</v>
      </c>
      <c r="H202" t="s">
        <v>35</v>
      </c>
      <c r="I202" s="1">
        <f>(A202*(B202^2))</f>
        <v>559.55099999999993</v>
      </c>
      <c r="J202" s="1">
        <v>16</v>
      </c>
      <c r="K202" s="1">
        <f>AVERAGEIFS(F:F,J:J,J202)</f>
        <v>1648.8998510360359</v>
      </c>
      <c r="L202">
        <f>COUNTIFS(J:J,J202)</f>
        <v>7</v>
      </c>
      <c r="M202" s="4">
        <f t="shared" si="5"/>
        <v>-5.9583850808484939E-2</v>
      </c>
    </row>
    <row r="203" spans="1:13" x14ac:dyDescent="0.3">
      <c r="A203">
        <v>8.8000000000000007</v>
      </c>
      <c r="B203">
        <v>9.5</v>
      </c>
      <c r="C203">
        <v>29</v>
      </c>
      <c r="D203">
        <v>1</v>
      </c>
      <c r="E203" s="4">
        <f>(F203)/(100*(2+(B203/10)))</f>
        <v>5.8598701311344543</v>
      </c>
      <c r="F203" s="1">
        <f>((A203*1000)*(B203/100))/((((C203*60)+D203)/60/60))</f>
        <v>1728.6616886846641</v>
      </c>
      <c r="G203" t="s">
        <v>32</v>
      </c>
      <c r="H203" t="s">
        <v>46</v>
      </c>
      <c r="I203" s="1">
        <f>(A203*(B203^2))</f>
        <v>794.2</v>
      </c>
      <c r="J203">
        <v>28</v>
      </c>
      <c r="K203" s="1">
        <f>AVERAGEIFS(F:F,J:J,J203)</f>
        <v>1714.7885286164562</v>
      </c>
      <c r="L203">
        <f>COUNTIFS(J:J,J203)</f>
        <v>6</v>
      </c>
      <c r="M203" s="4">
        <f t="shared" si="5"/>
        <v>-5.8757212084008081E-2</v>
      </c>
    </row>
    <row r="204" spans="1:13" x14ac:dyDescent="0.3">
      <c r="A204">
        <v>18.899999999999999</v>
      </c>
      <c r="B204">
        <v>7.4</v>
      </c>
      <c r="C204">
        <v>54</v>
      </c>
      <c r="D204">
        <v>34</v>
      </c>
      <c r="E204" s="4">
        <f>(F204)/(100*(2+(B204/10)))</f>
        <v>5.6126348269265929</v>
      </c>
      <c r="F204" s="1">
        <f>((A204*1000)*(B204/100))/((((C204*60)+D204)/60/60))</f>
        <v>1537.8619425778863</v>
      </c>
      <c r="G204" t="s">
        <v>16</v>
      </c>
      <c r="H204" t="s">
        <v>36</v>
      </c>
      <c r="I204" s="1">
        <f>(A204*(B204^2))</f>
        <v>1034.9639999999999</v>
      </c>
      <c r="J204">
        <v>17</v>
      </c>
      <c r="K204" s="1">
        <f>AVERAGEIFS(F:F,J:J,J204)</f>
        <v>1592.1644485718925</v>
      </c>
      <c r="L204">
        <f>COUNTIFS(J:J,J204)</f>
        <v>8</v>
      </c>
      <c r="M204" s="4">
        <f t="shared" si="5"/>
        <v>-6.2837120790386614E-2</v>
      </c>
    </row>
    <row r="205" spans="1:13" x14ac:dyDescent="0.3">
      <c r="A205">
        <v>9.3000000000000007</v>
      </c>
      <c r="B205">
        <v>7.4</v>
      </c>
      <c r="C205">
        <v>25</v>
      </c>
      <c r="D205">
        <v>49</v>
      </c>
      <c r="E205" s="4">
        <f>(F205)/(100*(2+(B205/10)))</f>
        <v>5.8373426698647117</v>
      </c>
      <c r="F205" s="1">
        <f>((A205*1000)*(B205/100))/((((C205*60)+D205)/60/60))</f>
        <v>1599.431891542931</v>
      </c>
      <c r="G205" t="s">
        <v>10</v>
      </c>
      <c r="H205" t="s">
        <v>62</v>
      </c>
      <c r="I205" s="1">
        <f>(A205*(B205^2))</f>
        <v>509.26800000000009</v>
      </c>
      <c r="J205">
        <v>45</v>
      </c>
      <c r="K205" s="1">
        <f>AVERAGEIFS(F:F,J:J,J205)</f>
        <v>1611.7596122299954</v>
      </c>
      <c r="L205">
        <f>COUNTIFS(J:J,J205)</f>
        <v>4</v>
      </c>
      <c r="M205" s="4">
        <f t="shared" si="5"/>
        <v>-6.3361758986126837E-2</v>
      </c>
    </row>
    <row r="206" spans="1:13" x14ac:dyDescent="0.3">
      <c r="A206">
        <v>33.4</v>
      </c>
      <c r="B206">
        <v>5.5</v>
      </c>
      <c r="C206">
        <v>79</v>
      </c>
      <c r="D206">
        <v>35</v>
      </c>
      <c r="E206" s="4">
        <f>(F206)/(100*(2+(B206/10)))</f>
        <v>5.4312288266091784</v>
      </c>
      <c r="F206" s="1">
        <f>((A206*1000)*(B206/100))/((((C206*60)+D206)/60/60))</f>
        <v>1384.9633507853403</v>
      </c>
      <c r="G206" t="s">
        <v>27</v>
      </c>
      <c r="H206" t="s">
        <v>28</v>
      </c>
      <c r="I206" s="1">
        <f>(A206*(B206^2))</f>
        <v>1010.3499999999999</v>
      </c>
      <c r="J206">
        <v>13</v>
      </c>
      <c r="K206" s="1">
        <f>AVERAGEIFS(F:F,J:J,J206)</f>
        <v>1417.6244289360666</v>
      </c>
      <c r="L206">
        <f>COUNTIFS(J:J,J206)</f>
        <v>6</v>
      </c>
      <c r="M206" s="4">
        <f t="shared" si="5"/>
        <v>-6.9636329589110701E-2</v>
      </c>
    </row>
    <row r="207" spans="1:13" x14ac:dyDescent="0.3">
      <c r="A207">
        <v>14.7</v>
      </c>
      <c r="B207">
        <v>5.9</v>
      </c>
      <c r="C207">
        <v>35</v>
      </c>
      <c r="D207">
        <v>20</v>
      </c>
      <c r="E207" s="4">
        <f>(F207)/(100*(2+(B207/10)))</f>
        <v>5.6863844977052533</v>
      </c>
      <c r="F207" s="1">
        <f>((A207*1000)*(B207/100))/((((C207*60)+D207)/60/60))</f>
        <v>1472.7735849056605</v>
      </c>
      <c r="G207" t="s">
        <v>12</v>
      </c>
      <c r="H207" t="s">
        <v>13</v>
      </c>
      <c r="I207" s="1">
        <f>(A207*(B207^2))</f>
        <v>511.70699999999999</v>
      </c>
      <c r="J207">
        <v>3</v>
      </c>
      <c r="K207" s="1">
        <f>AVERAGEIFS(F:F,J:J,J207)</f>
        <v>1472.7735849056605</v>
      </c>
      <c r="L207">
        <f>COUNTIFS(J:J,J207)</f>
        <v>1</v>
      </c>
      <c r="M207" s="4">
        <f t="shared" si="5"/>
        <v>-6.7906622918323833E-2</v>
      </c>
    </row>
    <row r="208" spans="1:13" x14ac:dyDescent="0.3">
      <c r="A208">
        <v>12.8</v>
      </c>
      <c r="B208">
        <v>7.5</v>
      </c>
      <c r="C208">
        <v>36</v>
      </c>
      <c r="D208">
        <v>33</v>
      </c>
      <c r="E208" s="4">
        <f>(F208)/(100*(2+(B208/10)))</f>
        <v>5.7306305185922159</v>
      </c>
      <c r="F208" s="1">
        <f>((A208*1000)*(B208/100))/((((C208*60)+D208)/60/60))</f>
        <v>1575.9233926128593</v>
      </c>
      <c r="G208" t="s">
        <v>32</v>
      </c>
      <c r="H208" t="s">
        <v>30</v>
      </c>
      <c r="I208" s="1">
        <f>(A208*(B208^2))</f>
        <v>720</v>
      </c>
      <c r="J208">
        <v>14</v>
      </c>
      <c r="K208" s="1">
        <f>AVERAGEIFS(F:F,J:J,J208)</f>
        <v>1591.4606654977745</v>
      </c>
      <c r="L208">
        <f>COUNTIFS(J:J,J208)</f>
        <v>3</v>
      </c>
      <c r="M208" s="4">
        <f t="shared" si="5"/>
        <v>-6.7533841417836804E-2</v>
      </c>
    </row>
    <row r="209" spans="1:13" x14ac:dyDescent="0.3">
      <c r="A209">
        <v>12.8</v>
      </c>
      <c r="B209">
        <v>7.5</v>
      </c>
      <c r="C209">
        <v>36</v>
      </c>
      <c r="D209">
        <v>33</v>
      </c>
      <c r="E209" s="4">
        <f>(F209)/(100*(2+(B209/10)))</f>
        <v>5.7306305185922159</v>
      </c>
      <c r="F209" s="1">
        <f>((A209*1000)*(B209/100))/((((C209*60)+D209)/60/60))</f>
        <v>1575.9233926128593</v>
      </c>
      <c r="G209" t="s">
        <v>31</v>
      </c>
      <c r="H209" t="s">
        <v>30</v>
      </c>
      <c r="I209" s="1">
        <f>(A209*(B209^2))</f>
        <v>720</v>
      </c>
      <c r="J209">
        <v>14</v>
      </c>
      <c r="K209" s="1">
        <f>AVERAGEIFS(F:F,J:J,J209)</f>
        <v>1591.4606654977745</v>
      </c>
      <c r="L209">
        <f>COUNTIFS(J:J,J209)</f>
        <v>3</v>
      </c>
      <c r="M209" s="4">
        <f t="shared" si="5"/>
        <v>-6.7533841417836804E-2</v>
      </c>
    </row>
    <row r="210" spans="1:13" x14ac:dyDescent="0.3">
      <c r="A210">
        <v>6.6</v>
      </c>
      <c r="B210">
        <v>7.6</v>
      </c>
      <c r="C210">
        <v>18</v>
      </c>
      <c r="D210">
        <v>20</v>
      </c>
      <c r="E210" s="4">
        <f>(F210)/(100*(2+(B210/10)))</f>
        <v>5.947826086956522</v>
      </c>
      <c r="F210" s="1">
        <f>((A210*1000)*(B210/100))/((((C210*60)+D210)/60/60))</f>
        <v>1641.6000000000001</v>
      </c>
      <c r="G210" t="s">
        <v>18</v>
      </c>
      <c r="H210" t="s">
        <v>41</v>
      </c>
      <c r="I210" s="1">
        <f>(A210*(B210^2))</f>
        <v>381.21599999999995</v>
      </c>
      <c r="J210" s="1">
        <v>22</v>
      </c>
      <c r="K210" s="1">
        <f>AVERAGEIFS(F:F,J:J,J210)</f>
        <v>1655.9189556874064</v>
      </c>
      <c r="L210">
        <f>COUNTIFS(J:J,J210)</f>
        <v>6</v>
      </c>
      <c r="M210" s="4">
        <f t="shared" si="5"/>
        <v>-6.4986036123209523E-2</v>
      </c>
    </row>
    <row r="211" spans="1:13" x14ac:dyDescent="0.3">
      <c r="A211">
        <v>8.1</v>
      </c>
      <c r="B211">
        <v>8.4</v>
      </c>
      <c r="C211">
        <v>24</v>
      </c>
      <c r="D211">
        <v>27</v>
      </c>
      <c r="E211" s="4">
        <f>(F211)/(100*(2+(B211/10)))</f>
        <v>5.8792015899075443</v>
      </c>
      <c r="F211" s="1">
        <f>((A211*1000)*(B211/100))/((((C211*60)+D211)/60/60))</f>
        <v>1669.6932515337426</v>
      </c>
      <c r="G211" t="s">
        <v>15</v>
      </c>
      <c r="H211" t="s">
        <v>47</v>
      </c>
      <c r="I211" s="1">
        <f>(A211*(B211^2))</f>
        <v>571.53599999999994</v>
      </c>
      <c r="J211">
        <v>29</v>
      </c>
      <c r="K211" s="1">
        <f>AVERAGEIFS(F:F,J:J,J211)</f>
        <v>1669.6932515337426</v>
      </c>
      <c r="L211">
        <f>COUNTIFS(J:J,J211)</f>
        <v>2</v>
      </c>
      <c r="M211" s="4">
        <f t="shared" si="5"/>
        <v>-6.6410175754858081E-2</v>
      </c>
    </row>
    <row r="212" spans="1:13" x14ac:dyDescent="0.3">
      <c r="A212">
        <v>8.1</v>
      </c>
      <c r="B212">
        <v>8.4</v>
      </c>
      <c r="C212">
        <v>24</v>
      </c>
      <c r="D212">
        <v>27</v>
      </c>
      <c r="E212" s="4">
        <f>(F212)/(100*(2+(B212/10)))</f>
        <v>5.8792015899075443</v>
      </c>
      <c r="F212" s="1">
        <f>((A212*1000)*(B212/100))/((((C212*60)+D212)/60/60))</f>
        <v>1669.6932515337426</v>
      </c>
      <c r="G212" t="s">
        <v>12</v>
      </c>
      <c r="H212" t="s">
        <v>47</v>
      </c>
      <c r="I212" s="1">
        <f>(A212*(B212^2))</f>
        <v>571.53599999999994</v>
      </c>
      <c r="J212">
        <v>29</v>
      </c>
      <c r="K212" s="1">
        <f>AVERAGEIFS(F:F,J:J,J212)</f>
        <v>1669.6932515337426</v>
      </c>
      <c r="L212">
        <f>COUNTIFS(J:J,J212)</f>
        <v>2</v>
      </c>
      <c r="M212" s="4">
        <f t="shared" si="5"/>
        <v>-6.6410175754858081E-2</v>
      </c>
    </row>
    <row r="213" spans="1:13" x14ac:dyDescent="0.3">
      <c r="A213">
        <v>9.3000000000000007</v>
      </c>
      <c r="B213">
        <v>7.4</v>
      </c>
      <c r="C213">
        <v>25</v>
      </c>
      <c r="D213">
        <v>50</v>
      </c>
      <c r="E213" s="4">
        <f>(F213)/(100*(2+(B213/10)))</f>
        <v>5.8335766423357676</v>
      </c>
      <c r="F213" s="1">
        <f>((A213*1000)*(B213/100))/((((C213*60)+D213)/60/60))</f>
        <v>1598.4000000000003</v>
      </c>
      <c r="G213" t="s">
        <v>34</v>
      </c>
      <c r="H213" t="s">
        <v>62</v>
      </c>
      <c r="I213" s="1">
        <f>(A213*(B213^2))</f>
        <v>509.26800000000009</v>
      </c>
      <c r="J213">
        <v>45</v>
      </c>
      <c r="K213" s="1">
        <f>AVERAGEIFS(F:F,J:J,J213)</f>
        <v>1611.7596122299954</v>
      </c>
      <c r="L213">
        <f>COUNTIFS(J:J,J213)</f>
        <v>4</v>
      </c>
      <c r="M213" s="4">
        <f t="shared" si="5"/>
        <v>-6.7127786515071008E-2</v>
      </c>
    </row>
    <row r="214" spans="1:13" x14ac:dyDescent="0.3">
      <c r="A214">
        <v>13.8</v>
      </c>
      <c r="B214">
        <v>8</v>
      </c>
      <c r="C214">
        <v>41</v>
      </c>
      <c r="D214">
        <v>28</v>
      </c>
      <c r="E214" s="4">
        <f>(F214)/(100*(2+(B214/10)))</f>
        <v>5.7050987597611389</v>
      </c>
      <c r="F214" s="1">
        <f>((A214*1000)*(B214/100))/((((C214*60)+D214)/60/60))</f>
        <v>1597.427652733119</v>
      </c>
      <c r="G214" t="s">
        <v>9</v>
      </c>
      <c r="H214" t="s">
        <v>70</v>
      </c>
      <c r="I214" s="1">
        <f>(A214*(B214^2))</f>
        <v>883.2</v>
      </c>
      <c r="J214">
        <v>56</v>
      </c>
      <c r="K214" s="1">
        <f>AVERAGEIFS(F:F,J:J,J214)</f>
        <v>1597.3773380104321</v>
      </c>
      <c r="L214">
        <f>COUNTIFS(J:J,J214)</f>
        <v>5</v>
      </c>
      <c r="M214" s="4">
        <f t="shared" si="5"/>
        <v>-6.9178602187052185E-2</v>
      </c>
    </row>
    <row r="215" spans="1:13" x14ac:dyDescent="0.3">
      <c r="A215">
        <v>14.1</v>
      </c>
      <c r="B215">
        <v>7.1</v>
      </c>
      <c r="C215">
        <v>38</v>
      </c>
      <c r="D215">
        <v>54</v>
      </c>
      <c r="E215" s="4">
        <f>(F215)/(100*(2+(B215/10)))</f>
        <v>5.6978343562355924</v>
      </c>
      <c r="F215" s="1">
        <f>((A215*1000)*(B215/100))/((((C215*60)+D215)/60/60))</f>
        <v>1544.1131105398456</v>
      </c>
      <c r="G215" t="s">
        <v>68</v>
      </c>
      <c r="H215" t="s">
        <v>101</v>
      </c>
      <c r="I215" s="1">
        <f>(A215*(B215^2))</f>
        <v>710.78099999999995</v>
      </c>
      <c r="J215">
        <v>82</v>
      </c>
      <c r="K215" s="1">
        <f>AVERAGEIFS(F:F,J:J,J215)</f>
        <v>1545.7214296438792</v>
      </c>
      <c r="L215">
        <f>COUNTIFS(J:J,J215)</f>
        <v>7</v>
      </c>
      <c r="M215" s="4">
        <f t="shared" si="5"/>
        <v>-6.9631874226226742E-2</v>
      </c>
    </row>
    <row r="216" spans="1:13" x14ac:dyDescent="0.3">
      <c r="A216">
        <v>3.8</v>
      </c>
      <c r="B216">
        <v>11.8</v>
      </c>
      <c r="C216">
        <v>13</v>
      </c>
      <c r="D216">
        <v>48</v>
      </c>
      <c r="E216" s="4">
        <f>(F216)/(100*(2+(B216/10)))</f>
        <v>6.1307082307902654</v>
      </c>
      <c r="F216" s="1">
        <f>((A216*1000)*(B216/100))/((((C216*60)+D216)/60/60))</f>
        <v>1949.5652173913045</v>
      </c>
      <c r="G216" t="s">
        <v>17</v>
      </c>
      <c r="H216" t="s">
        <v>98</v>
      </c>
      <c r="I216" s="1">
        <f>(A216*(B216^2))</f>
        <v>529.11199999999997</v>
      </c>
      <c r="J216">
        <v>78</v>
      </c>
      <c r="K216" s="1">
        <f>AVERAGEIFS(F:F,J:J,J216)</f>
        <v>1990.2447927199191</v>
      </c>
      <c r="L216">
        <f>COUNTIFS(J:J,J216)</f>
        <v>4</v>
      </c>
      <c r="M216" s="4">
        <f t="shared" si="5"/>
        <v>-6.7064993980869403E-2</v>
      </c>
    </row>
    <row r="217" spans="1:13" x14ac:dyDescent="0.3">
      <c r="A217">
        <v>8</v>
      </c>
      <c r="B217">
        <v>9.3000000000000007</v>
      </c>
      <c r="C217">
        <v>25</v>
      </c>
      <c r="D217">
        <v>55</v>
      </c>
      <c r="E217" s="4">
        <f>(F217)/(100*(2+(B217/10)))</f>
        <v>5.8786475423328914</v>
      </c>
      <c r="F217" s="1">
        <f>((A217*1000)*(B217/100))/((((C217*60)+D217)/60/60))</f>
        <v>1722.4437299035371</v>
      </c>
      <c r="G217" t="s">
        <v>25</v>
      </c>
      <c r="H217" t="s">
        <v>26</v>
      </c>
      <c r="I217" s="1">
        <f>(A217*(B217^2))</f>
        <v>691.92000000000007</v>
      </c>
      <c r="J217">
        <v>12</v>
      </c>
      <c r="K217" s="1">
        <f>AVERAGEIFS(F:F,J:J,J217)</f>
        <v>1702.4278951025226</v>
      </c>
      <c r="L217">
        <f>COUNTIFS(J:J,J217)</f>
        <v>2</v>
      </c>
      <c r="M217" s="4">
        <f t="shared" si="5"/>
        <v>-7.1019013665570618E-2</v>
      </c>
    </row>
    <row r="218" spans="1:13" x14ac:dyDescent="0.3">
      <c r="A218">
        <v>8.5</v>
      </c>
      <c r="B218">
        <v>7.3</v>
      </c>
      <c r="C218">
        <v>23</v>
      </c>
      <c r="D218">
        <v>17</v>
      </c>
      <c r="E218" s="4">
        <f>(F218)/(100*(2+(B218/10)))</f>
        <v>5.8571349909932584</v>
      </c>
      <c r="F218" s="1">
        <f>((A218*1000)*(B218/100))/((((C218*60)+D218)/60/60))</f>
        <v>1598.9978525411595</v>
      </c>
      <c r="G218" t="s">
        <v>100</v>
      </c>
      <c r="H218" t="s">
        <v>102</v>
      </c>
      <c r="I218" s="1">
        <f>(A218*(B218^2))</f>
        <v>452.96499999999997</v>
      </c>
      <c r="J218">
        <v>84</v>
      </c>
      <c r="K218" s="1">
        <f>AVERAGEIFS(F:F,J:J,J218)</f>
        <v>1642.2625454116394</v>
      </c>
      <c r="L218">
        <f>COUNTIFS(J:J,J218)</f>
        <v>5</v>
      </c>
      <c r="M218" s="4">
        <f t="shared" si="5"/>
        <v>-7.2769446187704645E-2</v>
      </c>
    </row>
    <row r="219" spans="1:13" x14ac:dyDescent="0.3">
      <c r="A219">
        <v>8</v>
      </c>
      <c r="B219">
        <v>9.1999999999999993</v>
      </c>
      <c r="C219">
        <v>25</v>
      </c>
      <c r="D219">
        <v>44</v>
      </c>
      <c r="E219" s="4">
        <f>(F219)/(100*(2+(B219/10)))</f>
        <v>5.8769252608417908</v>
      </c>
      <c r="F219" s="1">
        <f>((A219*1000)*(B219/100))/((((C219*60)+D219)/60/60))</f>
        <v>1716.0621761658028</v>
      </c>
      <c r="G219" t="s">
        <v>32</v>
      </c>
      <c r="H219" t="s">
        <v>26</v>
      </c>
      <c r="I219" s="1">
        <f>(A219*(B219^2))</f>
        <v>677.11999999999989</v>
      </c>
      <c r="J219">
        <v>81</v>
      </c>
      <c r="K219" s="1">
        <f>AVERAGEIFS(F:F,J:J,J219)</f>
        <v>1686.5489117226762</v>
      </c>
      <c r="L219">
        <f>COUNTIFS(J:J,J219)</f>
        <v>2</v>
      </c>
      <c r="M219" s="4">
        <f t="shared" si="5"/>
        <v>-7.2741295156671271E-2</v>
      </c>
    </row>
    <row r="220" spans="1:13" x14ac:dyDescent="0.3">
      <c r="A220">
        <v>3.1</v>
      </c>
      <c r="B220">
        <v>9.8000000000000007</v>
      </c>
      <c r="C220">
        <v>9</v>
      </c>
      <c r="D220">
        <v>52</v>
      </c>
      <c r="E220" s="4">
        <f>(F220)/(100*(2+(B220/10)))</f>
        <v>6.199437692726284</v>
      </c>
      <c r="F220" s="1">
        <f>((A220*1000)*(B220/100))/((((C220*60)+D220)/60/60))</f>
        <v>1847.4324324324325</v>
      </c>
      <c r="G220" t="s">
        <v>17</v>
      </c>
      <c r="H220" t="s">
        <v>99</v>
      </c>
      <c r="I220" s="1">
        <f>(A220*(B220^2))</f>
        <v>297.72400000000005</v>
      </c>
      <c r="J220">
        <v>79</v>
      </c>
      <c r="K220" s="1">
        <f>AVERAGEIFS(F:F,J:J,J220)</f>
        <v>1976.9477717059965</v>
      </c>
      <c r="L220">
        <f>COUNTIFS(J:J,J220)</f>
        <v>4</v>
      </c>
      <c r="M220" s="4">
        <f t="shared" si="5"/>
        <v>-6.7974750013852336E-2</v>
      </c>
    </row>
    <row r="221" spans="1:13" x14ac:dyDescent="0.3">
      <c r="A221">
        <v>11.8</v>
      </c>
      <c r="B221">
        <v>6.3</v>
      </c>
      <c r="C221">
        <v>29</v>
      </c>
      <c r="D221">
        <v>30</v>
      </c>
      <c r="E221" s="4">
        <f>(F221)/(100*(2+(B221/10)))</f>
        <v>5.749049429657795</v>
      </c>
      <c r="F221" s="1">
        <f>((A221*1000)*(B221/100))/((((C221*60)+D221)/60/60))</f>
        <v>1512</v>
      </c>
      <c r="G221" t="s">
        <v>25</v>
      </c>
      <c r="H221" t="s">
        <v>63</v>
      </c>
      <c r="I221" s="1">
        <f>(A221*(B221^2))</f>
        <v>468.34199999999998</v>
      </c>
      <c r="J221">
        <v>46</v>
      </c>
      <c r="K221" s="1">
        <f>AVERAGEIFS(F:F,J:J,J221)</f>
        <v>1503.9709334823924</v>
      </c>
      <c r="L221">
        <f>COUNTIFS(J:J,J221)</f>
        <v>2</v>
      </c>
      <c r="M221" s="4">
        <f t="shared" si="5"/>
        <v>-7.5057241398882368E-2</v>
      </c>
    </row>
    <row r="222" spans="1:13" x14ac:dyDescent="0.3">
      <c r="A222">
        <v>28.1</v>
      </c>
      <c r="B222">
        <v>6</v>
      </c>
      <c r="C222">
        <v>71</v>
      </c>
      <c r="D222">
        <v>8</v>
      </c>
      <c r="E222" s="4">
        <f>(F222)/(100*(2+(B222/10)))</f>
        <v>5.4696849542210364</v>
      </c>
      <c r="F222" s="1">
        <f>((A222*1000)*(B222/100))/((((C222*60)+D222)/60/60))</f>
        <v>1422.1180880974694</v>
      </c>
      <c r="G222" t="s">
        <v>17</v>
      </c>
      <c r="H222" t="s">
        <v>94</v>
      </c>
      <c r="I222" s="1">
        <f>(A222*(B222^2))</f>
        <v>1011.6</v>
      </c>
      <c r="J222">
        <v>74</v>
      </c>
      <c r="K222" s="1">
        <f>AVERAGEIFS(F:F,J:J,J222)</f>
        <v>1402.5929929459239</v>
      </c>
      <c r="L222">
        <f>COUNTIFS(J:J,J222)</f>
        <v>4</v>
      </c>
      <c r="M222" s="4">
        <f t="shared" si="5"/>
        <v>-8.3590326900469414E-2</v>
      </c>
    </row>
    <row r="223" spans="1:13" x14ac:dyDescent="0.3">
      <c r="A223">
        <v>12.2</v>
      </c>
      <c r="B223">
        <v>7</v>
      </c>
      <c r="C223">
        <v>33</v>
      </c>
      <c r="D223">
        <v>8</v>
      </c>
      <c r="E223" s="4">
        <f>(F223)/(100*(2+(B223/10)))</f>
        <v>5.7276995305164338</v>
      </c>
      <c r="F223" s="1">
        <f>((A223*1000)*(B223/100))/((((C223*60)+D223)/60/60))</f>
        <v>1546.478873239437</v>
      </c>
      <c r="G223" t="s">
        <v>17</v>
      </c>
      <c r="H223" t="s">
        <v>60</v>
      </c>
      <c r="I223" s="1">
        <f>(A223*(B223^2))</f>
        <v>597.79999999999995</v>
      </c>
      <c r="J223">
        <v>43</v>
      </c>
      <c r="K223" s="1">
        <f>AVERAGEIFS(F:F,J:J,J223)</f>
        <v>1550.0623180540144</v>
      </c>
      <c r="L223">
        <f>COUNTIFS(J:J,J223)</f>
        <v>4</v>
      </c>
      <c r="M223" s="4">
        <f t="shared" si="5"/>
        <v>-8.5761662337599631E-2</v>
      </c>
    </row>
    <row r="224" spans="1:13" x14ac:dyDescent="0.3">
      <c r="A224">
        <v>10.9</v>
      </c>
      <c r="B224">
        <v>6.8</v>
      </c>
      <c r="C224">
        <v>28</v>
      </c>
      <c r="D224">
        <v>48</v>
      </c>
      <c r="E224" s="4">
        <f>(F224)/(100*(2+(B224/10)))</f>
        <v>5.7618159203980106</v>
      </c>
      <c r="F224" s="1">
        <f>((A224*1000)*(B224/100))/((((C224*60)+D224)/60/60))</f>
        <v>1544.1666666666667</v>
      </c>
      <c r="G224" t="s">
        <v>10</v>
      </c>
      <c r="H224" t="s">
        <v>50</v>
      </c>
      <c r="I224" s="1">
        <f>(A224*(B224^2))</f>
        <v>504.01599999999996</v>
      </c>
      <c r="J224">
        <v>39</v>
      </c>
      <c r="K224" s="1">
        <f>AVERAGEIFS(F:F,J:J,J224)</f>
        <v>1621.2885019137009</v>
      </c>
      <c r="L224">
        <f>COUNTIFS(J:J,J224)</f>
        <v>4</v>
      </c>
      <c r="M224" s="4">
        <f t="shared" si="5"/>
        <v>-8.7704198448820492E-2</v>
      </c>
    </row>
    <row r="225" spans="1:13" x14ac:dyDescent="0.3">
      <c r="A225">
        <v>8.6</v>
      </c>
      <c r="B225">
        <v>6.8</v>
      </c>
      <c r="C225">
        <v>22</v>
      </c>
      <c r="D225">
        <v>26</v>
      </c>
      <c r="E225" s="4">
        <f>(F225)/(100*(2+(B225/10)))</f>
        <v>5.8361979108913093</v>
      </c>
      <c r="F225" s="1">
        <f>((A225*1000)*(B225/100))/((((C225*60)+D225)/60/60))</f>
        <v>1564.101040118871</v>
      </c>
      <c r="G225" t="s">
        <v>16</v>
      </c>
      <c r="H225" t="s">
        <v>33</v>
      </c>
      <c r="I225" s="1">
        <f>(A225*(B225^2))</f>
        <v>397.66399999999993</v>
      </c>
      <c r="J225">
        <v>15</v>
      </c>
      <c r="K225" s="1">
        <f>AVERAGEIFS(F:F,J:J,J225)</f>
        <v>1513.7970812892693</v>
      </c>
      <c r="L225">
        <f>COUNTIFS(J:J,J225)</f>
        <v>5</v>
      </c>
      <c r="M225" s="4">
        <f t="shared" si="5"/>
        <v>-8.9901468485868108E-2</v>
      </c>
    </row>
    <row r="226" spans="1:13" x14ac:dyDescent="0.3">
      <c r="A226">
        <v>12.1</v>
      </c>
      <c r="B226">
        <v>7.3</v>
      </c>
      <c r="C226">
        <v>33</v>
      </c>
      <c r="D226">
        <v>56</v>
      </c>
      <c r="E226" s="4">
        <f>(F226)/(100*(2+(B226/10)))</f>
        <v>5.7209784321768611</v>
      </c>
      <c r="F226" s="1">
        <f>((A226*1000)*(B226/100))/((((C226*60)+D226)/60/60))</f>
        <v>1561.827111984283</v>
      </c>
      <c r="G226" t="s">
        <v>52</v>
      </c>
      <c r="H226" t="s">
        <v>48</v>
      </c>
      <c r="I226" s="1">
        <f>(A226*(B226^2))</f>
        <v>644.80899999999997</v>
      </c>
      <c r="J226" s="1">
        <v>31</v>
      </c>
      <c r="K226" s="1">
        <f>AVERAGEIFS(F:F,J:J,J226)</f>
        <v>1565.7100645310345</v>
      </c>
      <c r="L226">
        <f>COUNTIFS(J:J,J226)</f>
        <v>8</v>
      </c>
      <c r="M226" s="4">
        <f t="shared" si="5"/>
        <v>-9.5109234888870908E-2</v>
      </c>
    </row>
    <row r="227" spans="1:13" x14ac:dyDescent="0.3">
      <c r="A227">
        <v>17.899999999999999</v>
      </c>
      <c r="B227">
        <v>6.9</v>
      </c>
      <c r="C227">
        <v>49</v>
      </c>
      <c r="D227">
        <v>15</v>
      </c>
      <c r="E227" s="4">
        <f>(F227)/(100*(2+(B227/10)))</f>
        <v>5.5936444436057595</v>
      </c>
      <c r="F227" s="1">
        <f>((A227*1000)*(B227/100))/((((C227*60)+D227)/60/60))</f>
        <v>1504.6903553299494</v>
      </c>
      <c r="G227" t="s">
        <v>103</v>
      </c>
      <c r="H227" t="s">
        <v>33</v>
      </c>
      <c r="I227" s="1">
        <f>(A227*(B227^2))</f>
        <v>852.21900000000005</v>
      </c>
      <c r="J227">
        <v>83</v>
      </c>
      <c r="K227" s="1">
        <f>AVERAGEIFS(F:F,J:J,J227)</f>
        <v>1503.6753871307387</v>
      </c>
      <c r="L227">
        <f>COUNTIFS(J:J,J227)</f>
        <v>5</v>
      </c>
      <c r="M227" s="4">
        <f t="shared" si="5"/>
        <v>-9.8784666477341077E-2</v>
      </c>
    </row>
    <row r="228" spans="1:13" x14ac:dyDescent="0.3">
      <c r="A228">
        <v>17.899999999999999</v>
      </c>
      <c r="B228">
        <v>6.9</v>
      </c>
      <c r="C228">
        <v>49</v>
      </c>
      <c r="D228">
        <v>15</v>
      </c>
      <c r="E228" s="4">
        <f>(F228)/(100*(2+(B228/10)))</f>
        <v>5.5936444436057595</v>
      </c>
      <c r="F228" s="1">
        <f>((A228*1000)*(B228/100))/((((C228*60)+D228)/60/60))</f>
        <v>1504.6903553299494</v>
      </c>
      <c r="G228" t="s">
        <v>100</v>
      </c>
      <c r="H228" t="s">
        <v>33</v>
      </c>
      <c r="I228" s="1">
        <f>(A228*(B228^2))</f>
        <v>852.21900000000005</v>
      </c>
      <c r="J228">
        <v>83</v>
      </c>
      <c r="K228" s="1">
        <f>AVERAGEIFS(F:F,J:J,J228)</f>
        <v>1503.6753871307387</v>
      </c>
      <c r="L228">
        <f>COUNTIFS(J:J,J228)</f>
        <v>5</v>
      </c>
      <c r="M228" s="4">
        <f t="shared" si="5"/>
        <v>-9.8784666477341077E-2</v>
      </c>
    </row>
    <row r="229" spans="1:13" x14ac:dyDescent="0.3">
      <c r="A229">
        <v>17.899999999999999</v>
      </c>
      <c r="B229">
        <v>6.9</v>
      </c>
      <c r="C229">
        <v>49</v>
      </c>
      <c r="D229">
        <v>15</v>
      </c>
      <c r="E229" s="4">
        <f>(F229)/(100*(2+(B229/10)))</f>
        <v>5.5936444436057595</v>
      </c>
      <c r="F229" s="1">
        <f>((A229*1000)*(B229/100))/((((C229*60)+D229)/60/60))</f>
        <v>1504.6903553299494</v>
      </c>
      <c r="G229" t="s">
        <v>65</v>
      </c>
      <c r="H229" t="s">
        <v>33</v>
      </c>
      <c r="I229" s="1">
        <f>(A229*(B229^2))</f>
        <v>852.21900000000005</v>
      </c>
      <c r="J229">
        <v>83</v>
      </c>
      <c r="K229" s="1">
        <f>AVERAGEIFS(F:F,J:J,J229)</f>
        <v>1503.6753871307387</v>
      </c>
      <c r="L229">
        <f>COUNTIFS(J:J,J229)</f>
        <v>5</v>
      </c>
      <c r="M229" s="4">
        <f t="shared" si="5"/>
        <v>-9.8784666477341077E-2</v>
      </c>
    </row>
    <row r="230" spans="1:13" x14ac:dyDescent="0.3">
      <c r="A230">
        <v>17.899999999999999</v>
      </c>
      <c r="B230">
        <v>6.9</v>
      </c>
      <c r="C230">
        <v>49</v>
      </c>
      <c r="D230">
        <v>15</v>
      </c>
      <c r="E230" s="4">
        <f>(F230)/(100*(2+(B230/10)))</f>
        <v>5.5936444436057595</v>
      </c>
      <c r="F230" s="1">
        <f>((A230*1000)*(B230/100))/((((C230*60)+D230)/60/60))</f>
        <v>1504.6903553299494</v>
      </c>
      <c r="G230" t="s">
        <v>68</v>
      </c>
      <c r="H230" t="s">
        <v>33</v>
      </c>
      <c r="I230" s="1">
        <f>(A230*(B230^2))</f>
        <v>852.21900000000005</v>
      </c>
      <c r="J230">
        <v>83</v>
      </c>
      <c r="K230" s="1">
        <f>AVERAGEIFS(F:F,J:J,J230)</f>
        <v>1503.6753871307387</v>
      </c>
      <c r="L230">
        <f>COUNTIFS(J:J,J230)</f>
        <v>5</v>
      </c>
      <c r="M230" s="4">
        <f t="shared" si="5"/>
        <v>-9.8784666477341077E-2</v>
      </c>
    </row>
    <row r="231" spans="1:13" x14ac:dyDescent="0.3">
      <c r="A231">
        <v>12.2</v>
      </c>
      <c r="B231">
        <v>7</v>
      </c>
      <c r="C231">
        <v>33</v>
      </c>
      <c r="D231">
        <v>12</v>
      </c>
      <c r="E231" s="4">
        <f>(F231)/(100*(2+(B231/10)))</f>
        <v>5.716198125836681</v>
      </c>
      <c r="F231" s="1">
        <f>((A231*1000)*(B231/100))/((((C231*60)+D231)/60/60))</f>
        <v>1543.3734939759038</v>
      </c>
      <c r="G231" t="s">
        <v>10</v>
      </c>
      <c r="H231" t="s">
        <v>60</v>
      </c>
      <c r="I231" s="1">
        <f>(A231*(B231^2))</f>
        <v>597.79999999999995</v>
      </c>
      <c r="J231">
        <v>43</v>
      </c>
      <c r="K231" s="1">
        <f>AVERAGEIFS(F:F,J:J,J231)</f>
        <v>1550.0623180540144</v>
      </c>
      <c r="L231">
        <f>COUNTIFS(J:J,J231)</f>
        <v>4</v>
      </c>
      <c r="M231" s="4">
        <f t="shared" si="5"/>
        <v>-9.7263067017352434E-2</v>
      </c>
    </row>
    <row r="232" spans="1:13" x14ac:dyDescent="0.3">
      <c r="A232">
        <v>5.8</v>
      </c>
      <c r="B232">
        <v>8.3000000000000007</v>
      </c>
      <c r="C232">
        <v>17</v>
      </c>
      <c r="D232">
        <v>8</v>
      </c>
      <c r="E232" s="4">
        <f>(F232)/(100*(2+(B232/10)))</f>
        <v>5.9570197027402347</v>
      </c>
      <c r="F232" s="1">
        <f>((A232*1000)*(B232/100))/((((C232*60)+D232)/60/60))</f>
        <v>1685.8365758754865</v>
      </c>
      <c r="G232" t="s">
        <v>16</v>
      </c>
      <c r="H232" t="s">
        <v>22</v>
      </c>
      <c r="I232" s="1">
        <f>(A232*(B232^2))</f>
        <v>399.56200000000007</v>
      </c>
      <c r="J232" s="1">
        <v>8</v>
      </c>
      <c r="K232" s="1">
        <f>AVERAGEIFS(F:F,J:J,J232)</f>
        <v>1674.9147951117689</v>
      </c>
      <c r="L232">
        <f>COUNTIFS(J:J,J232)</f>
        <v>5</v>
      </c>
      <c r="M232" s="4">
        <f t="shared" si="5"/>
        <v>-9.8581644722046669E-2</v>
      </c>
    </row>
    <row r="233" spans="1:13" x14ac:dyDescent="0.3">
      <c r="A233">
        <v>12.2</v>
      </c>
      <c r="B233">
        <v>7</v>
      </c>
      <c r="C233">
        <v>33</v>
      </c>
      <c r="D233">
        <v>14</v>
      </c>
      <c r="E233" s="4">
        <f>(F233)/(100*(2+(B233/10)))</f>
        <v>5.7104647275158822</v>
      </c>
      <c r="F233" s="1">
        <f>((A233*1000)*(B233/100))/((((C233*60)+D233)/60/60))</f>
        <v>1541.8254764292881</v>
      </c>
      <c r="G233" t="s">
        <v>16</v>
      </c>
      <c r="H233" t="s">
        <v>60</v>
      </c>
      <c r="I233" s="1">
        <f>(A233*(B233^2))</f>
        <v>597.79999999999995</v>
      </c>
      <c r="J233">
        <v>43</v>
      </c>
      <c r="K233" s="1">
        <f>AVERAGEIFS(F:F,J:J,J233)</f>
        <v>1550.0623180540144</v>
      </c>
      <c r="L233">
        <f>COUNTIFS(J:J,J233)</f>
        <v>4</v>
      </c>
      <c r="M233" s="4">
        <f t="shared" si="5"/>
        <v>-0.10299646533815121</v>
      </c>
    </row>
    <row r="234" spans="1:13" x14ac:dyDescent="0.3">
      <c r="A234">
        <v>10.5</v>
      </c>
      <c r="B234">
        <v>9.8000000000000007</v>
      </c>
      <c r="C234">
        <v>36</v>
      </c>
      <c r="D234">
        <v>1</v>
      </c>
      <c r="E234" s="4">
        <f>(F234)/(100*(2+(B234/10)))</f>
        <v>5.752370422592076</v>
      </c>
      <c r="F234" s="1">
        <f>((A234*1000)*(B234/100))/((((C234*60)+D234)/60/60))</f>
        <v>1714.2063859324387</v>
      </c>
      <c r="G234" t="s">
        <v>52</v>
      </c>
      <c r="H234" t="s">
        <v>44</v>
      </c>
      <c r="I234" s="1">
        <f>(A234*(B234^2))</f>
        <v>1008.4200000000002</v>
      </c>
      <c r="J234">
        <v>26</v>
      </c>
      <c r="K234" s="1">
        <f>AVERAGEIFS(F:F,J:J,J234)</f>
        <v>1692.7202074396666</v>
      </c>
      <c r="L234">
        <f>COUNTIFS(J:J,J234)</f>
        <v>6</v>
      </c>
      <c r="M234" s="4">
        <f t="shared" si="5"/>
        <v>-0.10916422567521344</v>
      </c>
    </row>
    <row r="235" spans="1:13" x14ac:dyDescent="0.3">
      <c r="A235">
        <v>11.1</v>
      </c>
      <c r="B235">
        <v>7.5</v>
      </c>
      <c r="C235">
        <v>31</v>
      </c>
      <c r="D235">
        <v>42</v>
      </c>
      <c r="E235" s="4">
        <f>(F235)/(100*(2+(B235/10)))</f>
        <v>5.7298537424720388</v>
      </c>
      <c r="F235" s="1">
        <f>((A235*1000)*(B235/100))/((((C235*60)+D235)/60/60))</f>
        <v>1575.7097791798108</v>
      </c>
      <c r="G235" t="s">
        <v>6</v>
      </c>
      <c r="H235" t="s">
        <v>39</v>
      </c>
      <c r="I235" s="1">
        <f>(A235*(B235^2))</f>
        <v>624.375</v>
      </c>
      <c r="J235">
        <v>20</v>
      </c>
      <c r="K235" s="1">
        <f>AVERAGEIFS(F:F,J:J,J235)</f>
        <v>1575.7097791798108</v>
      </c>
      <c r="L235">
        <f>COUNTIFS(J:J,J235)</f>
        <v>1</v>
      </c>
      <c r="M235" s="4">
        <f t="shared" si="5"/>
        <v>-0.11383236924855744</v>
      </c>
    </row>
    <row r="236" spans="1:13" x14ac:dyDescent="0.3">
      <c r="A236">
        <v>9.3000000000000007</v>
      </c>
      <c r="B236">
        <v>5.7</v>
      </c>
      <c r="C236">
        <v>21</v>
      </c>
      <c r="D236">
        <v>23</v>
      </c>
      <c r="E236" s="4">
        <f>(F236)/(100*(2+(B236/10)))</f>
        <v>5.7876268837324982</v>
      </c>
      <c r="F236" s="1">
        <f>((A236*1000)*(B236/100))/((((C236*60)+D236)/60/60))</f>
        <v>1487.4201091192519</v>
      </c>
      <c r="G236" t="s">
        <v>12</v>
      </c>
      <c r="H236" t="s">
        <v>14</v>
      </c>
      <c r="I236" s="1">
        <f>(A236*(B236^2))</f>
        <v>302.15700000000004</v>
      </c>
      <c r="J236">
        <v>4</v>
      </c>
      <c r="K236" s="1">
        <f>AVERAGEIFS(F:F,J:J,J236)</f>
        <v>1503.5969432927684</v>
      </c>
      <c r="L236">
        <f>COUNTIFS(J:J,J236)</f>
        <v>7</v>
      </c>
      <c r="M236" s="4">
        <f t="shared" si="5"/>
        <v>-0.11307754511834034</v>
      </c>
    </row>
    <row r="237" spans="1:13" x14ac:dyDescent="0.3">
      <c r="A237">
        <v>9.3000000000000007</v>
      </c>
      <c r="B237">
        <v>7.9</v>
      </c>
      <c r="C237">
        <v>27</v>
      </c>
      <c r="D237">
        <v>18</v>
      </c>
      <c r="E237" s="4">
        <f>(F237)/(100*(2+(B237/10)))</f>
        <v>5.7875457875457883</v>
      </c>
      <c r="F237" s="1">
        <f>((A237*1000)*(B237/100))/((((C237*60)+D237)/60/60))</f>
        <v>1614.7252747252749</v>
      </c>
      <c r="G237" t="s">
        <v>100</v>
      </c>
      <c r="H237" t="s">
        <v>104</v>
      </c>
      <c r="I237" s="1">
        <f>(A237*(B237^2))</f>
        <v>580.41300000000012</v>
      </c>
      <c r="J237">
        <v>85</v>
      </c>
      <c r="K237" s="1">
        <f>AVERAGEIFS(F:F,J:J,J237)</f>
        <v>1622.5258976120515</v>
      </c>
      <c r="L237">
        <f>COUNTIFS(J:J,J237)</f>
        <v>6</v>
      </c>
      <c r="M237" s="4">
        <f t="shared" si="5"/>
        <v>-0.11315864130505027</v>
      </c>
    </row>
    <row r="238" spans="1:13" x14ac:dyDescent="0.3">
      <c r="A238">
        <v>9.3000000000000007</v>
      </c>
      <c r="B238">
        <v>7.9</v>
      </c>
      <c r="C238">
        <v>27</v>
      </c>
      <c r="D238">
        <v>18</v>
      </c>
      <c r="E238" s="4">
        <f>(F238)/(100*(2+(B238/10)))</f>
        <v>5.7875457875457883</v>
      </c>
      <c r="F238" s="1">
        <f>((A238*1000)*(B238/100))/((((C238*60)+D238)/60/60))</f>
        <v>1614.7252747252749</v>
      </c>
      <c r="G238" t="s">
        <v>16</v>
      </c>
      <c r="H238" t="s">
        <v>104</v>
      </c>
      <c r="I238" s="1">
        <f>(A238*(B238^2))</f>
        <v>580.41300000000012</v>
      </c>
      <c r="J238">
        <v>85</v>
      </c>
      <c r="K238" s="1">
        <f>AVERAGEIFS(F:F,J:J,J238)</f>
        <v>1622.5258976120515</v>
      </c>
      <c r="L238">
        <f>COUNTIFS(J:J,J238)</f>
        <v>6</v>
      </c>
      <c r="M238" s="4">
        <f t="shared" si="5"/>
        <v>-0.11315864130505027</v>
      </c>
    </row>
    <row r="239" spans="1:13" x14ac:dyDescent="0.3">
      <c r="A239">
        <v>10.5</v>
      </c>
      <c r="B239">
        <v>7.6</v>
      </c>
      <c r="C239">
        <v>30</v>
      </c>
      <c r="D239">
        <v>11</v>
      </c>
      <c r="E239" s="4">
        <f>(F239)/(100*(2+(B239/10)))</f>
        <v>5.7474851751374443</v>
      </c>
      <c r="F239" s="1">
        <f>((A239*1000)*(B239/100))/((((C239*60)+D239)/60/60))</f>
        <v>1586.3059083379346</v>
      </c>
      <c r="G239" t="s">
        <v>65</v>
      </c>
      <c r="H239" t="s">
        <v>91</v>
      </c>
      <c r="I239" s="1">
        <f>(A239*(B239^2))</f>
        <v>606.48</v>
      </c>
      <c r="J239">
        <v>70</v>
      </c>
      <c r="K239" s="1">
        <f>AVERAGEIFS(F:F,J:J,J239)</f>
        <v>1623.9287822014496</v>
      </c>
      <c r="L239">
        <f>COUNTIFS(J:J,J239)</f>
        <v>5</v>
      </c>
      <c r="M239" s="4">
        <f t="shared" si="5"/>
        <v>-0.11404947312984515</v>
      </c>
    </row>
    <row r="240" spans="1:13" x14ac:dyDescent="0.3">
      <c r="A240">
        <v>12.1</v>
      </c>
      <c r="B240">
        <v>7.3</v>
      </c>
      <c r="C240">
        <v>34</v>
      </c>
      <c r="D240">
        <v>3</v>
      </c>
      <c r="E240" s="4">
        <f>(F240)/(100*(2+(B240/10)))</f>
        <v>5.7013764502751281</v>
      </c>
      <c r="F240" s="1">
        <f>((A240*1000)*(B240/100))/((((C240*60)+D240)/60/60))</f>
        <v>1556.4757709251101</v>
      </c>
      <c r="G240" t="s">
        <v>34</v>
      </c>
      <c r="H240" t="s">
        <v>48</v>
      </c>
      <c r="I240" s="1">
        <f>(A240*(B240^2))</f>
        <v>644.80899999999997</v>
      </c>
      <c r="J240" s="1">
        <v>31</v>
      </c>
      <c r="K240" s="1">
        <f>AVERAGEIFS(F:F,J:J,J240)</f>
        <v>1565.7100645310345</v>
      </c>
      <c r="L240">
        <f>COUNTIFS(J:J,J240)</f>
        <v>8</v>
      </c>
      <c r="M240" s="4">
        <f t="shared" si="5"/>
        <v>-0.11471121679060392</v>
      </c>
    </row>
    <row r="241" spans="1:13" x14ac:dyDescent="0.3">
      <c r="A241">
        <v>17.899999999999999</v>
      </c>
      <c r="B241">
        <v>6.9</v>
      </c>
      <c r="C241">
        <v>49</v>
      </c>
      <c r="D241">
        <v>25</v>
      </c>
      <c r="E241" s="4">
        <f>(F241)/(100*(2+(B241/10)))</f>
        <v>5.574778863694779</v>
      </c>
      <c r="F241" s="1">
        <f>((A241*1000)*(B241/100))/((((C241*60)+D241)/60/60))</f>
        <v>1499.6155143338956</v>
      </c>
      <c r="G241" t="s">
        <v>32</v>
      </c>
      <c r="H241" t="s">
        <v>33</v>
      </c>
      <c r="I241" s="1">
        <f>(A241*(B241^2))</f>
        <v>852.21900000000005</v>
      </c>
      <c r="J241">
        <v>83</v>
      </c>
      <c r="K241" s="1">
        <f>AVERAGEIFS(F:F,J:J,J241)</f>
        <v>1503.6753871307387</v>
      </c>
      <c r="L241">
        <f>COUNTIFS(J:J,J241)</f>
        <v>5</v>
      </c>
      <c r="M241" s="4">
        <f t="shared" si="5"/>
        <v>-0.11765024638832156</v>
      </c>
    </row>
    <row r="242" spans="1:13" x14ac:dyDescent="0.3">
      <c r="A242">
        <v>7.3</v>
      </c>
      <c r="B242">
        <v>8</v>
      </c>
      <c r="C242">
        <v>21</v>
      </c>
      <c r="D242">
        <v>20</v>
      </c>
      <c r="E242" s="4">
        <f>(F242)/(100*(2+(B242/10)))</f>
        <v>5.8660714285714297</v>
      </c>
      <c r="F242" s="1">
        <f>((A242*1000)*(B242/100))/((((C242*60)+D242)/60/60))</f>
        <v>1642.5000000000002</v>
      </c>
      <c r="G242" t="s">
        <v>6</v>
      </c>
      <c r="H242" t="s">
        <v>66</v>
      </c>
      <c r="I242" s="1">
        <f>(A242*(B242^2))</f>
        <v>467.2</v>
      </c>
      <c r="J242">
        <v>48</v>
      </c>
      <c r="K242" s="1">
        <f>AVERAGEIFS(F:F,J:J,J242)</f>
        <v>1666.152</v>
      </c>
      <c r="L242">
        <f>COUNTIFS(J:J,J242)</f>
        <v>5</v>
      </c>
      <c r="M242" s="4">
        <f t="shared" si="5"/>
        <v>-0.11356868550627919</v>
      </c>
    </row>
    <row r="243" spans="1:13" x14ac:dyDescent="0.3">
      <c r="A243">
        <v>7.3</v>
      </c>
      <c r="B243">
        <v>8</v>
      </c>
      <c r="C243">
        <v>21</v>
      </c>
      <c r="D243">
        <v>20</v>
      </c>
      <c r="E243" s="4">
        <f>(F243)/(100*(2+(B243/10)))</f>
        <v>5.8660714285714297</v>
      </c>
      <c r="F243" s="1">
        <f>((A243*1000)*(B243/100))/((((C243*60)+D243)/60/60))</f>
        <v>1642.5000000000002</v>
      </c>
      <c r="G243" t="s">
        <v>65</v>
      </c>
      <c r="H243" t="s">
        <v>66</v>
      </c>
      <c r="I243" s="1">
        <f>(A243*(B243^2))</f>
        <v>467.2</v>
      </c>
      <c r="J243">
        <v>48</v>
      </c>
      <c r="K243" s="1">
        <f>AVERAGEIFS(F:F,J:J,J243)</f>
        <v>1666.152</v>
      </c>
      <c r="L243">
        <f>COUNTIFS(J:J,J243)</f>
        <v>5</v>
      </c>
      <c r="M243" s="4">
        <f t="shared" si="5"/>
        <v>-0.11356868550627919</v>
      </c>
    </row>
    <row r="244" spans="1:13" x14ac:dyDescent="0.3">
      <c r="A244">
        <v>7.3</v>
      </c>
      <c r="B244">
        <v>8.8000000000000007</v>
      </c>
      <c r="C244">
        <v>22</v>
      </c>
      <c r="D244">
        <v>50</v>
      </c>
      <c r="E244" s="4">
        <f>(F244)/(100*(2+(B244/10)))</f>
        <v>5.8613138686131396</v>
      </c>
      <c r="F244" s="1">
        <f>((A244*1000)*(B244/100))/((((C244*60)+D244)/60/60))</f>
        <v>1688.0583941605842</v>
      </c>
      <c r="G244" t="s">
        <v>12</v>
      </c>
      <c r="H244" t="s">
        <v>21</v>
      </c>
      <c r="I244" s="1">
        <f>(A244*(B244^2))</f>
        <v>565.31200000000013</v>
      </c>
      <c r="J244">
        <v>7</v>
      </c>
      <c r="K244" s="1">
        <f>AVERAGEIFS(F:F,J:J,J244)</f>
        <v>1659.7527716417353</v>
      </c>
      <c r="L244">
        <f>COUNTIFS(J:J,J244)</f>
        <v>6</v>
      </c>
      <c r="M244" s="4">
        <f t="shared" si="5"/>
        <v>-0.11832624546456927</v>
      </c>
    </row>
    <row r="245" spans="1:13" x14ac:dyDescent="0.3">
      <c r="A245">
        <v>7.3</v>
      </c>
      <c r="B245">
        <v>8.8000000000000007</v>
      </c>
      <c r="C245">
        <v>22</v>
      </c>
      <c r="D245">
        <v>50</v>
      </c>
      <c r="E245" s="4">
        <f>(F245)/(100*(2+(B245/10)))</f>
        <v>5.8613138686131396</v>
      </c>
      <c r="F245" s="1">
        <f>((A245*1000)*(B245/100))/((((C245*60)+D245)/60/60))</f>
        <v>1688.0583941605842</v>
      </c>
      <c r="G245" t="s">
        <v>9</v>
      </c>
      <c r="H245" t="s">
        <v>21</v>
      </c>
      <c r="I245" s="1">
        <f>(A245*(B245^2))</f>
        <v>565.31200000000013</v>
      </c>
      <c r="J245">
        <v>7</v>
      </c>
      <c r="K245" s="1">
        <f>AVERAGEIFS(F:F,J:J,J245)</f>
        <v>1659.7527716417353</v>
      </c>
      <c r="L245">
        <f>COUNTIFS(J:J,J245)</f>
        <v>6</v>
      </c>
      <c r="M245" s="4">
        <f t="shared" si="5"/>
        <v>-0.11832624546456927</v>
      </c>
    </row>
    <row r="246" spans="1:13" x14ac:dyDescent="0.3">
      <c r="A246">
        <v>6.6</v>
      </c>
      <c r="B246">
        <v>7.6</v>
      </c>
      <c r="C246">
        <v>18</v>
      </c>
      <c r="D246">
        <v>30</v>
      </c>
      <c r="E246" s="4">
        <f>(F246)/(100*(2+(B246/10)))</f>
        <v>5.8942420681551111</v>
      </c>
      <c r="F246" s="1">
        <f>((A246*1000)*(B246/100))/((((C246*60)+D246)/60/60))</f>
        <v>1626.8108108108106</v>
      </c>
      <c r="G246" t="s">
        <v>9</v>
      </c>
      <c r="H246" t="s">
        <v>41</v>
      </c>
      <c r="I246" s="1">
        <f>(A246*(B246^2))</f>
        <v>381.21599999999995</v>
      </c>
      <c r="J246" s="1">
        <v>22</v>
      </c>
      <c r="K246" s="1">
        <f>AVERAGEIFS(F:F,J:J,J246)</f>
        <v>1655.9189556874064</v>
      </c>
      <c r="L246">
        <f>COUNTIFS(J:J,J246)</f>
        <v>6</v>
      </c>
      <c r="M246" s="4">
        <f t="shared" si="5"/>
        <v>-0.11857005492462047</v>
      </c>
    </row>
    <row r="247" spans="1:13" x14ac:dyDescent="0.3">
      <c r="A247">
        <v>9.3000000000000007</v>
      </c>
      <c r="B247">
        <v>5.7</v>
      </c>
      <c r="C247">
        <v>21</v>
      </c>
      <c r="D247">
        <v>25</v>
      </c>
      <c r="E247" s="4">
        <f>(F247)/(100*(2+(B247/10)))</f>
        <v>5.7786189041469216</v>
      </c>
      <c r="F247" s="1">
        <f>((A247*1000)*(B247/100))/((((C247*60)+D247)/60/60))</f>
        <v>1485.1050583657589</v>
      </c>
      <c r="G247" t="s">
        <v>15</v>
      </c>
      <c r="H247" t="s">
        <v>14</v>
      </c>
      <c r="I247" s="1">
        <f>(A247*(B247^2))</f>
        <v>302.15700000000004</v>
      </c>
      <c r="J247">
        <v>4</v>
      </c>
      <c r="K247" s="1">
        <f>AVERAGEIFS(F:F,J:J,J247)</f>
        <v>1503.5969432927684</v>
      </c>
      <c r="L247">
        <f>COUNTIFS(J:J,J247)</f>
        <v>7</v>
      </c>
      <c r="M247" s="4">
        <f t="shared" si="5"/>
        <v>-0.12208552470391698</v>
      </c>
    </row>
    <row r="248" spans="1:13" x14ac:dyDescent="0.3">
      <c r="A248">
        <v>11.8</v>
      </c>
      <c r="B248">
        <v>6.3</v>
      </c>
      <c r="C248">
        <v>29</v>
      </c>
      <c r="D248">
        <v>49</v>
      </c>
      <c r="E248" s="4">
        <f>(F248)/(100*(2+(B248/10)))</f>
        <v>5.6879918895999415</v>
      </c>
      <c r="F248" s="1">
        <f>((A248*1000)*(B248/100))/((((C248*60)+D248)/60/60))</f>
        <v>1495.9418669647846</v>
      </c>
      <c r="G248" t="s">
        <v>17</v>
      </c>
      <c r="H248" t="s">
        <v>63</v>
      </c>
      <c r="I248" s="1">
        <f>(A248*(B248^2))</f>
        <v>468.34199999999998</v>
      </c>
      <c r="J248">
        <v>46</v>
      </c>
      <c r="K248" s="1">
        <f>AVERAGEIFS(F:F,J:J,J248)</f>
        <v>1503.9709334823924</v>
      </c>
      <c r="L248">
        <f>COUNTIFS(J:J,J248)</f>
        <v>2</v>
      </c>
      <c r="M248" s="4">
        <f t="shared" si="5"/>
        <v>-0.13611478145673583</v>
      </c>
    </row>
    <row r="249" spans="1:13" x14ac:dyDescent="0.3">
      <c r="A249">
        <v>28.1</v>
      </c>
      <c r="B249">
        <v>6</v>
      </c>
      <c r="C249">
        <v>71</v>
      </c>
      <c r="D249">
        <v>55</v>
      </c>
      <c r="E249" s="4">
        <f>(F249)/(100*(2+(B249/10)))</f>
        <v>5.4101078527497988</v>
      </c>
      <c r="F249" s="1">
        <f>((A249*1000)*(B249/100))/((((C249*60)+D249)/60/60))</f>
        <v>1406.6280417149476</v>
      </c>
      <c r="G249" t="s">
        <v>65</v>
      </c>
      <c r="H249" t="s">
        <v>94</v>
      </c>
      <c r="I249" s="1">
        <f>(A249*(B249^2))</f>
        <v>1011.6</v>
      </c>
      <c r="J249">
        <v>74</v>
      </c>
      <c r="K249" s="1">
        <f>AVERAGEIFS(F:F,J:J,J249)</f>
        <v>1402.5929929459239</v>
      </c>
      <c r="L249">
        <f>COUNTIFS(J:J,J249)</f>
        <v>4</v>
      </c>
      <c r="M249" s="4">
        <f t="shared" si="5"/>
        <v>-0.14316742837170704</v>
      </c>
    </row>
    <row r="250" spans="1:13" x14ac:dyDescent="0.3">
      <c r="A250">
        <v>4.0999999999999996</v>
      </c>
      <c r="B250">
        <v>9.8000000000000007</v>
      </c>
      <c r="C250">
        <v>13</v>
      </c>
      <c r="D250">
        <v>24</v>
      </c>
      <c r="E250" s="4">
        <f>(F250)/(100*(2+(B250/10)))</f>
        <v>6.0372633476910753</v>
      </c>
      <c r="F250" s="1">
        <f>((A250*1000)*(B250/100))/((((C250*60)+D250)/60/60))</f>
        <v>1799.1044776119404</v>
      </c>
      <c r="G250" t="s">
        <v>27</v>
      </c>
      <c r="H250" t="s">
        <v>8</v>
      </c>
      <c r="I250" s="1">
        <f>(A250*(B250^2))</f>
        <v>393.76400000000007</v>
      </c>
      <c r="J250">
        <v>35</v>
      </c>
      <c r="K250" s="1">
        <f>AVERAGEIFS(F:F,J:J,J250)</f>
        <v>1819.7049105616954</v>
      </c>
      <c r="L250">
        <f>COUNTIFS(J:J,J250)</f>
        <v>2</v>
      </c>
      <c r="M250" s="4">
        <f t="shared" si="5"/>
        <v>-0.13471831635967746</v>
      </c>
    </row>
    <row r="251" spans="1:13" x14ac:dyDescent="0.3">
      <c r="A251">
        <v>14.1</v>
      </c>
      <c r="B251">
        <v>7.1</v>
      </c>
      <c r="C251">
        <v>39</v>
      </c>
      <c r="D251">
        <v>24</v>
      </c>
      <c r="E251" s="4">
        <f>(F251)/(100*(2+(B251/10)))</f>
        <v>5.6255268136437708</v>
      </c>
      <c r="F251" s="1">
        <f>((A251*1000)*(B251/100))/((((C251*60)+D251)/60/60))</f>
        <v>1524.5177664974619</v>
      </c>
      <c r="G251" t="s">
        <v>93</v>
      </c>
      <c r="H251" t="s">
        <v>101</v>
      </c>
      <c r="I251" s="1">
        <f>(A251*(B251^2))</f>
        <v>710.78099999999995</v>
      </c>
      <c r="J251">
        <v>82</v>
      </c>
      <c r="K251" s="1">
        <f>AVERAGEIFS(F:F,J:J,J251)</f>
        <v>1545.7214296438792</v>
      </c>
      <c r="L251">
        <f>COUNTIFS(J:J,J251)</f>
        <v>7</v>
      </c>
      <c r="M251" s="4">
        <f t="shared" si="5"/>
        <v>-0.14193941681804834</v>
      </c>
    </row>
    <row r="252" spans="1:13" x14ac:dyDescent="0.3">
      <c r="A252">
        <v>13.8</v>
      </c>
      <c r="B252">
        <v>8</v>
      </c>
      <c r="C252">
        <v>42</v>
      </c>
      <c r="D252">
        <v>2</v>
      </c>
      <c r="E252" s="4">
        <f>(F252)/(100*(2+(B252/10)))</f>
        <v>5.6281862467429482</v>
      </c>
      <c r="F252" s="1">
        <f>((A252*1000)*(B252/100))/((((C252*60)+D252)/60/60))</f>
        <v>1575.8921490880255</v>
      </c>
      <c r="G252" t="s">
        <v>16</v>
      </c>
      <c r="H252" t="s">
        <v>70</v>
      </c>
      <c r="I252" s="1">
        <f>(A252*(B252^2))</f>
        <v>883.2</v>
      </c>
      <c r="J252">
        <v>56</v>
      </c>
      <c r="K252" s="1">
        <f>AVERAGEIFS(F:F,J:J,J252)</f>
        <v>1597.3773380104321</v>
      </c>
      <c r="L252">
        <f>COUNTIFS(J:J,J252)</f>
        <v>5</v>
      </c>
      <c r="M252" s="4">
        <f t="shared" si="5"/>
        <v>-0.14609111520524287</v>
      </c>
    </row>
    <row r="253" spans="1:13" x14ac:dyDescent="0.3">
      <c r="A253">
        <v>28.1</v>
      </c>
      <c r="B253">
        <v>6</v>
      </c>
      <c r="C253">
        <v>72</v>
      </c>
      <c r="D253">
        <v>1</v>
      </c>
      <c r="E253" s="4">
        <f>(F253)/(100*(2+(B253/10)))</f>
        <v>5.4025955530236951</v>
      </c>
      <c r="F253" s="1">
        <f>((A253*1000)*(B253/100))/((((C253*60)+D253)/60/60))</f>
        <v>1404.6748437861606</v>
      </c>
      <c r="G253" t="s">
        <v>27</v>
      </c>
      <c r="H253" t="s">
        <v>94</v>
      </c>
      <c r="I253" s="1">
        <f>(A253*(B253^2))</f>
        <v>1011.6</v>
      </c>
      <c r="J253">
        <v>74</v>
      </c>
      <c r="K253" s="1">
        <f>AVERAGEIFS(F:F,J:J,J253)</f>
        <v>1402.5929929459239</v>
      </c>
      <c r="L253">
        <f>COUNTIFS(J:J,J253)</f>
        <v>4</v>
      </c>
      <c r="M253" s="4">
        <f t="shared" si="5"/>
        <v>-0.15067972809781072</v>
      </c>
    </row>
    <row r="254" spans="1:13" x14ac:dyDescent="0.3">
      <c r="A254">
        <v>9.3000000000000007</v>
      </c>
      <c r="B254">
        <v>7.9</v>
      </c>
      <c r="C254">
        <v>27</v>
      </c>
      <c r="D254">
        <v>28</v>
      </c>
      <c r="E254" s="4">
        <f>(F254)/(100*(2+(B254/10)))</f>
        <v>5.7524271844660202</v>
      </c>
      <c r="F254" s="1">
        <f>((A254*1000)*(B254/100))/((((C254*60)+D254)/60/60))</f>
        <v>1604.9271844660198</v>
      </c>
      <c r="G254" t="s">
        <v>93</v>
      </c>
      <c r="H254" t="s">
        <v>104</v>
      </c>
      <c r="I254" s="1">
        <f>(A254*(B254^2))</f>
        <v>580.41300000000012</v>
      </c>
      <c r="J254">
        <v>85</v>
      </c>
      <c r="K254" s="1">
        <f>AVERAGEIFS(F:F,J:J,J254)</f>
        <v>1622.5258976120515</v>
      </c>
      <c r="L254">
        <f>COUNTIFS(J:J,J254)</f>
        <v>6</v>
      </c>
      <c r="M254" s="4">
        <f t="shared" si="5"/>
        <v>-0.14827724438481837</v>
      </c>
    </row>
    <row r="255" spans="1:13" x14ac:dyDescent="0.3">
      <c r="A255">
        <v>9.3000000000000007</v>
      </c>
      <c r="B255">
        <v>7.9</v>
      </c>
      <c r="C255">
        <v>27</v>
      </c>
      <c r="D255">
        <v>28</v>
      </c>
      <c r="E255" s="4">
        <f>(F255)/(100*(2+(B255/10)))</f>
        <v>5.7524271844660202</v>
      </c>
      <c r="F255" s="1">
        <f>((A255*1000)*(B255/100))/((((C255*60)+D255)/60/60))</f>
        <v>1604.9271844660198</v>
      </c>
      <c r="G255" t="s">
        <v>32</v>
      </c>
      <c r="H255" t="s">
        <v>104</v>
      </c>
      <c r="I255" s="1">
        <f>(A255*(B255^2))</f>
        <v>580.41300000000012</v>
      </c>
      <c r="J255">
        <v>85</v>
      </c>
      <c r="K255" s="1">
        <f>AVERAGEIFS(F:F,J:J,J255)</f>
        <v>1622.5258976120515</v>
      </c>
      <c r="L255">
        <f>COUNTIFS(J:J,J255)</f>
        <v>6</v>
      </c>
      <c r="M255" s="4">
        <f t="shared" si="5"/>
        <v>-0.14827724438481837</v>
      </c>
    </row>
    <row r="256" spans="1:13" x14ac:dyDescent="0.3">
      <c r="A256">
        <v>16.3</v>
      </c>
      <c r="B256">
        <v>6.2</v>
      </c>
      <c r="C256">
        <v>41</v>
      </c>
      <c r="D256">
        <v>33</v>
      </c>
      <c r="E256" s="4">
        <f>(F256)/(100*(2+(B256/10)))</f>
        <v>5.5700388568908981</v>
      </c>
      <c r="F256" s="1">
        <f>((A256*1000)*(B256/100))/((((C256*60)+D256)/60/60))</f>
        <v>1459.3501805054152</v>
      </c>
      <c r="G256" t="s">
        <v>11</v>
      </c>
      <c r="H256" t="s">
        <v>53</v>
      </c>
      <c r="I256" s="1">
        <f>(A256*(B256^2))</f>
        <v>626.57200000000012</v>
      </c>
      <c r="J256">
        <v>69</v>
      </c>
      <c r="K256" s="1">
        <f>AVERAGEIFS(F:F,J:J,J256)</f>
        <v>1467.73217301361</v>
      </c>
      <c r="L256">
        <f>COUNTIFS(J:J,J256)</f>
        <v>3</v>
      </c>
      <c r="M256" s="4">
        <f t="shared" si="5"/>
        <v>-0.15171735128466857</v>
      </c>
    </row>
    <row r="257" spans="1:13" x14ac:dyDescent="0.3">
      <c r="A257">
        <v>8.8000000000000007</v>
      </c>
      <c r="B257">
        <v>9.5</v>
      </c>
      <c r="C257">
        <v>29</v>
      </c>
      <c r="D257">
        <v>29</v>
      </c>
      <c r="E257" s="4">
        <f>(F257)/(100*(2+(B257/10)))</f>
        <v>5.7671192189401266</v>
      </c>
      <c r="F257" s="1">
        <f>((A257*1000)*(B257/100))/((((C257*60)+D257)/60/60))</f>
        <v>1701.3001695873372</v>
      </c>
      <c r="G257" t="s">
        <v>52</v>
      </c>
      <c r="H257" t="s">
        <v>46</v>
      </c>
      <c r="I257" s="1">
        <f>(A257*(B257^2))</f>
        <v>794.2</v>
      </c>
      <c r="J257">
        <v>28</v>
      </c>
      <c r="K257" s="1">
        <f>AVERAGEIFS(F:F,J:J,J257)</f>
        <v>1714.7885286164562</v>
      </c>
      <c r="L257">
        <f>COUNTIFS(J:J,J257)</f>
        <v>6</v>
      </c>
      <c r="M257" s="4">
        <f t="shared" si="5"/>
        <v>-0.15150812427833582</v>
      </c>
    </row>
    <row r="258" spans="1:13" x14ac:dyDescent="0.3">
      <c r="A258">
        <v>8.8000000000000007</v>
      </c>
      <c r="B258">
        <v>9.5</v>
      </c>
      <c r="C258">
        <v>29</v>
      </c>
      <c r="D258">
        <v>29</v>
      </c>
      <c r="E258" s="4">
        <f>(F258)/(100*(2+(B258/10)))</f>
        <v>5.7671192189401266</v>
      </c>
      <c r="F258" s="1">
        <f>((A258*1000)*(B258/100))/((((C258*60)+D258)/60/60))</f>
        <v>1701.3001695873372</v>
      </c>
      <c r="G258" t="s">
        <v>18</v>
      </c>
      <c r="H258" t="s">
        <v>46</v>
      </c>
      <c r="I258" s="1">
        <f>(A258*(B258^2))</f>
        <v>794.2</v>
      </c>
      <c r="J258">
        <v>28</v>
      </c>
      <c r="K258" s="1">
        <f>AVERAGEIFS(F:F,J:J,J258)</f>
        <v>1714.7885286164562</v>
      </c>
      <c r="L258">
        <f>COUNTIFS(J:J,J258)</f>
        <v>6</v>
      </c>
      <c r="M258" s="4">
        <f t="shared" si="5"/>
        <v>-0.15150812427833582</v>
      </c>
    </row>
    <row r="259" spans="1:13" x14ac:dyDescent="0.3">
      <c r="A259">
        <v>8.8000000000000007</v>
      </c>
      <c r="B259">
        <v>9.5</v>
      </c>
      <c r="C259">
        <v>29</v>
      </c>
      <c r="D259">
        <v>29</v>
      </c>
      <c r="E259" s="4">
        <f>(F259)/(100*(2+(B259/10)))</f>
        <v>5.7671192189401266</v>
      </c>
      <c r="F259" s="1">
        <f>((A259*1000)*(B259/100))/((((C259*60)+D259)/60/60))</f>
        <v>1701.3001695873372</v>
      </c>
      <c r="G259" t="s">
        <v>27</v>
      </c>
      <c r="H259" t="s">
        <v>46</v>
      </c>
      <c r="I259" s="1">
        <f>(A259*(B259^2))</f>
        <v>794.2</v>
      </c>
      <c r="J259">
        <v>28</v>
      </c>
      <c r="K259" s="1">
        <f>AVERAGEIFS(F:F,J:J,J259)</f>
        <v>1714.7885286164562</v>
      </c>
      <c r="L259">
        <f>COUNTIFS(J:J,J259)</f>
        <v>6</v>
      </c>
      <c r="M259" s="4">
        <f t="shared" ref="M259:M322" si="6">E259-(6.6689*(A259^-0.05488))</f>
        <v>-0.15150812427833582</v>
      </c>
    </row>
    <row r="260" spans="1:13" x14ac:dyDescent="0.3">
      <c r="A260">
        <v>8.8000000000000007</v>
      </c>
      <c r="B260">
        <v>9.5</v>
      </c>
      <c r="C260">
        <v>29</v>
      </c>
      <c r="D260">
        <v>29</v>
      </c>
      <c r="E260" s="4">
        <f>(F260)/(100*(2+(B260/10)))</f>
        <v>5.7671192189401266</v>
      </c>
      <c r="F260" s="1">
        <f>((A260*1000)*(B260/100))/((((C260*60)+D260)/60/60))</f>
        <v>1701.3001695873372</v>
      </c>
      <c r="G260" t="s">
        <v>9</v>
      </c>
      <c r="H260" t="s">
        <v>46</v>
      </c>
      <c r="I260" s="1">
        <f>(A260*(B260^2))</f>
        <v>794.2</v>
      </c>
      <c r="J260">
        <v>28</v>
      </c>
      <c r="K260" s="1">
        <f>AVERAGEIFS(F:F,J:J,J260)</f>
        <v>1714.7885286164562</v>
      </c>
      <c r="L260">
        <f>COUNTIFS(J:J,J260)</f>
        <v>6</v>
      </c>
      <c r="M260" s="4">
        <f t="shared" si="6"/>
        <v>-0.15150812427833582</v>
      </c>
    </row>
    <row r="261" spans="1:13" x14ac:dyDescent="0.3">
      <c r="A261">
        <v>14.1</v>
      </c>
      <c r="B261">
        <v>7.1</v>
      </c>
      <c r="C261">
        <v>39</v>
      </c>
      <c r="D261">
        <v>33</v>
      </c>
      <c r="E261" s="4">
        <f>(F261)/(100*(2+(B261/10)))</f>
        <v>5.6041910608739469</v>
      </c>
      <c r="F261" s="1">
        <f>((A261*1000)*(B261/100))/((((C261*60)+D261)/60/60))</f>
        <v>1518.7357774968395</v>
      </c>
      <c r="G261" t="s">
        <v>16</v>
      </c>
      <c r="H261" t="s">
        <v>101</v>
      </c>
      <c r="I261" s="1">
        <f>(A261*(B261^2))</f>
        <v>710.78099999999995</v>
      </c>
      <c r="J261">
        <v>82</v>
      </c>
      <c r="K261" s="1">
        <f>AVERAGEIFS(F:F,J:J,J261)</f>
        <v>1545.7214296438792</v>
      </c>
      <c r="L261">
        <f>COUNTIFS(J:J,J261)</f>
        <v>7</v>
      </c>
      <c r="M261" s="4">
        <f t="shared" si="6"/>
        <v>-0.16327516958787225</v>
      </c>
    </row>
    <row r="262" spans="1:13" x14ac:dyDescent="0.3">
      <c r="A262">
        <v>7.3</v>
      </c>
      <c r="B262">
        <v>8.8000000000000007</v>
      </c>
      <c r="C262">
        <v>23</v>
      </c>
      <c r="D262">
        <v>0</v>
      </c>
      <c r="E262" s="4">
        <f>(F262)/(100*(2+(B262/10)))</f>
        <v>5.8188405797101455</v>
      </c>
      <c r="F262" s="1">
        <f>((A262*1000)*(B262/100))/((((C262*60)+D262)/60/60))</f>
        <v>1675.826086956522</v>
      </c>
      <c r="G262" t="s">
        <v>93</v>
      </c>
      <c r="H262" t="s">
        <v>21</v>
      </c>
      <c r="I262" s="1">
        <f>(A262*(B262^2))</f>
        <v>565.31200000000013</v>
      </c>
      <c r="J262">
        <v>73</v>
      </c>
      <c r="K262" s="1">
        <f>AVERAGEIFS(F:F,J:J,J262)</f>
        <v>1632.1099011071992</v>
      </c>
      <c r="L262">
        <f>COUNTIFS(J:J,J262)</f>
        <v>4</v>
      </c>
      <c r="M262" s="4">
        <f t="shared" si="6"/>
        <v>-0.16079953436756345</v>
      </c>
    </row>
    <row r="263" spans="1:13" x14ac:dyDescent="0.3">
      <c r="A263">
        <v>8.4</v>
      </c>
      <c r="B263">
        <v>7.8</v>
      </c>
      <c r="C263">
        <v>24</v>
      </c>
      <c r="D263">
        <v>30</v>
      </c>
      <c r="E263" s="4">
        <f>(F263)/(100*(2+(B263/10)))</f>
        <v>5.7718396711202473</v>
      </c>
      <c r="F263" s="1">
        <f>((A263*1000)*(B263/100))/((((C263*60)+D263)/60/60))</f>
        <v>1604.5714285714287</v>
      </c>
      <c r="G263" t="s">
        <v>17</v>
      </c>
      <c r="H263" t="s">
        <v>95</v>
      </c>
      <c r="I263" s="1">
        <f>(A263*(B263^2))</f>
        <v>511.05599999999998</v>
      </c>
      <c r="J263">
        <v>75</v>
      </c>
      <c r="K263" s="1">
        <f>AVERAGEIFS(F:F,J:J,J263)</f>
        <v>1599.6838377435395</v>
      </c>
      <c r="L263">
        <f>COUNTIFS(J:J,J263)</f>
        <v>4</v>
      </c>
      <c r="M263" s="4">
        <f t="shared" si="6"/>
        <v>-0.16191734189705009</v>
      </c>
    </row>
    <row r="264" spans="1:13" x14ac:dyDescent="0.3">
      <c r="A264">
        <v>16.3</v>
      </c>
      <c r="B264">
        <v>6.2</v>
      </c>
      <c r="C264">
        <v>41</v>
      </c>
      <c r="D264">
        <v>39</v>
      </c>
      <c r="E264" s="4">
        <f>(F264)/(100*(2+(B264/10)))</f>
        <v>5.5566654142573064</v>
      </c>
      <c r="F264" s="1">
        <f>((A264*1000)*(B264/100))/((((C264*60)+D264)/60/60))</f>
        <v>1455.8463385354144</v>
      </c>
      <c r="G264" t="s">
        <v>52</v>
      </c>
      <c r="H264" t="s">
        <v>53</v>
      </c>
      <c r="I264" s="1">
        <f>(A264*(B264^2))</f>
        <v>626.57200000000012</v>
      </c>
      <c r="J264">
        <v>69</v>
      </c>
      <c r="K264" s="1">
        <f>AVERAGEIFS(F:F,J:J,J264)</f>
        <v>1467.73217301361</v>
      </c>
      <c r="L264">
        <f>COUNTIFS(J:J,J264)</f>
        <v>3</v>
      </c>
      <c r="M264" s="4">
        <f t="shared" si="6"/>
        <v>-0.1650907939182602</v>
      </c>
    </row>
    <row r="265" spans="1:13" x14ac:dyDescent="0.3">
      <c r="A265">
        <v>8.4</v>
      </c>
      <c r="B265">
        <v>7.8</v>
      </c>
      <c r="C265">
        <v>24</v>
      </c>
      <c r="D265">
        <v>34</v>
      </c>
      <c r="E265" s="4">
        <f>(F265)/(100*(2+(B265/10)))</f>
        <v>5.756176605526977</v>
      </c>
      <c r="F265" s="1">
        <f>((A265*1000)*(B265/100))/((((C265*60)+D265)/60/60))</f>
        <v>1600.2170963364995</v>
      </c>
      <c r="G265" t="s">
        <v>65</v>
      </c>
      <c r="H265" t="s">
        <v>95</v>
      </c>
      <c r="I265" s="1">
        <f>(A265*(B265^2))</f>
        <v>511.05599999999998</v>
      </c>
      <c r="J265">
        <v>75</v>
      </c>
      <c r="K265" s="1">
        <f>AVERAGEIFS(F:F,J:J,J265)</f>
        <v>1599.6838377435395</v>
      </c>
      <c r="L265">
        <f>COUNTIFS(J:J,J265)</f>
        <v>4</v>
      </c>
      <c r="M265" s="4">
        <f t="shared" si="6"/>
        <v>-0.17758040749032045</v>
      </c>
    </row>
    <row r="266" spans="1:13" x14ac:dyDescent="0.3">
      <c r="A266">
        <v>8.4</v>
      </c>
      <c r="B266">
        <v>7.8</v>
      </c>
      <c r="C266">
        <v>24</v>
      </c>
      <c r="D266">
        <v>34</v>
      </c>
      <c r="E266" s="4">
        <f>(F266)/(100*(2+(B266/10)))</f>
        <v>5.756176605526977</v>
      </c>
      <c r="F266" s="1">
        <f>((A266*1000)*(B266/100))/((((C266*60)+D266)/60/60))</f>
        <v>1600.2170963364995</v>
      </c>
      <c r="G266" t="s">
        <v>27</v>
      </c>
      <c r="H266" t="s">
        <v>95</v>
      </c>
      <c r="I266" s="1">
        <f>(A266*(B266^2))</f>
        <v>511.05599999999998</v>
      </c>
      <c r="J266">
        <v>75</v>
      </c>
      <c r="K266" s="1">
        <f>AVERAGEIFS(F:F,J:J,J266)</f>
        <v>1599.6838377435395</v>
      </c>
      <c r="L266">
        <f>COUNTIFS(J:J,J266)</f>
        <v>4</v>
      </c>
      <c r="M266" s="4">
        <f t="shared" si="6"/>
        <v>-0.17758040749032045</v>
      </c>
    </row>
    <row r="267" spans="1:13" x14ac:dyDescent="0.3">
      <c r="A267">
        <v>9.3000000000000007</v>
      </c>
      <c r="B267">
        <v>5.7</v>
      </c>
      <c r="C267">
        <v>21</v>
      </c>
      <c r="D267">
        <v>38</v>
      </c>
      <c r="E267" s="4">
        <f>(F267)/(100*(2+(B267/10)))</f>
        <v>5.7207436762933694</v>
      </c>
      <c r="F267" s="1">
        <f>((A267*1000)*(B267/100))/((((C267*60)+D267)/60/60))</f>
        <v>1470.2311248073959</v>
      </c>
      <c r="G267" t="s">
        <v>16</v>
      </c>
      <c r="H267" t="s">
        <v>14</v>
      </c>
      <c r="I267" s="1">
        <f>(A267*(B267^2))</f>
        <v>302.15700000000004</v>
      </c>
      <c r="J267">
        <v>4</v>
      </c>
      <c r="K267" s="1">
        <f>AVERAGEIFS(F:F,J:J,J267)</f>
        <v>1503.5969432927684</v>
      </c>
      <c r="L267">
        <f>COUNTIFS(J:J,J267)</f>
        <v>7</v>
      </c>
      <c r="M267" s="4">
        <f t="shared" si="6"/>
        <v>-0.17996075255746913</v>
      </c>
    </row>
    <row r="268" spans="1:13" x14ac:dyDescent="0.3">
      <c r="A268">
        <v>8.8000000000000007</v>
      </c>
      <c r="B268">
        <v>10</v>
      </c>
      <c r="C268">
        <v>30</v>
      </c>
      <c r="D268">
        <v>41</v>
      </c>
      <c r="E268" s="4">
        <f>(F268)/(100*(2+(B268/10)))</f>
        <v>5.7360130363932642</v>
      </c>
      <c r="F268" s="1">
        <f>((A268*1000)*(B268/100))/((((C268*60)+D268)/60/60))</f>
        <v>1720.8039109179792</v>
      </c>
      <c r="G268" t="s">
        <v>103</v>
      </c>
      <c r="H268" t="s">
        <v>106</v>
      </c>
      <c r="I268" s="1">
        <f>(A268*(B268^2))</f>
        <v>880.00000000000011</v>
      </c>
      <c r="J268">
        <v>87</v>
      </c>
      <c r="K268" s="1">
        <f>AVERAGEIFS(F:F,J:J,J268)</f>
        <v>1686.4385701980002</v>
      </c>
      <c r="L268">
        <f>COUNTIFS(J:J,J268)</f>
        <v>7</v>
      </c>
      <c r="M268" s="4">
        <f t="shared" si="6"/>
        <v>-0.18261430682519819</v>
      </c>
    </row>
    <row r="269" spans="1:13" x14ac:dyDescent="0.3">
      <c r="A269">
        <v>8.8000000000000007</v>
      </c>
      <c r="B269">
        <v>10</v>
      </c>
      <c r="C269">
        <v>30</v>
      </c>
      <c r="D269">
        <v>41</v>
      </c>
      <c r="E269" s="4">
        <f>(F269)/(100*(2+(B269/10)))</f>
        <v>5.7360130363932642</v>
      </c>
      <c r="F269" s="1">
        <f>((A269*1000)*(B269/100))/((((C269*60)+D269)/60/60))</f>
        <v>1720.8039109179792</v>
      </c>
      <c r="G269" t="s">
        <v>65</v>
      </c>
      <c r="H269" t="s">
        <v>106</v>
      </c>
      <c r="I269" s="1">
        <f>(A269*(B269^2))</f>
        <v>880.00000000000011</v>
      </c>
      <c r="J269">
        <v>87</v>
      </c>
      <c r="K269" s="1">
        <f>AVERAGEIFS(F:F,J:J,J269)</f>
        <v>1686.4385701980002</v>
      </c>
      <c r="L269">
        <f>COUNTIFS(J:J,J269)</f>
        <v>7</v>
      </c>
      <c r="M269" s="4">
        <f t="shared" si="6"/>
        <v>-0.18261430682519819</v>
      </c>
    </row>
    <row r="270" spans="1:13" x14ac:dyDescent="0.3">
      <c r="A270">
        <v>8.8000000000000007</v>
      </c>
      <c r="B270">
        <v>10</v>
      </c>
      <c r="C270">
        <v>30</v>
      </c>
      <c r="D270">
        <v>41</v>
      </c>
      <c r="E270" s="4">
        <f>(F270)/(100*(2+(B270/10)))</f>
        <v>5.7360130363932642</v>
      </c>
      <c r="F270" s="1">
        <f>((A270*1000)*(B270/100))/((((C270*60)+D270)/60/60))</f>
        <v>1720.8039109179792</v>
      </c>
      <c r="G270" t="s">
        <v>11</v>
      </c>
      <c r="H270" t="s">
        <v>106</v>
      </c>
      <c r="I270" s="1">
        <f>(A270*(B270^2))</f>
        <v>880.00000000000011</v>
      </c>
      <c r="J270">
        <v>87</v>
      </c>
      <c r="K270" s="1">
        <f>AVERAGEIFS(F:F,J:J,J270)</f>
        <v>1686.4385701980002</v>
      </c>
      <c r="L270">
        <f>COUNTIFS(J:J,J270)</f>
        <v>7</v>
      </c>
      <c r="M270" s="4">
        <f t="shared" si="6"/>
        <v>-0.18261430682519819</v>
      </c>
    </row>
    <row r="271" spans="1:13" x14ac:dyDescent="0.3">
      <c r="A271">
        <v>8.8000000000000007</v>
      </c>
      <c r="B271">
        <v>10</v>
      </c>
      <c r="C271">
        <v>30</v>
      </c>
      <c r="D271">
        <v>41</v>
      </c>
      <c r="E271" s="4">
        <f>(F271)/(100*(2+(B271/10)))</f>
        <v>5.7360130363932642</v>
      </c>
      <c r="F271" s="1">
        <f>((A271*1000)*(B271/100))/((((C271*60)+D271)/60/60))</f>
        <v>1720.8039109179792</v>
      </c>
      <c r="G271" t="s">
        <v>68</v>
      </c>
      <c r="H271" t="s">
        <v>106</v>
      </c>
      <c r="I271" s="1">
        <f>(A271*(B271^2))</f>
        <v>880.00000000000011</v>
      </c>
      <c r="J271">
        <v>87</v>
      </c>
      <c r="K271" s="1">
        <f>AVERAGEIFS(F:F,J:J,J271)</f>
        <v>1686.4385701980002</v>
      </c>
      <c r="L271">
        <f>COUNTIFS(J:J,J271)</f>
        <v>7</v>
      </c>
      <c r="M271" s="4">
        <f t="shared" si="6"/>
        <v>-0.18261430682519819</v>
      </c>
    </row>
    <row r="272" spans="1:13" x14ac:dyDescent="0.3">
      <c r="A272">
        <v>5.8</v>
      </c>
      <c r="B272">
        <v>8.3000000000000007</v>
      </c>
      <c r="C272">
        <v>17</v>
      </c>
      <c r="D272">
        <v>23</v>
      </c>
      <c r="E272" s="4">
        <f>(F272)/(100*(2+(B272/10)))</f>
        <v>5.8713482784438753</v>
      </c>
      <c r="F272" s="1">
        <f>((A272*1000)*(B272/100))/((((C272*60)+D272)/60/60))</f>
        <v>1661.5915627996167</v>
      </c>
      <c r="G272" t="s">
        <v>9</v>
      </c>
      <c r="H272" t="s">
        <v>22</v>
      </c>
      <c r="I272" s="1">
        <f>(A272*(B272^2))</f>
        <v>399.56200000000007</v>
      </c>
      <c r="J272" s="1">
        <v>8</v>
      </c>
      <c r="K272" s="1">
        <f>AVERAGEIFS(F:F,J:J,J272)</f>
        <v>1674.9147951117689</v>
      </c>
      <c r="L272">
        <f>COUNTIFS(J:J,J272)</f>
        <v>5</v>
      </c>
      <c r="M272" s="4">
        <f t="shared" si="6"/>
        <v>-0.1842530690184061</v>
      </c>
    </row>
    <row r="273" spans="1:13" x14ac:dyDescent="0.3">
      <c r="A273">
        <v>5.8</v>
      </c>
      <c r="B273">
        <v>8.3000000000000007</v>
      </c>
      <c r="C273">
        <v>17</v>
      </c>
      <c r="D273">
        <v>23</v>
      </c>
      <c r="E273" s="4">
        <f>(F273)/(100*(2+(B273/10)))</f>
        <v>5.8713482784438753</v>
      </c>
      <c r="F273" s="1">
        <f>((A273*1000)*(B273/100))/((((C273*60)+D273)/60/60))</f>
        <v>1661.5915627996167</v>
      </c>
      <c r="G273" t="s">
        <v>10</v>
      </c>
      <c r="H273" t="s">
        <v>22</v>
      </c>
      <c r="I273" s="1">
        <f>(A273*(B273^2))</f>
        <v>399.56200000000007</v>
      </c>
      <c r="J273" s="1">
        <v>8</v>
      </c>
      <c r="K273" s="1">
        <f>AVERAGEIFS(F:F,J:J,J273)</f>
        <v>1674.9147951117689</v>
      </c>
      <c r="L273">
        <f>COUNTIFS(J:J,J273)</f>
        <v>5</v>
      </c>
      <c r="M273" s="4">
        <f t="shared" si="6"/>
        <v>-0.1842530690184061</v>
      </c>
    </row>
    <row r="274" spans="1:13" x14ac:dyDescent="0.3">
      <c r="A274">
        <v>11.5</v>
      </c>
      <c r="B274">
        <v>7.7</v>
      </c>
      <c r="C274">
        <v>34</v>
      </c>
      <c r="D274">
        <v>0</v>
      </c>
      <c r="E274" s="4">
        <f>(F274)/(100*(2+(B274/10)))</f>
        <v>5.641325122106605</v>
      </c>
      <c r="F274" s="1">
        <f>((A274*1000)*(B274/100))/((((C274*60)+D274)/60/60))</f>
        <v>1562.6470588235295</v>
      </c>
      <c r="G274" t="s">
        <v>6</v>
      </c>
      <c r="H274" t="s">
        <v>38</v>
      </c>
      <c r="I274" s="1">
        <f>(A274*(B274^2))</f>
        <v>681.83500000000004</v>
      </c>
      <c r="J274">
        <v>19</v>
      </c>
      <c r="K274" s="1">
        <f>AVERAGEIFS(F:F,J:J,J274)</f>
        <v>1562.6470588235295</v>
      </c>
      <c r="L274">
        <f>COUNTIFS(J:J,J274)</f>
        <v>1</v>
      </c>
      <c r="M274" s="4">
        <f t="shared" si="6"/>
        <v>-0.19101856065585743</v>
      </c>
    </row>
    <row r="275" spans="1:13" x14ac:dyDescent="0.3">
      <c r="A275">
        <v>3.9</v>
      </c>
      <c r="B275">
        <v>12.5</v>
      </c>
      <c r="C275">
        <v>15</v>
      </c>
      <c r="D275">
        <v>0</v>
      </c>
      <c r="E275" s="4">
        <f>(F275)/(100*(2+(B275/10)))</f>
        <v>6</v>
      </c>
      <c r="F275" s="1">
        <f>((A275*1000)*(B275/100))/((((C275*60)+D275)/60/60))</f>
        <v>1950</v>
      </c>
      <c r="G275" t="s">
        <v>9</v>
      </c>
      <c r="H275" t="s">
        <v>23</v>
      </c>
      <c r="I275" s="1">
        <f>(A275*(B275^2))</f>
        <v>609.375</v>
      </c>
      <c r="J275">
        <v>9</v>
      </c>
      <c r="K275" s="1">
        <f>AVERAGEIFS(F:F,J:J,J275)</f>
        <v>1913.775896296519</v>
      </c>
      <c r="L275">
        <f>COUNTIFS(J:J,J275)</f>
        <v>6</v>
      </c>
      <c r="M275" s="4">
        <f t="shared" si="6"/>
        <v>-0.18894437842336576</v>
      </c>
    </row>
    <row r="276" spans="1:13" x14ac:dyDescent="0.3">
      <c r="A276">
        <v>3.9</v>
      </c>
      <c r="B276">
        <v>12.5</v>
      </c>
      <c r="C276">
        <v>15</v>
      </c>
      <c r="D276">
        <v>0</v>
      </c>
      <c r="E276" s="4">
        <f>(F276)/(100*(2+(B276/10)))</f>
        <v>6</v>
      </c>
      <c r="F276" s="1">
        <f>((A276*1000)*(B276/100))/((((C276*60)+D276)/60/60))</f>
        <v>1950</v>
      </c>
      <c r="G276" t="s">
        <v>10</v>
      </c>
      <c r="H276" t="s">
        <v>23</v>
      </c>
      <c r="I276" s="1">
        <f>(A276*(B276^2))</f>
        <v>609.375</v>
      </c>
      <c r="J276">
        <v>9</v>
      </c>
      <c r="K276" s="1">
        <f>AVERAGEIFS(F:F,J:J,J276)</f>
        <v>1913.775896296519</v>
      </c>
      <c r="L276">
        <f>COUNTIFS(J:J,J276)</f>
        <v>6</v>
      </c>
      <c r="M276" s="4">
        <f t="shared" si="6"/>
        <v>-0.18894437842336576</v>
      </c>
    </row>
    <row r="277" spans="1:13" x14ac:dyDescent="0.3">
      <c r="A277">
        <v>10.5</v>
      </c>
      <c r="B277">
        <v>9.8000000000000007</v>
      </c>
      <c r="C277">
        <v>36</v>
      </c>
      <c r="D277">
        <v>34</v>
      </c>
      <c r="E277" s="4">
        <f>(F277)/(100*(2+(B277/10)))</f>
        <v>5.6658488984601076</v>
      </c>
      <c r="F277" s="1">
        <f>((A277*1000)*(B277/100))/((((C277*60)+D277)/60/60))</f>
        <v>1688.4229717411122</v>
      </c>
      <c r="G277" t="s">
        <v>32</v>
      </c>
      <c r="H277" t="s">
        <v>44</v>
      </c>
      <c r="I277" s="1">
        <f>(A277*(B277^2))</f>
        <v>1008.4200000000002</v>
      </c>
      <c r="J277">
        <v>26</v>
      </c>
      <c r="K277" s="1">
        <f>AVERAGEIFS(F:F,J:J,J277)</f>
        <v>1692.7202074396666</v>
      </c>
      <c r="L277">
        <f>COUNTIFS(J:J,J277)</f>
        <v>6</v>
      </c>
      <c r="M277" s="4">
        <f t="shared" si="6"/>
        <v>-0.19568574980718179</v>
      </c>
    </row>
    <row r="278" spans="1:13" x14ac:dyDescent="0.3">
      <c r="A278">
        <v>10.5</v>
      </c>
      <c r="B278">
        <v>9.8000000000000007</v>
      </c>
      <c r="C278">
        <v>36</v>
      </c>
      <c r="D278">
        <v>34</v>
      </c>
      <c r="E278" s="4">
        <f>(F278)/(100*(2+(B278/10)))</f>
        <v>5.6658488984601076</v>
      </c>
      <c r="F278" s="1">
        <f>((A278*1000)*(B278/100))/((((C278*60)+D278)/60/60))</f>
        <v>1688.4229717411122</v>
      </c>
      <c r="G278" t="s">
        <v>17</v>
      </c>
      <c r="H278" t="s">
        <v>44</v>
      </c>
      <c r="I278" s="1">
        <f>(A278*(B278^2))</f>
        <v>1008.4200000000002</v>
      </c>
      <c r="J278">
        <v>26</v>
      </c>
      <c r="K278" s="1">
        <f>AVERAGEIFS(F:F,J:J,J278)</f>
        <v>1692.7202074396666</v>
      </c>
      <c r="L278">
        <f>COUNTIFS(J:J,J278)</f>
        <v>6</v>
      </c>
      <c r="M278" s="4">
        <f t="shared" si="6"/>
        <v>-0.19568574980718179</v>
      </c>
    </row>
    <row r="279" spans="1:13" x14ac:dyDescent="0.3">
      <c r="A279">
        <v>10.5</v>
      </c>
      <c r="B279">
        <v>9.8000000000000007</v>
      </c>
      <c r="C279">
        <v>36</v>
      </c>
      <c r="D279">
        <v>34</v>
      </c>
      <c r="E279" s="4">
        <f>(F279)/(100*(2+(B279/10)))</f>
        <v>5.6658488984601076</v>
      </c>
      <c r="F279" s="1">
        <f>((A279*1000)*(B279/100))/((((C279*60)+D279)/60/60))</f>
        <v>1688.4229717411122</v>
      </c>
      <c r="G279" t="s">
        <v>18</v>
      </c>
      <c r="H279" t="s">
        <v>44</v>
      </c>
      <c r="I279" s="1">
        <f>(A279*(B279^2))</f>
        <v>1008.4200000000002</v>
      </c>
      <c r="J279">
        <v>26</v>
      </c>
      <c r="K279" s="1">
        <f>AVERAGEIFS(F:F,J:J,J279)</f>
        <v>1692.7202074396666</v>
      </c>
      <c r="L279">
        <f>COUNTIFS(J:J,J279)</f>
        <v>6</v>
      </c>
      <c r="M279" s="4">
        <f t="shared" si="6"/>
        <v>-0.19568574980718179</v>
      </c>
    </row>
    <row r="280" spans="1:13" x14ac:dyDescent="0.3">
      <c r="A280">
        <v>10.5</v>
      </c>
      <c r="B280">
        <v>9.8000000000000007</v>
      </c>
      <c r="C280">
        <v>36</v>
      </c>
      <c r="D280">
        <v>34</v>
      </c>
      <c r="E280" s="4">
        <f>(F280)/(100*(2+(B280/10)))</f>
        <v>5.6658488984601076</v>
      </c>
      <c r="F280" s="1">
        <f>((A280*1000)*(B280/100))/((((C280*60)+D280)/60/60))</f>
        <v>1688.4229717411122</v>
      </c>
      <c r="G280" t="s">
        <v>27</v>
      </c>
      <c r="H280" t="s">
        <v>44</v>
      </c>
      <c r="I280" s="1">
        <f>(A280*(B280^2))</f>
        <v>1008.4200000000002</v>
      </c>
      <c r="J280">
        <v>26</v>
      </c>
      <c r="K280" s="1">
        <f>AVERAGEIFS(F:F,J:J,J280)</f>
        <v>1692.7202074396666</v>
      </c>
      <c r="L280">
        <f>COUNTIFS(J:J,J280)</f>
        <v>6</v>
      </c>
      <c r="M280" s="4">
        <f t="shared" si="6"/>
        <v>-0.19568574980718179</v>
      </c>
    </row>
    <row r="281" spans="1:13" x14ac:dyDescent="0.3">
      <c r="A281">
        <v>10.5</v>
      </c>
      <c r="B281">
        <v>9.8000000000000007</v>
      </c>
      <c r="C281">
        <v>36</v>
      </c>
      <c r="D281">
        <v>34</v>
      </c>
      <c r="E281" s="4">
        <f>(F281)/(100*(2+(B281/10)))</f>
        <v>5.6658488984601076</v>
      </c>
      <c r="F281" s="1">
        <f>((A281*1000)*(B281/100))/((((C281*60)+D281)/60/60))</f>
        <v>1688.4229717411122</v>
      </c>
      <c r="G281" t="s">
        <v>9</v>
      </c>
      <c r="H281" t="s">
        <v>44</v>
      </c>
      <c r="I281" s="1">
        <f>(A281*(B281^2))</f>
        <v>1008.4200000000002</v>
      </c>
      <c r="J281">
        <v>26</v>
      </c>
      <c r="K281" s="1">
        <f>AVERAGEIFS(F:F,J:J,J281)</f>
        <v>1692.7202074396666</v>
      </c>
      <c r="L281">
        <f>COUNTIFS(J:J,J281)</f>
        <v>6</v>
      </c>
      <c r="M281" s="4">
        <f t="shared" si="6"/>
        <v>-0.19568574980718179</v>
      </c>
    </row>
    <row r="282" spans="1:13" x14ac:dyDescent="0.3">
      <c r="A282">
        <v>8.4</v>
      </c>
      <c r="B282">
        <v>7.8</v>
      </c>
      <c r="C282">
        <v>24</v>
      </c>
      <c r="D282">
        <v>40</v>
      </c>
      <c r="E282" s="4">
        <f>(F282)/(100*(2+(B282/10)))</f>
        <v>5.7328407544234885</v>
      </c>
      <c r="F282" s="1">
        <f>((A282*1000)*(B282/100))/((((C282*60)+D282)/60/60))</f>
        <v>1593.7297297297298</v>
      </c>
      <c r="G282" t="s">
        <v>93</v>
      </c>
      <c r="H282" t="s">
        <v>95</v>
      </c>
      <c r="I282" s="1">
        <f>(A282*(B282^2))</f>
        <v>511.05599999999998</v>
      </c>
      <c r="J282">
        <v>75</v>
      </c>
      <c r="K282" s="1">
        <f>AVERAGEIFS(F:F,J:J,J282)</f>
        <v>1599.6838377435395</v>
      </c>
      <c r="L282">
        <f>COUNTIFS(J:J,J282)</f>
        <v>4</v>
      </c>
      <c r="M282" s="4">
        <f t="shared" si="6"/>
        <v>-0.20091625859380891</v>
      </c>
    </row>
    <row r="283" spans="1:13" x14ac:dyDescent="0.3">
      <c r="A283">
        <v>3.9</v>
      </c>
      <c r="B283">
        <v>13</v>
      </c>
      <c r="C283">
        <v>15</v>
      </c>
      <c r="D283">
        <v>24</v>
      </c>
      <c r="E283" s="4">
        <f>(F283)/(100*(2+(B283/10)))</f>
        <v>5.9858323494687129</v>
      </c>
      <c r="F283" s="1">
        <f>((A283*1000)*(B283/100))/((((C283*60)+D283)/60/60))</f>
        <v>1975.3246753246754</v>
      </c>
      <c r="G283" t="s">
        <v>17</v>
      </c>
      <c r="H283" t="s">
        <v>61</v>
      </c>
      <c r="I283" s="1">
        <f>(A283*(B283^2))</f>
        <v>659.1</v>
      </c>
      <c r="J283">
        <v>44</v>
      </c>
      <c r="K283" s="1">
        <f>AVERAGEIFS(F:F,J:J,J283)</f>
        <v>1971.0686519997084</v>
      </c>
      <c r="L283">
        <f>COUNTIFS(J:J,J283)</f>
        <v>4</v>
      </c>
      <c r="M283" s="4">
        <f t="shared" si="6"/>
        <v>-0.20311202895465286</v>
      </c>
    </row>
    <row r="284" spans="1:13" x14ac:dyDescent="0.3">
      <c r="A284">
        <v>3.9</v>
      </c>
      <c r="B284">
        <v>13</v>
      </c>
      <c r="C284">
        <v>15</v>
      </c>
      <c r="D284">
        <v>24</v>
      </c>
      <c r="E284" s="4">
        <f>(F284)/(100*(2+(B284/10)))</f>
        <v>5.9858323494687129</v>
      </c>
      <c r="F284" s="1">
        <f>((A284*1000)*(B284/100))/((((C284*60)+D284)/60/60))</f>
        <v>1975.3246753246754</v>
      </c>
      <c r="G284" t="s">
        <v>10</v>
      </c>
      <c r="H284" t="s">
        <v>61</v>
      </c>
      <c r="I284" s="1">
        <f>(A284*(B284^2))</f>
        <v>659.1</v>
      </c>
      <c r="J284">
        <v>44</v>
      </c>
      <c r="K284" s="1">
        <f>AVERAGEIFS(F:F,J:J,J284)</f>
        <v>1971.0686519997084</v>
      </c>
      <c r="L284">
        <f>COUNTIFS(J:J,J284)</f>
        <v>4</v>
      </c>
      <c r="M284" s="4">
        <f t="shared" si="6"/>
        <v>-0.20311202895465286</v>
      </c>
    </row>
    <row r="285" spans="1:13" x14ac:dyDescent="0.3">
      <c r="A285">
        <v>8</v>
      </c>
      <c r="B285">
        <v>9.3000000000000007</v>
      </c>
      <c r="C285">
        <v>26</v>
      </c>
      <c r="D285">
        <v>32</v>
      </c>
      <c r="E285" s="4">
        <f>(F285)/(100*(2+(B285/10)))</f>
        <v>5.7420206836228935</v>
      </c>
      <c r="F285" s="1">
        <f>((A285*1000)*(B285/100))/((((C285*60)+D285)/60/60))</f>
        <v>1682.4120603015078</v>
      </c>
      <c r="G285" t="s">
        <v>52</v>
      </c>
      <c r="H285" t="s">
        <v>26</v>
      </c>
      <c r="I285" s="1">
        <f>(A285*(B285^2))</f>
        <v>691.92000000000007</v>
      </c>
      <c r="J285" s="1">
        <v>12</v>
      </c>
      <c r="K285" s="1">
        <f>AVERAGEIFS(F:F,J:J,J285)</f>
        <v>1702.4278951025226</v>
      </c>
      <c r="L285">
        <f>COUNTIFS(J:J,J285)</f>
        <v>2</v>
      </c>
      <c r="M285" s="4">
        <f t="shared" si="6"/>
        <v>-0.20764587237556853</v>
      </c>
    </row>
    <row r="286" spans="1:13" x14ac:dyDescent="0.3">
      <c r="A286">
        <v>11.7</v>
      </c>
      <c r="B286">
        <v>11.1</v>
      </c>
      <c r="C286">
        <v>44</v>
      </c>
      <c r="D286">
        <v>38</v>
      </c>
      <c r="E286" s="4">
        <f>(F286)/(100*(2+(B286/10)))</f>
        <v>5.6135859894483815</v>
      </c>
      <c r="F286" s="1">
        <f>((A286*1000)*(B286/100))/((((C286*60)+D286)/60/60))</f>
        <v>1745.8252427184466</v>
      </c>
      <c r="G286" t="s">
        <v>17</v>
      </c>
      <c r="H286" t="s">
        <v>43</v>
      </c>
      <c r="I286" s="1">
        <f>(A286*(B286^2))</f>
        <v>1441.5569999999998</v>
      </c>
      <c r="J286">
        <v>24</v>
      </c>
      <c r="K286" s="1">
        <f>AVERAGEIFS(F:F,J:J,J286)</f>
        <v>1728.3413102109353</v>
      </c>
      <c r="L286">
        <f>COUNTIFS(J:J,J286)</f>
        <v>5</v>
      </c>
      <c r="M286" s="4">
        <f t="shared" si="6"/>
        <v>-0.21324156296142238</v>
      </c>
    </row>
    <row r="287" spans="1:13" x14ac:dyDescent="0.3">
      <c r="A287">
        <v>12.8</v>
      </c>
      <c r="B287">
        <v>9.6</v>
      </c>
      <c r="C287">
        <v>44</v>
      </c>
      <c r="D287">
        <v>38</v>
      </c>
      <c r="E287" s="4">
        <f>(F287)/(100*(2+(B287/10)))</f>
        <v>5.5806067456552881</v>
      </c>
      <c r="F287" s="1">
        <f>((A287*1000)*(B287/100))/((((C287*60)+D287)/60/60))</f>
        <v>1651.8595967139654</v>
      </c>
      <c r="G287" t="s">
        <v>65</v>
      </c>
      <c r="H287" t="s">
        <v>92</v>
      </c>
      <c r="I287" s="1">
        <f>(A287*(B287^2))</f>
        <v>1179.6479999999999</v>
      </c>
      <c r="J287">
        <v>72</v>
      </c>
      <c r="K287" s="1">
        <f>AVERAGEIFS(F:F,J:J,J287)</f>
        <v>1614.4977943090889</v>
      </c>
      <c r="L287">
        <f>COUNTIFS(J:J,J287)</f>
        <v>4</v>
      </c>
      <c r="M287" s="4">
        <f t="shared" si="6"/>
        <v>-0.21755761435476462</v>
      </c>
    </row>
    <row r="288" spans="1:13" x14ac:dyDescent="0.3">
      <c r="A288">
        <v>3.9</v>
      </c>
      <c r="B288">
        <v>13</v>
      </c>
      <c r="C288">
        <v>15</v>
      </c>
      <c r="D288">
        <v>27</v>
      </c>
      <c r="E288" s="4">
        <f>(F288)/(100*(2+(B288/10)))</f>
        <v>5.9664607237422764</v>
      </c>
      <c r="F288" s="1">
        <f>((A288*1000)*(B288/100))/((((C288*60)+D288)/60/60))</f>
        <v>1968.9320388349513</v>
      </c>
      <c r="G288" t="s">
        <v>34</v>
      </c>
      <c r="H288" t="s">
        <v>61</v>
      </c>
      <c r="I288" s="1">
        <f>(A288*(B288^2))</f>
        <v>659.1</v>
      </c>
      <c r="J288">
        <v>44</v>
      </c>
      <c r="K288" s="1">
        <f>AVERAGEIFS(F:F,J:J,J288)</f>
        <v>1971.0686519997084</v>
      </c>
      <c r="L288">
        <f>COUNTIFS(J:J,J288)</f>
        <v>4</v>
      </c>
      <c r="M288" s="4">
        <f t="shared" si="6"/>
        <v>-0.22248365468108933</v>
      </c>
    </row>
    <row r="289" spans="1:13" x14ac:dyDescent="0.3">
      <c r="A289">
        <v>12.8</v>
      </c>
      <c r="B289">
        <v>9.6</v>
      </c>
      <c r="C289">
        <v>44</v>
      </c>
      <c r="D289">
        <v>46</v>
      </c>
      <c r="E289" s="4">
        <f>(F289)/(100*(2+(B289/10)))</f>
        <v>5.5639854299571354</v>
      </c>
      <c r="F289" s="1">
        <f>((A289*1000)*(B289/100))/((((C289*60)+D289)/60/60))</f>
        <v>1646.9396872673121</v>
      </c>
      <c r="G289" t="s">
        <v>93</v>
      </c>
      <c r="H289" t="s">
        <v>92</v>
      </c>
      <c r="I289" s="1">
        <f>(A289*(B289^2))</f>
        <v>1179.6479999999999</v>
      </c>
      <c r="J289">
        <v>72</v>
      </c>
      <c r="K289" s="1">
        <f>AVERAGEIFS(F:F,J:J,J289)</f>
        <v>1614.4977943090889</v>
      </c>
      <c r="L289">
        <f>COUNTIFS(J:J,J289)</f>
        <v>4</v>
      </c>
      <c r="M289" s="4">
        <f t="shared" si="6"/>
        <v>-0.23417893005291734</v>
      </c>
    </row>
    <row r="290" spans="1:13" x14ac:dyDescent="0.3">
      <c r="A290">
        <v>7.3</v>
      </c>
      <c r="B290">
        <v>8.8000000000000007</v>
      </c>
      <c r="C290">
        <v>23</v>
      </c>
      <c r="D290">
        <v>17</v>
      </c>
      <c r="E290" s="4">
        <f>(F290)/(100*(2+(B290/10)))</f>
        <v>5.7480314960629926</v>
      </c>
      <c r="F290" s="1">
        <f>((A290*1000)*(B290/100))/((((C290*60)+D290)/60/60))</f>
        <v>1655.4330708661419</v>
      </c>
      <c r="G290" t="s">
        <v>18</v>
      </c>
      <c r="H290" t="s">
        <v>21</v>
      </c>
      <c r="I290" s="1">
        <f>(A290*(B290^2))</f>
        <v>565.31200000000013</v>
      </c>
      <c r="J290" s="1">
        <v>7</v>
      </c>
      <c r="K290" s="1">
        <f>AVERAGEIFS(F:F,J:J,J290)</f>
        <v>1659.7527716417353</v>
      </c>
      <c r="L290">
        <f>COUNTIFS(J:J,J290)</f>
        <v>6</v>
      </c>
      <c r="M290" s="4">
        <f t="shared" si="6"/>
        <v>-0.23160861801471633</v>
      </c>
    </row>
    <row r="291" spans="1:13" x14ac:dyDescent="0.3">
      <c r="A291">
        <v>7.3</v>
      </c>
      <c r="B291">
        <v>8.8000000000000007</v>
      </c>
      <c r="C291">
        <v>23</v>
      </c>
      <c r="D291">
        <v>17</v>
      </c>
      <c r="E291" s="4">
        <f>(F291)/(100*(2+(B291/10)))</f>
        <v>5.7480314960629926</v>
      </c>
      <c r="F291" s="1">
        <f>((A291*1000)*(B291/100))/((((C291*60)+D291)/60/60))</f>
        <v>1655.4330708661419</v>
      </c>
      <c r="G291" t="s">
        <v>16</v>
      </c>
      <c r="H291" t="s">
        <v>21</v>
      </c>
      <c r="I291" s="1">
        <f>(A291*(B291^2))</f>
        <v>565.31200000000013</v>
      </c>
      <c r="J291" s="1">
        <v>7</v>
      </c>
      <c r="K291" s="1">
        <f>AVERAGEIFS(F:F,J:J,J291)</f>
        <v>1659.7527716417353</v>
      </c>
      <c r="L291">
        <f>COUNTIFS(J:J,J291)</f>
        <v>6</v>
      </c>
      <c r="M291" s="4">
        <f t="shared" si="6"/>
        <v>-0.23160861801471633</v>
      </c>
    </row>
    <row r="292" spans="1:13" x14ac:dyDescent="0.3">
      <c r="A292">
        <v>7.3</v>
      </c>
      <c r="B292">
        <v>8.8000000000000007</v>
      </c>
      <c r="C292">
        <v>23</v>
      </c>
      <c r="D292">
        <v>17</v>
      </c>
      <c r="E292" s="4">
        <f>(F292)/(100*(2+(B292/10)))</f>
        <v>5.7480314960629926</v>
      </c>
      <c r="F292" s="1">
        <f>((A292*1000)*(B292/100))/((((C292*60)+D292)/60/60))</f>
        <v>1655.4330708661419</v>
      </c>
      <c r="G292" t="s">
        <v>10</v>
      </c>
      <c r="H292" t="s">
        <v>21</v>
      </c>
      <c r="I292" s="1">
        <f>(A292*(B292^2))</f>
        <v>565.31200000000013</v>
      </c>
      <c r="J292" s="1">
        <v>7</v>
      </c>
      <c r="K292" s="1">
        <f>AVERAGEIFS(F:F,J:J,J292)</f>
        <v>1659.7527716417353</v>
      </c>
      <c r="L292">
        <f>COUNTIFS(J:J,J292)</f>
        <v>6</v>
      </c>
      <c r="M292" s="4">
        <f t="shared" si="6"/>
        <v>-0.23160861801471633</v>
      </c>
    </row>
    <row r="293" spans="1:13" x14ac:dyDescent="0.3">
      <c r="A293">
        <v>3.9</v>
      </c>
      <c r="B293">
        <v>12.5</v>
      </c>
      <c r="C293">
        <v>15</v>
      </c>
      <c r="D293">
        <v>6</v>
      </c>
      <c r="E293" s="4">
        <f>(F293)/(100*(2+(B293/10)))</f>
        <v>5.9602649006622519</v>
      </c>
      <c r="F293" s="1">
        <f>((A293*1000)*(B293/100))/((((C293*60)+D293)/60/60))</f>
        <v>1937.0860927152319</v>
      </c>
      <c r="G293" t="s">
        <v>17</v>
      </c>
      <c r="H293" t="s">
        <v>23</v>
      </c>
      <c r="I293" s="1">
        <f>(A293*(B293^2))</f>
        <v>609.375</v>
      </c>
      <c r="J293" s="1">
        <v>9</v>
      </c>
      <c r="K293" s="1">
        <f>AVERAGEIFS(F:F,J:J,J293)</f>
        <v>1913.775896296519</v>
      </c>
      <c r="L293">
        <f>COUNTIFS(J:J,J293)</f>
        <v>6</v>
      </c>
      <c r="M293" s="4">
        <f t="shared" si="6"/>
        <v>-0.22867947776111386</v>
      </c>
    </row>
    <row r="294" spans="1:13" x14ac:dyDescent="0.3">
      <c r="A294">
        <v>3.9</v>
      </c>
      <c r="B294">
        <v>12.5</v>
      </c>
      <c r="C294">
        <v>15</v>
      </c>
      <c r="D294">
        <v>6</v>
      </c>
      <c r="E294" s="4">
        <f>(F294)/(100*(2+(B294/10)))</f>
        <v>5.9602649006622519</v>
      </c>
      <c r="F294" s="1">
        <f>((A294*1000)*(B294/100))/((((C294*60)+D294)/60/60))</f>
        <v>1937.0860927152319</v>
      </c>
      <c r="G294" t="s">
        <v>16</v>
      </c>
      <c r="H294" t="s">
        <v>23</v>
      </c>
      <c r="I294" s="1">
        <f>(A294*(B294^2))</f>
        <v>609.375</v>
      </c>
      <c r="J294" s="1">
        <v>9</v>
      </c>
      <c r="K294" s="1">
        <f>AVERAGEIFS(F:F,J:J,J294)</f>
        <v>1913.775896296519</v>
      </c>
      <c r="L294">
        <f>COUNTIFS(J:J,J294)</f>
        <v>6</v>
      </c>
      <c r="M294" s="4">
        <f t="shared" si="6"/>
        <v>-0.22867947776111386</v>
      </c>
    </row>
    <row r="295" spans="1:13" x14ac:dyDescent="0.3">
      <c r="A295">
        <v>12.1</v>
      </c>
      <c r="B295">
        <v>7.3</v>
      </c>
      <c r="C295">
        <v>34</v>
      </c>
      <c r="D295">
        <v>47</v>
      </c>
      <c r="E295" s="4">
        <f>(F295)/(100*(2+(B295/10)))</f>
        <v>5.5811749343134114</v>
      </c>
      <c r="F295" s="1">
        <f>((A295*1000)*(B295/100))/((((C295*60)+D295)/60/60))</f>
        <v>1523.6607570675612</v>
      </c>
      <c r="G295" t="s">
        <v>18</v>
      </c>
      <c r="H295" t="s">
        <v>48</v>
      </c>
      <c r="I295" s="1">
        <f>(A295*(B295^2))</f>
        <v>644.80899999999997</v>
      </c>
      <c r="J295" s="1">
        <v>31</v>
      </c>
      <c r="K295" s="1">
        <f>AVERAGEIFS(F:F,J:J,J295)</f>
        <v>1565.7100645310345</v>
      </c>
      <c r="L295">
        <f>COUNTIFS(J:J,J295)</f>
        <v>8</v>
      </c>
      <c r="M295" s="4">
        <f t="shared" si="6"/>
        <v>-0.23491273275232061</v>
      </c>
    </row>
    <row r="296" spans="1:13" x14ac:dyDescent="0.3">
      <c r="A296">
        <v>8.6</v>
      </c>
      <c r="B296">
        <v>6.8</v>
      </c>
      <c r="C296">
        <v>23</v>
      </c>
      <c r="D296">
        <v>0</v>
      </c>
      <c r="E296" s="4">
        <f>(F296)/(100*(2+(B296/10)))</f>
        <v>5.6924075275794941</v>
      </c>
      <c r="F296" s="1">
        <f>((A296*1000)*(B296/100))/((((C296*60)+D296)/60/60))</f>
        <v>1525.5652173913045</v>
      </c>
      <c r="G296" t="s">
        <v>6</v>
      </c>
      <c r="H296" t="s">
        <v>33</v>
      </c>
      <c r="I296" s="1">
        <f>(A296*(B296^2))</f>
        <v>397.66399999999993</v>
      </c>
      <c r="J296">
        <v>15</v>
      </c>
      <c r="K296" s="1">
        <f>AVERAGEIFS(F:F,J:J,J296)</f>
        <v>1513.7970812892693</v>
      </c>
      <c r="L296">
        <f>COUNTIFS(J:J,J296)</f>
        <v>5</v>
      </c>
      <c r="M296" s="4">
        <f t="shared" si="6"/>
        <v>-0.23369185179768337</v>
      </c>
    </row>
    <row r="297" spans="1:13" x14ac:dyDescent="0.3">
      <c r="A297">
        <v>11.7</v>
      </c>
      <c r="B297">
        <v>11.1</v>
      </c>
      <c r="C297">
        <v>44</v>
      </c>
      <c r="D297">
        <v>50</v>
      </c>
      <c r="E297" s="4">
        <f>(F297)/(100*(2+(B297/10)))</f>
        <v>5.5885439701645963</v>
      </c>
      <c r="F297" s="1">
        <f>((A297*1000)*(B297/100))/((((C297*60)+D297)/60/60))</f>
        <v>1738.0371747211896</v>
      </c>
      <c r="G297" t="s">
        <v>52</v>
      </c>
      <c r="H297" t="s">
        <v>43</v>
      </c>
      <c r="I297" s="1">
        <f>(A297*(B297^2))</f>
        <v>1441.5569999999998</v>
      </c>
      <c r="J297">
        <v>24</v>
      </c>
      <c r="K297" s="1">
        <f>AVERAGEIFS(F:F,J:J,J297)</f>
        <v>1728.3413102109353</v>
      </c>
      <c r="L297">
        <f>COUNTIFS(J:J,J297)</f>
        <v>5</v>
      </c>
      <c r="M297" s="4">
        <f t="shared" si="6"/>
        <v>-0.23828358224520763</v>
      </c>
    </row>
    <row r="298" spans="1:13" x14ac:dyDescent="0.3">
      <c r="A298">
        <v>11.7</v>
      </c>
      <c r="B298">
        <v>11.1</v>
      </c>
      <c r="C298">
        <v>44</v>
      </c>
      <c r="D298">
        <v>50</v>
      </c>
      <c r="E298" s="4">
        <f>(F298)/(100*(2+(B298/10)))</f>
        <v>5.5885439701645963</v>
      </c>
      <c r="F298" s="1">
        <f>((A298*1000)*(B298/100))/((((C298*60)+D298)/60/60))</f>
        <v>1738.0371747211896</v>
      </c>
      <c r="G298" t="s">
        <v>32</v>
      </c>
      <c r="H298" t="s">
        <v>43</v>
      </c>
      <c r="I298" s="1">
        <f>(A298*(B298^2))</f>
        <v>1441.5569999999998</v>
      </c>
      <c r="J298">
        <v>24</v>
      </c>
      <c r="K298" s="1">
        <f>AVERAGEIFS(F:F,J:J,J298)</f>
        <v>1728.3413102109353</v>
      </c>
      <c r="L298">
        <f>COUNTIFS(J:J,J298)</f>
        <v>5</v>
      </c>
      <c r="M298" s="4">
        <f t="shared" si="6"/>
        <v>-0.23828358224520763</v>
      </c>
    </row>
    <row r="299" spans="1:13" x14ac:dyDescent="0.3">
      <c r="A299">
        <v>11.7</v>
      </c>
      <c r="B299">
        <v>11.1</v>
      </c>
      <c r="C299">
        <v>44</v>
      </c>
      <c r="D299">
        <v>50</v>
      </c>
      <c r="E299" s="4">
        <f>(F299)/(100*(2+(B299/10)))</f>
        <v>5.5885439701645963</v>
      </c>
      <c r="F299" s="1">
        <f>((A299*1000)*(B299/100))/((((C299*60)+D299)/60/60))</f>
        <v>1738.0371747211896</v>
      </c>
      <c r="G299" t="s">
        <v>27</v>
      </c>
      <c r="H299" t="s">
        <v>43</v>
      </c>
      <c r="I299" s="1">
        <f>(A299*(B299^2))</f>
        <v>1441.5569999999998</v>
      </c>
      <c r="J299">
        <v>24</v>
      </c>
      <c r="K299" s="1">
        <f>AVERAGEIFS(F:F,J:J,J299)</f>
        <v>1728.3413102109353</v>
      </c>
      <c r="L299">
        <f>COUNTIFS(J:J,J299)</f>
        <v>5</v>
      </c>
      <c r="M299" s="4">
        <f t="shared" si="6"/>
        <v>-0.23828358224520763</v>
      </c>
    </row>
    <row r="300" spans="1:13" x14ac:dyDescent="0.3">
      <c r="A300">
        <v>3.9</v>
      </c>
      <c r="B300">
        <v>13</v>
      </c>
      <c r="C300">
        <v>15</v>
      </c>
      <c r="D300">
        <v>29</v>
      </c>
      <c r="E300" s="4">
        <f>(F300)/(100*(2+(B300/10)))</f>
        <v>5.9536158136803996</v>
      </c>
      <c r="F300" s="1">
        <f>((A300*1000)*(B300/100))/((((C300*60)+D300)/60/60))</f>
        <v>1964.693218514532</v>
      </c>
      <c r="G300" t="s">
        <v>16</v>
      </c>
      <c r="H300" t="s">
        <v>61</v>
      </c>
      <c r="I300" s="1">
        <f>(A300*(B300^2))</f>
        <v>659.1</v>
      </c>
      <c r="J300">
        <v>44</v>
      </c>
      <c r="K300" s="1">
        <f>AVERAGEIFS(F:F,J:J,J300)</f>
        <v>1971.0686519997084</v>
      </c>
      <c r="L300">
        <f>COUNTIFS(J:J,J300)</f>
        <v>4</v>
      </c>
      <c r="M300" s="4">
        <f t="shared" si="6"/>
        <v>-0.23532856474296615</v>
      </c>
    </row>
    <row r="301" spans="1:13" x14ac:dyDescent="0.3">
      <c r="A301">
        <v>28.1</v>
      </c>
      <c r="B301">
        <v>6</v>
      </c>
      <c r="C301">
        <v>73</v>
      </c>
      <c r="D301">
        <v>28</v>
      </c>
      <c r="E301" s="4">
        <f>(F301)/(100*(2+(B301/10)))</f>
        <v>5.2959653776350688</v>
      </c>
      <c r="F301" s="1">
        <f>((A301*1000)*(B301/100))/((((C301*60)+D301)/60/60))</f>
        <v>1376.9509981851179</v>
      </c>
      <c r="G301" t="s">
        <v>93</v>
      </c>
      <c r="H301" t="s">
        <v>94</v>
      </c>
      <c r="I301" s="1">
        <f>(A301*(B301^2))</f>
        <v>1011.6</v>
      </c>
      <c r="J301">
        <v>74</v>
      </c>
      <c r="K301" s="1">
        <f>AVERAGEIFS(F:F,J:J,J301)</f>
        <v>1402.5929929459239</v>
      </c>
      <c r="L301">
        <f>COUNTIFS(J:J,J301)</f>
        <v>4</v>
      </c>
      <c r="M301" s="4">
        <f t="shared" si="6"/>
        <v>-0.25730990348643701</v>
      </c>
    </row>
    <row r="302" spans="1:13" x14ac:dyDescent="0.3">
      <c r="A302">
        <v>5.8</v>
      </c>
      <c r="B302">
        <v>8.3000000000000007</v>
      </c>
      <c r="C302">
        <v>17</v>
      </c>
      <c r="D302">
        <v>36</v>
      </c>
      <c r="E302" s="4">
        <f>(F302)/(100*(2+(B302/10)))</f>
        <v>5.7990684227433347</v>
      </c>
      <c r="F302" s="1">
        <f>((A302*1000)*(B302/100))/((((C302*60)+D302)/60/60))</f>
        <v>1641.1363636363637</v>
      </c>
      <c r="G302" t="s">
        <v>17</v>
      </c>
      <c r="H302" t="s">
        <v>22</v>
      </c>
      <c r="I302" s="1">
        <f>(A302*(B302^2))</f>
        <v>399.56200000000007</v>
      </c>
      <c r="J302" s="1">
        <v>8</v>
      </c>
      <c r="K302" s="1">
        <f>AVERAGEIFS(F:F,J:J,J302)</f>
        <v>1674.9147951117689</v>
      </c>
      <c r="L302">
        <f>COUNTIFS(J:J,J302)</f>
        <v>5</v>
      </c>
      <c r="M302" s="4">
        <f t="shared" si="6"/>
        <v>-0.25653292471894673</v>
      </c>
    </row>
    <row r="303" spans="1:13" x14ac:dyDescent="0.3">
      <c r="A303">
        <v>8</v>
      </c>
      <c r="B303">
        <v>9.1999999999999993</v>
      </c>
      <c r="C303">
        <v>26</v>
      </c>
      <c r="D303">
        <v>39</v>
      </c>
      <c r="E303" s="4">
        <f>(F303)/(100*(2+(B303/10)))</f>
        <v>5.6747796139710607</v>
      </c>
      <c r="F303" s="1">
        <f>((A303*1000)*(B303/100))/((((C303*60)+D303)/60/60))</f>
        <v>1657.0356472795497</v>
      </c>
      <c r="G303" t="s">
        <v>17</v>
      </c>
      <c r="H303" t="s">
        <v>26</v>
      </c>
      <c r="I303" s="1">
        <f>(A303*(B303^2))</f>
        <v>677.11999999999989</v>
      </c>
      <c r="J303">
        <v>81</v>
      </c>
      <c r="K303" s="1">
        <f>AVERAGEIFS(F:F,J:J,J303)</f>
        <v>1686.5489117226762</v>
      </c>
      <c r="L303">
        <f>COUNTIFS(J:J,J303)</f>
        <v>2</v>
      </c>
      <c r="M303" s="4">
        <f t="shared" si="6"/>
        <v>-0.27488694202740138</v>
      </c>
    </row>
    <row r="304" spans="1:13" x14ac:dyDescent="0.3">
      <c r="A304">
        <v>6.5</v>
      </c>
      <c r="B304">
        <v>8.5</v>
      </c>
      <c r="C304">
        <v>20</v>
      </c>
      <c r="D304">
        <v>17</v>
      </c>
      <c r="E304" s="4">
        <f>(F304)/(100*(2+(B304/10)))</f>
        <v>5.7345500151364428</v>
      </c>
      <c r="F304" s="1">
        <f>((A304*1000)*(B304/100))/((((C304*60)+D304)/60/60))</f>
        <v>1634.3467543138863</v>
      </c>
      <c r="G304" t="s">
        <v>52</v>
      </c>
      <c r="H304" t="s">
        <v>45</v>
      </c>
      <c r="I304" s="1">
        <f>(A304*(B304^2))</f>
        <v>469.625</v>
      </c>
      <c r="J304">
        <v>27</v>
      </c>
      <c r="K304" s="1">
        <f>AVERAGEIFS(F:F,J:J,J304)</f>
        <v>1582.7051728839194</v>
      </c>
      <c r="L304">
        <f>COUNTIFS(J:J,J304)</f>
        <v>5</v>
      </c>
      <c r="M304" s="4">
        <f t="shared" si="6"/>
        <v>-0.28330222738365851</v>
      </c>
    </row>
    <row r="305" spans="1:13" x14ac:dyDescent="0.3">
      <c r="A305">
        <v>12.8</v>
      </c>
      <c r="B305">
        <v>9.6</v>
      </c>
      <c r="C305">
        <v>45</v>
      </c>
      <c r="D305">
        <v>12</v>
      </c>
      <c r="E305" s="4">
        <f>(F305)/(100*(2+(B305/10)))</f>
        <v>5.5106433867495808</v>
      </c>
      <c r="F305" s="1">
        <f>((A305*1000)*(B305/100))/((((C305*60)+D305)/60/60))</f>
        <v>1631.1504424778759</v>
      </c>
      <c r="G305" t="s">
        <v>27</v>
      </c>
      <c r="H305" t="s">
        <v>92</v>
      </c>
      <c r="I305" s="1">
        <f>(A305*(B305^2))</f>
        <v>1179.6479999999999</v>
      </c>
      <c r="J305">
        <v>72</v>
      </c>
      <c r="K305" s="1">
        <f>AVERAGEIFS(F:F,J:J,J305)</f>
        <v>1614.4977943090889</v>
      </c>
      <c r="L305">
        <f>COUNTIFS(J:J,J305)</f>
        <v>4</v>
      </c>
      <c r="M305" s="4">
        <f t="shared" si="6"/>
        <v>-0.28752097326047199</v>
      </c>
    </row>
    <row r="306" spans="1:13" x14ac:dyDescent="0.3">
      <c r="A306">
        <v>8.8000000000000007</v>
      </c>
      <c r="B306">
        <v>10</v>
      </c>
      <c r="C306">
        <v>31</v>
      </c>
      <c r="D306">
        <v>15</v>
      </c>
      <c r="E306" s="4">
        <f>(F306)/(100*(2+(B306/10)))</f>
        <v>5.6319999999999997</v>
      </c>
      <c r="F306" s="1">
        <f>((A306*1000)*(B306/100))/((((C306*60)+D306)/60/60))</f>
        <v>1689.6</v>
      </c>
      <c r="G306" t="s">
        <v>16</v>
      </c>
      <c r="H306" t="s">
        <v>106</v>
      </c>
      <c r="I306" s="1">
        <f>(A306*(B306^2))</f>
        <v>880.00000000000011</v>
      </c>
      <c r="J306">
        <v>87</v>
      </c>
      <c r="K306" s="1">
        <f>AVERAGEIFS(F:F,J:J,J306)</f>
        <v>1686.4385701980002</v>
      </c>
      <c r="L306">
        <f>COUNTIFS(J:J,J306)</f>
        <v>7</v>
      </c>
      <c r="M306" s="4">
        <f t="shared" si="6"/>
        <v>-0.28662734321846273</v>
      </c>
    </row>
    <row r="307" spans="1:13" x14ac:dyDescent="0.3">
      <c r="A307">
        <v>18.3</v>
      </c>
      <c r="B307">
        <v>9.1999999999999993</v>
      </c>
      <c r="C307">
        <v>64</v>
      </c>
      <c r="D307">
        <v>20</v>
      </c>
      <c r="E307" s="4">
        <f>(F307)/(100*(2+(B307/10)))</f>
        <v>5.3773866136702386</v>
      </c>
      <c r="F307" s="1">
        <f>((A307*1000)*(B307/100))/((((C307*60)+D307)/60/60))</f>
        <v>1570.1968911917097</v>
      </c>
      <c r="G307" t="s">
        <v>65</v>
      </c>
      <c r="H307" t="s">
        <v>82</v>
      </c>
      <c r="I307" s="1">
        <f>(A307*(B307^2))</f>
        <v>1548.9119999999998</v>
      </c>
      <c r="J307">
        <v>61</v>
      </c>
      <c r="K307" s="1">
        <f>AVERAGEIFS(F:F,J:J,J307)</f>
        <v>1556.357594994683</v>
      </c>
      <c r="L307">
        <f>COUNTIFS(J:J,J307)</f>
        <v>5</v>
      </c>
      <c r="M307" s="4">
        <f t="shared" si="6"/>
        <v>-0.30814252197002023</v>
      </c>
    </row>
    <row r="308" spans="1:13" x14ac:dyDescent="0.3">
      <c r="A308">
        <v>9.8000000000000007</v>
      </c>
      <c r="B308">
        <v>12.2</v>
      </c>
      <c r="C308">
        <v>39</v>
      </c>
      <c r="D308">
        <v>58</v>
      </c>
      <c r="E308" s="4">
        <f>(F308)/(100*(2+(B308/10)))</f>
        <v>5.5742103927185696</v>
      </c>
      <c r="F308" s="1">
        <f>((A308*1000)*(B308/100))/((((C308*60)+D308)/60/60))</f>
        <v>1794.8957464553794</v>
      </c>
      <c r="G308" t="s">
        <v>65</v>
      </c>
      <c r="H308" t="s">
        <v>86</v>
      </c>
      <c r="I308" s="1">
        <f>(A308*(B308^2))</f>
        <v>1458.6319999999998</v>
      </c>
      <c r="J308">
        <v>64</v>
      </c>
      <c r="K308" s="1">
        <f>AVERAGEIFS(F:F,J:J,J308)</f>
        <v>1767.1111535956061</v>
      </c>
      <c r="L308">
        <f>COUNTIFS(J:J,J308)</f>
        <v>6</v>
      </c>
      <c r="M308" s="4">
        <f t="shared" si="6"/>
        <v>-0.30956002232171453</v>
      </c>
    </row>
    <row r="309" spans="1:13" x14ac:dyDescent="0.3">
      <c r="A309">
        <v>7.3</v>
      </c>
      <c r="B309">
        <v>8.8000000000000007</v>
      </c>
      <c r="C309">
        <v>23</v>
      </c>
      <c r="D309">
        <v>36</v>
      </c>
      <c r="E309" s="4">
        <f>(F309)/(100*(2+(B309/10)))</f>
        <v>5.6709039548022595</v>
      </c>
      <c r="F309" s="1">
        <f>((A309*1000)*(B309/100))/((((C309*60)+D309)/60/60))</f>
        <v>1633.2203389830509</v>
      </c>
      <c r="G309" t="s">
        <v>17</v>
      </c>
      <c r="H309" t="s">
        <v>21</v>
      </c>
      <c r="I309" s="1">
        <f>(A309*(B309^2))</f>
        <v>565.31200000000013</v>
      </c>
      <c r="J309">
        <v>73</v>
      </c>
      <c r="K309" s="1">
        <f>AVERAGEIFS(F:F,J:J,J309)</f>
        <v>1632.1099011071992</v>
      </c>
      <c r="L309">
        <f>COUNTIFS(J:J,J309)</f>
        <v>4</v>
      </c>
      <c r="M309" s="4">
        <f t="shared" si="6"/>
        <v>-0.3087361592754494</v>
      </c>
    </row>
    <row r="310" spans="1:13" x14ac:dyDescent="0.3">
      <c r="A310">
        <v>7.3</v>
      </c>
      <c r="B310">
        <v>8.8000000000000007</v>
      </c>
      <c r="C310">
        <v>23</v>
      </c>
      <c r="D310">
        <v>36</v>
      </c>
      <c r="E310" s="4">
        <f>(F310)/(100*(2+(B310/10)))</f>
        <v>5.6709039548022595</v>
      </c>
      <c r="F310" s="1">
        <f>((A310*1000)*(B310/100))/((((C310*60)+D310)/60/60))</f>
        <v>1633.2203389830509</v>
      </c>
      <c r="G310" t="s">
        <v>27</v>
      </c>
      <c r="H310" t="s">
        <v>21</v>
      </c>
      <c r="I310" s="1">
        <f>(A310*(B310^2))</f>
        <v>565.31200000000013</v>
      </c>
      <c r="J310">
        <v>73</v>
      </c>
      <c r="K310" s="1">
        <f>AVERAGEIFS(F:F,J:J,J310)</f>
        <v>1632.1099011071992</v>
      </c>
      <c r="L310">
        <f>COUNTIFS(J:J,J310)</f>
        <v>4</v>
      </c>
      <c r="M310" s="4">
        <f t="shared" si="6"/>
        <v>-0.3087361592754494</v>
      </c>
    </row>
    <row r="311" spans="1:13" x14ac:dyDescent="0.3">
      <c r="A311">
        <v>9.8000000000000007</v>
      </c>
      <c r="B311">
        <v>12.2</v>
      </c>
      <c r="C311">
        <v>40</v>
      </c>
      <c r="D311">
        <v>4</v>
      </c>
      <c r="E311" s="4">
        <f>(F311)/(100*(2+(B311/10)))</f>
        <v>5.5602980539680242</v>
      </c>
      <c r="F311" s="1">
        <f>((A311*1000)*(B311/100))/((((C311*60)+D311)/60/60))</f>
        <v>1790.4159733777037</v>
      </c>
      <c r="G311" t="s">
        <v>85</v>
      </c>
      <c r="H311" t="s">
        <v>86</v>
      </c>
      <c r="I311" s="1">
        <f>(A311*(B311^2))</f>
        <v>1458.6319999999998</v>
      </c>
      <c r="J311">
        <v>64</v>
      </c>
      <c r="K311" s="1">
        <f>AVERAGEIFS(F:F,J:J,J311)</f>
        <v>1767.1111535956061</v>
      </c>
      <c r="L311">
        <f>COUNTIFS(J:J,J311)</f>
        <v>6</v>
      </c>
      <c r="M311" s="4">
        <f t="shared" si="6"/>
        <v>-0.32347236107225985</v>
      </c>
    </row>
    <row r="312" spans="1:13" x14ac:dyDescent="0.3">
      <c r="A312">
        <v>12.1</v>
      </c>
      <c r="B312">
        <v>7.3</v>
      </c>
      <c r="C312">
        <v>35</v>
      </c>
      <c r="D312">
        <v>29</v>
      </c>
      <c r="E312" s="4">
        <f>(F312)/(100*(2+(B312/10)))</f>
        <v>5.4710719060178894</v>
      </c>
      <c r="F312" s="1">
        <f>((A312*1000)*(B312/100))/((((C312*60)+D312)/60/60))</f>
        <v>1493.6026303428839</v>
      </c>
      <c r="G312" t="s">
        <v>10</v>
      </c>
      <c r="H312" t="s">
        <v>48</v>
      </c>
      <c r="I312" s="1">
        <f>(A312*(B312^2))</f>
        <v>644.80899999999997</v>
      </c>
      <c r="J312" s="1">
        <v>31</v>
      </c>
      <c r="K312" s="1">
        <f>AVERAGEIFS(F:F,J:J,J312)</f>
        <v>1565.7100645310345</v>
      </c>
      <c r="L312">
        <f>COUNTIFS(J:J,J312)</f>
        <v>8</v>
      </c>
      <c r="M312" s="4">
        <f t="shared" si="6"/>
        <v>-0.3450157610478426</v>
      </c>
    </row>
    <row r="313" spans="1:13" x14ac:dyDescent="0.3">
      <c r="A313">
        <v>6.5</v>
      </c>
      <c r="B313">
        <v>8.5</v>
      </c>
      <c r="C313">
        <v>20</v>
      </c>
      <c r="D313">
        <v>30</v>
      </c>
      <c r="E313" s="4">
        <f>(F313)/(100*(2+(B313/10)))</f>
        <v>5.6739409499358153</v>
      </c>
      <c r="F313" s="1">
        <f>((A313*1000)*(B313/100))/((((C313*60)+D313)/60/60))</f>
        <v>1617.0731707317073</v>
      </c>
      <c r="G313" t="s">
        <v>32</v>
      </c>
      <c r="H313" t="s">
        <v>45</v>
      </c>
      <c r="I313" s="1">
        <f>(A313*(B313^2))</f>
        <v>469.625</v>
      </c>
      <c r="J313">
        <v>27</v>
      </c>
      <c r="K313" s="1">
        <f>AVERAGEIFS(F:F,J:J,J313)</f>
        <v>1582.7051728839194</v>
      </c>
      <c r="L313">
        <f>COUNTIFS(J:J,J313)</f>
        <v>5</v>
      </c>
      <c r="M313" s="4">
        <f t="shared" si="6"/>
        <v>-0.34391129258428599</v>
      </c>
    </row>
    <row r="314" spans="1:13" x14ac:dyDescent="0.3">
      <c r="A314">
        <v>3.7</v>
      </c>
      <c r="B314">
        <v>9</v>
      </c>
      <c r="C314">
        <v>11</v>
      </c>
      <c r="D314">
        <v>45</v>
      </c>
      <c r="E314" s="4">
        <f>(F314)/(100*(2+(B314/10)))</f>
        <v>5.8635363169479087</v>
      </c>
      <c r="F314" s="1">
        <f>((A314*1000)*(B314/100))/((((C314*60)+D314)/60/60))</f>
        <v>1700.4255319148936</v>
      </c>
      <c r="G314" t="s">
        <v>65</v>
      </c>
      <c r="H314" t="s">
        <v>84</v>
      </c>
      <c r="I314" s="1">
        <f>(A314*(B314^2))</f>
        <v>299.7</v>
      </c>
      <c r="J314">
        <v>63</v>
      </c>
      <c r="K314" s="1">
        <f>AVERAGEIFS(F:F,J:J,J314)</f>
        <v>1806.5008462282401</v>
      </c>
      <c r="L314">
        <f>COUNTIFS(J:J,J314)</f>
        <v>6</v>
      </c>
      <c r="M314" s="4">
        <f t="shared" si="6"/>
        <v>-0.34331432091704528</v>
      </c>
    </row>
    <row r="315" spans="1:13" x14ac:dyDescent="0.3">
      <c r="A315">
        <v>8.6</v>
      </c>
      <c r="B315">
        <v>6.8</v>
      </c>
      <c r="C315">
        <v>23</v>
      </c>
      <c r="D315">
        <v>30</v>
      </c>
      <c r="E315" s="4">
        <f>(F315)/(100*(2+(B315/10)))</f>
        <v>5.5712924738012077</v>
      </c>
      <c r="F315" s="1">
        <f>((A315*1000)*(B315/100))/((((C315*60)+D315)/60/60))</f>
        <v>1493.1063829787236</v>
      </c>
      <c r="G315" t="s">
        <v>32</v>
      </c>
      <c r="H315" t="s">
        <v>33</v>
      </c>
      <c r="I315" s="1">
        <f>(A315*(B315^2))</f>
        <v>397.66399999999993</v>
      </c>
      <c r="J315">
        <v>15</v>
      </c>
      <c r="K315" s="1">
        <f>AVERAGEIFS(F:F,J:J,J315)</f>
        <v>1513.7970812892693</v>
      </c>
      <c r="L315">
        <f>COUNTIFS(J:J,J315)</f>
        <v>5</v>
      </c>
      <c r="M315" s="4">
        <f t="shared" si="6"/>
        <v>-0.35480690557596972</v>
      </c>
    </row>
    <row r="316" spans="1:13" x14ac:dyDescent="0.3">
      <c r="A316">
        <v>8.6</v>
      </c>
      <c r="B316">
        <v>6.8</v>
      </c>
      <c r="C316">
        <v>23</v>
      </c>
      <c r="D316">
        <v>30</v>
      </c>
      <c r="E316" s="4">
        <f>(F316)/(100*(2+(B316/10)))</f>
        <v>5.5712924738012077</v>
      </c>
      <c r="F316" s="1">
        <f>((A316*1000)*(B316/100))/((((C316*60)+D316)/60/60))</f>
        <v>1493.1063829787236</v>
      </c>
      <c r="G316" t="s">
        <v>34</v>
      </c>
      <c r="H316" t="s">
        <v>33</v>
      </c>
      <c r="I316" s="1">
        <f>(A316*(B316^2))</f>
        <v>397.66399999999993</v>
      </c>
      <c r="J316">
        <v>15</v>
      </c>
      <c r="K316" s="1">
        <f>AVERAGEIFS(F:F,J:J,J316)</f>
        <v>1513.7970812892693</v>
      </c>
      <c r="L316">
        <f>COUNTIFS(J:J,J316)</f>
        <v>5</v>
      </c>
      <c r="M316" s="4">
        <f t="shared" si="6"/>
        <v>-0.35480690557596972</v>
      </c>
    </row>
    <row r="317" spans="1:13" x14ac:dyDescent="0.3">
      <c r="A317">
        <v>8.6</v>
      </c>
      <c r="B317">
        <v>6.8</v>
      </c>
      <c r="C317">
        <v>23</v>
      </c>
      <c r="D317">
        <v>30</v>
      </c>
      <c r="E317" s="4">
        <f>(F317)/(100*(2+(B317/10)))</f>
        <v>5.5712924738012077</v>
      </c>
      <c r="F317" s="1">
        <f>((A317*1000)*(B317/100))/((((C317*60)+D317)/60/60))</f>
        <v>1493.1063829787236</v>
      </c>
      <c r="G317" t="s">
        <v>31</v>
      </c>
      <c r="H317" t="s">
        <v>33</v>
      </c>
      <c r="I317" s="1">
        <f>(A317*(B317^2))</f>
        <v>397.66399999999993</v>
      </c>
      <c r="J317">
        <v>15</v>
      </c>
      <c r="K317" s="1">
        <f>AVERAGEIFS(F:F,J:J,J317)</f>
        <v>1513.7970812892693</v>
      </c>
      <c r="L317">
        <f>COUNTIFS(J:J,J317)</f>
        <v>5</v>
      </c>
      <c r="M317" s="4">
        <f t="shared" si="6"/>
        <v>-0.35480690557596972</v>
      </c>
    </row>
    <row r="318" spans="1:13" x14ac:dyDescent="0.3">
      <c r="A318">
        <v>18.3</v>
      </c>
      <c r="B318">
        <v>9.1999999999999993</v>
      </c>
      <c r="C318">
        <v>65</v>
      </c>
      <c r="D318">
        <v>3</v>
      </c>
      <c r="E318" s="4">
        <f>(F318)/(100*(2+(B318/10)))</f>
        <v>5.3181430511829673</v>
      </c>
      <c r="F318" s="1">
        <f>((A318*1000)*(B318/100))/((((C318*60)+D318)/60/60))</f>
        <v>1552.8977709454264</v>
      </c>
      <c r="G318" t="s">
        <v>52</v>
      </c>
      <c r="H318" t="s">
        <v>82</v>
      </c>
      <c r="I318" s="1">
        <f>(A318*(B318^2))</f>
        <v>1548.9119999999998</v>
      </c>
      <c r="J318">
        <v>61</v>
      </c>
      <c r="K318" s="1">
        <f>AVERAGEIFS(F:F,J:J,J318)</f>
        <v>1556.357594994683</v>
      </c>
      <c r="L318">
        <f>COUNTIFS(J:J,J318)</f>
        <v>5</v>
      </c>
      <c r="M318" s="4">
        <f t="shared" si="6"/>
        <v>-0.3673860844572916</v>
      </c>
    </row>
    <row r="319" spans="1:13" x14ac:dyDescent="0.3">
      <c r="A319">
        <v>18.3</v>
      </c>
      <c r="B319">
        <v>9.1999999999999993</v>
      </c>
      <c r="C319">
        <v>65</v>
      </c>
      <c r="D319">
        <v>3</v>
      </c>
      <c r="E319" s="4">
        <f>(F319)/(100*(2+(B319/10)))</f>
        <v>5.3181430511829673</v>
      </c>
      <c r="F319" s="1">
        <f>((A319*1000)*(B319/100))/((((C319*60)+D319)/60/60))</f>
        <v>1552.8977709454264</v>
      </c>
      <c r="G319" t="s">
        <v>64</v>
      </c>
      <c r="H319" t="s">
        <v>82</v>
      </c>
      <c r="I319" s="1">
        <f>(A319*(B319^2))</f>
        <v>1548.9119999999998</v>
      </c>
      <c r="J319">
        <v>61</v>
      </c>
      <c r="K319" s="1">
        <f>AVERAGEIFS(F:F,J:J,J319)</f>
        <v>1556.357594994683</v>
      </c>
      <c r="L319">
        <f>COUNTIFS(J:J,J319)</f>
        <v>5</v>
      </c>
      <c r="M319" s="4">
        <f t="shared" si="6"/>
        <v>-0.3673860844572916</v>
      </c>
    </row>
    <row r="320" spans="1:13" x14ac:dyDescent="0.3">
      <c r="A320">
        <v>18.3</v>
      </c>
      <c r="B320">
        <v>9.1999999999999993</v>
      </c>
      <c r="C320">
        <v>65</v>
      </c>
      <c r="D320">
        <v>3</v>
      </c>
      <c r="E320" s="4">
        <f>(F320)/(100*(2+(B320/10)))</f>
        <v>5.3181430511829673</v>
      </c>
      <c r="F320" s="1">
        <f>((A320*1000)*(B320/100))/((((C320*60)+D320)/60/60))</f>
        <v>1552.8977709454264</v>
      </c>
      <c r="G320" t="s">
        <v>17</v>
      </c>
      <c r="H320" t="s">
        <v>82</v>
      </c>
      <c r="I320" s="1">
        <f>(A320*(B320^2))</f>
        <v>1548.9119999999998</v>
      </c>
      <c r="J320">
        <v>61</v>
      </c>
      <c r="K320" s="1">
        <f>AVERAGEIFS(F:F,J:J,J320)</f>
        <v>1556.357594994683</v>
      </c>
      <c r="L320">
        <f>COUNTIFS(J:J,J320)</f>
        <v>5</v>
      </c>
      <c r="M320" s="4">
        <f t="shared" si="6"/>
        <v>-0.3673860844572916</v>
      </c>
    </row>
    <row r="321" spans="1:13" x14ac:dyDescent="0.3">
      <c r="A321">
        <v>18.3</v>
      </c>
      <c r="B321">
        <v>9.1999999999999993</v>
      </c>
      <c r="C321">
        <v>65</v>
      </c>
      <c r="D321">
        <v>3</v>
      </c>
      <c r="E321" s="4">
        <f>(F321)/(100*(2+(B321/10)))</f>
        <v>5.3181430511829673</v>
      </c>
      <c r="F321" s="1">
        <f>((A321*1000)*(B321/100))/((((C321*60)+D321)/60/60))</f>
        <v>1552.8977709454264</v>
      </c>
      <c r="G321" t="s">
        <v>34</v>
      </c>
      <c r="H321" t="s">
        <v>82</v>
      </c>
      <c r="I321" s="1">
        <f>(A321*(B321^2))</f>
        <v>1548.9119999999998</v>
      </c>
      <c r="J321">
        <v>61</v>
      </c>
      <c r="K321" s="1">
        <f>AVERAGEIFS(F:F,J:J,J321)</f>
        <v>1556.357594994683</v>
      </c>
      <c r="L321">
        <f>COUNTIFS(J:J,J321)</f>
        <v>5</v>
      </c>
      <c r="M321" s="4">
        <f t="shared" si="6"/>
        <v>-0.3673860844572916</v>
      </c>
    </row>
    <row r="322" spans="1:13" x14ac:dyDescent="0.3">
      <c r="A322">
        <v>9.8000000000000007</v>
      </c>
      <c r="B322">
        <v>12.2</v>
      </c>
      <c r="C322">
        <v>40</v>
      </c>
      <c r="D322">
        <v>23</v>
      </c>
      <c r="E322" s="4">
        <f>(F322)/(100*(2+(B322/10)))</f>
        <v>5.516696872364478</v>
      </c>
      <c r="F322" s="1">
        <f>((A322*1000)*(B322/100))/((((C322*60)+D322)/60/60))</f>
        <v>1776.3763929013619</v>
      </c>
      <c r="G322" t="s">
        <v>17</v>
      </c>
      <c r="H322" t="s">
        <v>86</v>
      </c>
      <c r="I322" s="1">
        <f>(A322*(B322^2))</f>
        <v>1458.6319999999998</v>
      </c>
      <c r="J322">
        <v>64</v>
      </c>
      <c r="K322" s="1">
        <f>AVERAGEIFS(F:F,J:J,J322)</f>
        <v>1767.1111535956061</v>
      </c>
      <c r="L322">
        <f>COUNTIFS(J:J,J322)</f>
        <v>6</v>
      </c>
      <c r="M322" s="4">
        <f t="shared" si="6"/>
        <v>-0.36707354267580605</v>
      </c>
    </row>
    <row r="323" spans="1:13" x14ac:dyDescent="0.3">
      <c r="A323">
        <v>6.8</v>
      </c>
      <c r="B323">
        <v>8.8000000000000007</v>
      </c>
      <c r="C323">
        <v>22</v>
      </c>
      <c r="D323">
        <v>7</v>
      </c>
      <c r="E323" s="4">
        <f>(F323)/(100*(2+(B323/10)))</f>
        <v>5.6367746797287124</v>
      </c>
      <c r="F323" s="1">
        <f>((A323*1000)*(B323/100))/((((C323*60)+D323)/60/60))</f>
        <v>1623.3911077618691</v>
      </c>
      <c r="G323" t="s">
        <v>93</v>
      </c>
      <c r="H323" t="s">
        <v>96</v>
      </c>
      <c r="I323" s="1">
        <f>(A323*(B323^2))</f>
        <v>526.5920000000001</v>
      </c>
      <c r="J323">
        <v>76</v>
      </c>
      <c r="K323" s="1">
        <f>AVERAGEIFS(F:F,J:J,J323)</f>
        <v>1623.3911077618691</v>
      </c>
      <c r="L323">
        <f>COUNTIFS(J:J,J323)</f>
        <v>4</v>
      </c>
      <c r="M323" s="4">
        <f t="shared" ref="M323:M354" si="7">E323-(6.6689*(A323^-0.05488))</f>
        <v>-0.36619453432282256</v>
      </c>
    </row>
    <row r="324" spans="1:13" x14ac:dyDescent="0.3">
      <c r="A324">
        <v>6.8</v>
      </c>
      <c r="B324">
        <v>8.8000000000000007</v>
      </c>
      <c r="C324">
        <v>22</v>
      </c>
      <c r="D324">
        <v>7</v>
      </c>
      <c r="E324" s="4">
        <f>(F324)/(100*(2+(B324/10)))</f>
        <v>5.6367746797287124</v>
      </c>
      <c r="F324" s="1">
        <f>((A324*1000)*(B324/100))/((((C324*60)+D324)/60/60))</f>
        <v>1623.3911077618691</v>
      </c>
      <c r="G324" t="s">
        <v>65</v>
      </c>
      <c r="H324" t="s">
        <v>96</v>
      </c>
      <c r="I324" s="1">
        <f>(A324*(B324^2))</f>
        <v>526.5920000000001</v>
      </c>
      <c r="J324">
        <v>76</v>
      </c>
      <c r="K324" s="1">
        <f>AVERAGEIFS(F:F,J:J,J324)</f>
        <v>1623.3911077618691</v>
      </c>
      <c r="L324">
        <f>COUNTIFS(J:J,J324)</f>
        <v>4</v>
      </c>
      <c r="M324" s="4">
        <f t="shared" si="7"/>
        <v>-0.36619453432282256</v>
      </c>
    </row>
    <row r="325" spans="1:13" x14ac:dyDescent="0.3">
      <c r="A325">
        <v>6.8</v>
      </c>
      <c r="B325">
        <v>8.8000000000000007</v>
      </c>
      <c r="C325">
        <v>22</v>
      </c>
      <c r="D325">
        <v>7</v>
      </c>
      <c r="E325" s="4">
        <f>(F325)/(100*(2+(B325/10)))</f>
        <v>5.6367746797287124</v>
      </c>
      <c r="F325" s="1">
        <f>((A325*1000)*(B325/100))/((((C325*60)+D325)/60/60))</f>
        <v>1623.3911077618691</v>
      </c>
      <c r="G325" t="s">
        <v>17</v>
      </c>
      <c r="H325" t="s">
        <v>96</v>
      </c>
      <c r="I325" s="1">
        <f>(A325*(B325^2))</f>
        <v>526.5920000000001</v>
      </c>
      <c r="J325">
        <v>76</v>
      </c>
      <c r="K325" s="1">
        <f>AVERAGEIFS(F:F,J:J,J325)</f>
        <v>1623.3911077618691</v>
      </c>
      <c r="L325">
        <f>COUNTIFS(J:J,J325)</f>
        <v>4</v>
      </c>
      <c r="M325" s="4">
        <f t="shared" si="7"/>
        <v>-0.36619453432282256</v>
      </c>
    </row>
    <row r="326" spans="1:13" x14ac:dyDescent="0.3">
      <c r="A326">
        <v>6.8</v>
      </c>
      <c r="B326">
        <v>8.8000000000000007</v>
      </c>
      <c r="C326">
        <v>22</v>
      </c>
      <c r="D326">
        <v>7</v>
      </c>
      <c r="E326" s="4">
        <f>(F326)/(100*(2+(B326/10)))</f>
        <v>5.6367746797287124</v>
      </c>
      <c r="F326" s="1">
        <f>((A326*1000)*(B326/100))/((((C326*60)+D326)/60/60))</f>
        <v>1623.3911077618691</v>
      </c>
      <c r="G326" t="s">
        <v>27</v>
      </c>
      <c r="H326" t="s">
        <v>96</v>
      </c>
      <c r="I326" s="1">
        <f>(A326*(B326^2))</f>
        <v>526.5920000000001</v>
      </c>
      <c r="J326">
        <v>76</v>
      </c>
      <c r="K326" s="1">
        <f>AVERAGEIFS(F:F,J:J,J326)</f>
        <v>1623.3911077618691</v>
      </c>
      <c r="L326">
        <f>COUNTIFS(J:J,J326)</f>
        <v>4</v>
      </c>
      <c r="M326" s="4">
        <f t="shared" si="7"/>
        <v>-0.36619453432282256</v>
      </c>
    </row>
    <row r="327" spans="1:13" x14ac:dyDescent="0.3">
      <c r="A327">
        <v>7.3</v>
      </c>
      <c r="B327">
        <v>8.8000000000000007</v>
      </c>
      <c r="C327">
        <v>23</v>
      </c>
      <c r="D327">
        <v>51</v>
      </c>
      <c r="E327" s="4">
        <f>(F327)/(100*(2+(B327/10)))</f>
        <v>5.6114605171208947</v>
      </c>
      <c r="F327" s="1">
        <f>((A327*1000)*(B327/100))/((((C327*60)+D327)/60/60))</f>
        <v>1616.1006289308177</v>
      </c>
      <c r="G327" t="s">
        <v>17</v>
      </c>
      <c r="H327" t="s">
        <v>21</v>
      </c>
      <c r="I327" s="1">
        <f>(A327*(B327^2))</f>
        <v>565.31200000000013</v>
      </c>
      <c r="J327" s="1">
        <v>7</v>
      </c>
      <c r="K327" s="1">
        <f>AVERAGEIFS(F:F,J:J,J327)</f>
        <v>1659.7527716417353</v>
      </c>
      <c r="L327">
        <f>COUNTIFS(J:J,J327)</f>
        <v>6</v>
      </c>
      <c r="M327" s="4">
        <f t="shared" si="7"/>
        <v>-0.36817959695681424</v>
      </c>
    </row>
    <row r="328" spans="1:13" x14ac:dyDescent="0.3">
      <c r="A328">
        <v>18.899999999999999</v>
      </c>
      <c r="B328">
        <v>7.4</v>
      </c>
      <c r="C328">
        <v>57</v>
      </c>
      <c r="D328">
        <v>52</v>
      </c>
      <c r="E328" s="4">
        <f>(F328)/(100*(2+(B328/10)))</f>
        <v>5.2925594537320464</v>
      </c>
      <c r="F328" s="1">
        <f>((A328*1000)*(B328/100))/((((C328*60)+D328)/60/60))</f>
        <v>1450.1612903225807</v>
      </c>
      <c r="G328" t="s">
        <v>56</v>
      </c>
      <c r="H328" t="s">
        <v>36</v>
      </c>
      <c r="I328" s="1">
        <f>(A328*(B328^2))</f>
        <v>1034.9639999999999</v>
      </c>
      <c r="J328">
        <v>17</v>
      </c>
      <c r="K328" s="1">
        <f>AVERAGEIFS(F:F,J:J,J328)</f>
        <v>1592.1644485718925</v>
      </c>
      <c r="L328">
        <f>COUNTIFS(J:J,J328)</f>
        <v>8</v>
      </c>
      <c r="M328" s="4">
        <f t="shared" si="7"/>
        <v>-0.3829124939849331</v>
      </c>
    </row>
    <row r="329" spans="1:13" x14ac:dyDescent="0.3">
      <c r="A329">
        <v>18.8</v>
      </c>
      <c r="B329">
        <v>5.0999999999999996</v>
      </c>
      <c r="C329">
        <v>43</v>
      </c>
      <c r="D329">
        <v>22</v>
      </c>
      <c r="E329" s="4">
        <f>(F329)/(100*(2+(B329/10)))</f>
        <v>5.2850550143775408</v>
      </c>
      <c r="F329" s="1">
        <f>((A329*1000)*(B329/100))/((((C329*60)+D329)/60/60))</f>
        <v>1326.5488086087626</v>
      </c>
      <c r="G329" t="s">
        <v>52</v>
      </c>
      <c r="H329" t="s">
        <v>80</v>
      </c>
      <c r="I329" s="1">
        <f>(A329*(B329^2))</f>
        <v>488.988</v>
      </c>
      <c r="J329">
        <v>58</v>
      </c>
      <c r="K329" s="1">
        <f>AVERAGEIFS(F:F,J:J,J329)</f>
        <v>1325.7858395854064</v>
      </c>
      <c r="L329">
        <f>COUNTIFS(J:J,J329)</f>
        <v>4</v>
      </c>
      <c r="M329" s="4">
        <f t="shared" si="7"/>
        <v>-0.39206953798855082</v>
      </c>
    </row>
    <row r="330" spans="1:13" x14ac:dyDescent="0.3">
      <c r="A330">
        <v>18.8</v>
      </c>
      <c r="B330">
        <v>5.0999999999999996</v>
      </c>
      <c r="C330">
        <v>43</v>
      </c>
      <c r="D330">
        <v>22</v>
      </c>
      <c r="E330" s="4">
        <f>(F330)/(100*(2+(B330/10)))</f>
        <v>5.2850550143775408</v>
      </c>
      <c r="F330" s="1">
        <f>((A330*1000)*(B330/100))/((((C330*60)+D330)/60/60))</f>
        <v>1326.5488086087626</v>
      </c>
      <c r="G330" t="s">
        <v>65</v>
      </c>
      <c r="H330" t="s">
        <v>80</v>
      </c>
      <c r="I330" s="1">
        <f>(A330*(B330^2))</f>
        <v>488.988</v>
      </c>
      <c r="J330">
        <v>58</v>
      </c>
      <c r="K330" s="1">
        <f>AVERAGEIFS(F:F,J:J,J330)</f>
        <v>1325.7858395854064</v>
      </c>
      <c r="L330">
        <f>COUNTIFS(J:J,J330)</f>
        <v>4</v>
      </c>
      <c r="M330" s="4">
        <f t="shared" si="7"/>
        <v>-0.39206953798855082</v>
      </c>
    </row>
    <row r="331" spans="1:13" x14ac:dyDescent="0.3">
      <c r="A331">
        <v>18.8</v>
      </c>
      <c r="B331">
        <v>5.0999999999999996</v>
      </c>
      <c r="C331">
        <v>43</v>
      </c>
      <c r="D331">
        <v>22</v>
      </c>
      <c r="E331" s="4">
        <f>(F331)/(100*(2+(B331/10)))</f>
        <v>5.2850550143775408</v>
      </c>
      <c r="F331" s="1">
        <f>((A331*1000)*(B331/100))/((((C331*60)+D331)/60/60))</f>
        <v>1326.5488086087626</v>
      </c>
      <c r="G331" t="s">
        <v>17</v>
      </c>
      <c r="H331" t="s">
        <v>80</v>
      </c>
      <c r="I331" s="1">
        <f>(A331*(B331^2))</f>
        <v>488.988</v>
      </c>
      <c r="J331">
        <v>58</v>
      </c>
      <c r="K331" s="1">
        <f>AVERAGEIFS(F:F,J:J,J331)</f>
        <v>1325.7858395854064</v>
      </c>
      <c r="L331">
        <f>COUNTIFS(J:J,J331)</f>
        <v>4</v>
      </c>
      <c r="M331" s="4">
        <f t="shared" si="7"/>
        <v>-0.39206953798855082</v>
      </c>
    </row>
    <row r="332" spans="1:13" x14ac:dyDescent="0.3">
      <c r="A332">
        <v>9.8000000000000007</v>
      </c>
      <c r="B332">
        <v>12.2</v>
      </c>
      <c r="C332">
        <v>40</v>
      </c>
      <c r="D332">
        <v>35</v>
      </c>
      <c r="E332" s="4">
        <f>(F332)/(100*(2+(B332/10)))</f>
        <v>5.4895098651906071</v>
      </c>
      <c r="F332" s="1">
        <f>((A332*1000)*(B332/100))/((((C332*60)+D332)/60/60))</f>
        <v>1767.6221765913756</v>
      </c>
      <c r="G332" t="s">
        <v>64</v>
      </c>
      <c r="H332" t="s">
        <v>86</v>
      </c>
      <c r="I332" s="1">
        <f>(A332*(B332^2))</f>
        <v>1458.6319999999998</v>
      </c>
      <c r="J332">
        <v>64</v>
      </c>
      <c r="K332" s="1">
        <f>AVERAGEIFS(F:F,J:J,J332)</f>
        <v>1767.1111535956061</v>
      </c>
      <c r="L332">
        <f>COUNTIFS(J:J,J332)</f>
        <v>6</v>
      </c>
      <c r="M332" s="4">
        <f t="shared" si="7"/>
        <v>-0.39426054984967696</v>
      </c>
    </row>
    <row r="333" spans="1:13" x14ac:dyDescent="0.3">
      <c r="A333">
        <v>6.6</v>
      </c>
      <c r="B333">
        <v>7.6</v>
      </c>
      <c r="C333">
        <v>19</v>
      </c>
      <c r="D333">
        <v>25</v>
      </c>
      <c r="E333" s="4">
        <f>(F333)/(100*(2+(B333/10)))</f>
        <v>5.6159731293151705</v>
      </c>
      <c r="F333" s="1">
        <f>((A333*1000)*(B333/100))/((((C333*60)+D333)/60/60))</f>
        <v>1550.0085836909871</v>
      </c>
      <c r="G333" t="s">
        <v>17</v>
      </c>
      <c r="H333" t="s">
        <v>41</v>
      </c>
      <c r="I333" s="1">
        <f>(A333*(B333^2))</f>
        <v>381.21599999999995</v>
      </c>
      <c r="J333" s="1">
        <v>22</v>
      </c>
      <c r="K333" s="1">
        <f>AVERAGEIFS(F:F,J:J,J333)</f>
        <v>1655.9189556874064</v>
      </c>
      <c r="L333">
        <f>COUNTIFS(J:J,J333)</f>
        <v>6</v>
      </c>
      <c r="M333" s="4">
        <f t="shared" si="7"/>
        <v>-0.39683899376456111</v>
      </c>
    </row>
    <row r="334" spans="1:13" x14ac:dyDescent="0.3">
      <c r="A334">
        <v>7.3</v>
      </c>
      <c r="B334">
        <v>9.6</v>
      </c>
      <c r="C334">
        <v>25</v>
      </c>
      <c r="D334">
        <v>27</v>
      </c>
      <c r="E334" s="4">
        <f>(F334)/(100*(2+(B334/10)))</f>
        <v>5.581691711357724</v>
      </c>
      <c r="F334" s="1">
        <f>((A334*1000)*(B334/100))/((((C334*60)+D334)/60/60))</f>
        <v>1652.1807465618863</v>
      </c>
      <c r="G334" t="s">
        <v>15</v>
      </c>
      <c r="H334" t="s">
        <v>51</v>
      </c>
      <c r="I334" s="1">
        <f>(A334*(B334^2))</f>
        <v>672.76799999999992</v>
      </c>
      <c r="J334">
        <v>34</v>
      </c>
      <c r="K334" s="1">
        <f>AVERAGEIFS(F:F,J:J,J334)</f>
        <v>1652.1807465618863</v>
      </c>
      <c r="L334">
        <f>COUNTIFS(J:J,J334)</f>
        <v>1</v>
      </c>
      <c r="M334" s="4">
        <f t="shared" si="7"/>
        <v>-0.39794840271998488</v>
      </c>
    </row>
    <row r="335" spans="1:13" x14ac:dyDescent="0.3">
      <c r="A335">
        <v>18.8</v>
      </c>
      <c r="B335">
        <v>5.0999999999999996</v>
      </c>
      <c r="C335">
        <v>43</v>
      </c>
      <c r="D335">
        <v>28</v>
      </c>
      <c r="E335" s="4">
        <f>(F335)/(100*(2+(B335/10)))</f>
        <v>5.2728961454794323</v>
      </c>
      <c r="F335" s="1">
        <f>((A335*1000)*(B335/100))/((((C335*60)+D335)/60/60))</f>
        <v>1323.4969325153374</v>
      </c>
      <c r="G335" t="s">
        <v>64</v>
      </c>
      <c r="H335" t="s">
        <v>80</v>
      </c>
      <c r="I335" s="1">
        <f>(A335*(B335^2))</f>
        <v>488.988</v>
      </c>
      <c r="J335">
        <v>58</v>
      </c>
      <c r="K335" s="1">
        <f>AVERAGEIFS(F:F,J:J,J335)</f>
        <v>1325.7858395854064</v>
      </c>
      <c r="L335">
        <f>COUNTIFS(J:J,J335)</f>
        <v>4</v>
      </c>
      <c r="M335" s="4">
        <f t="shared" si="7"/>
        <v>-0.40422840688665929</v>
      </c>
    </row>
    <row r="336" spans="1:13" x14ac:dyDescent="0.3">
      <c r="A336">
        <v>9.8000000000000007</v>
      </c>
      <c r="B336">
        <v>12.2</v>
      </c>
      <c r="C336">
        <v>40</v>
      </c>
      <c r="D336">
        <v>40</v>
      </c>
      <c r="E336" s="4">
        <f>(F336)/(100*(2+(B336/10)))</f>
        <v>5.4782608695652177</v>
      </c>
      <c r="F336" s="1">
        <f>((A336*1000)*(B336/100))/((((C336*60)+D336)/60/60))</f>
        <v>1764</v>
      </c>
      <c r="G336" t="s">
        <v>34</v>
      </c>
      <c r="H336" t="s">
        <v>86</v>
      </c>
      <c r="I336" s="1">
        <f>(A336*(B336^2))</f>
        <v>1458.6319999999998</v>
      </c>
      <c r="J336">
        <v>64</v>
      </c>
      <c r="K336" s="1">
        <f>AVERAGEIFS(F:F,J:J,J336)</f>
        <v>1767.1111535956061</v>
      </c>
      <c r="L336">
        <f>COUNTIFS(J:J,J336)</f>
        <v>6</v>
      </c>
      <c r="M336" s="4">
        <f t="shared" si="7"/>
        <v>-0.40550954547506635</v>
      </c>
    </row>
    <row r="337" spans="1:13" x14ac:dyDescent="0.3">
      <c r="A337">
        <v>11.7</v>
      </c>
      <c r="B337">
        <v>11.1</v>
      </c>
      <c r="C337">
        <v>46</v>
      </c>
      <c r="D337">
        <v>20</v>
      </c>
      <c r="E337" s="4">
        <f>(F337)/(100*(2+(B337/10)))</f>
        <v>5.4076198847995558</v>
      </c>
      <c r="F337" s="1">
        <f>((A337*1000)*(B337/100))/((((C337*60)+D337)/60/60))</f>
        <v>1681.769784172662</v>
      </c>
      <c r="G337" t="s">
        <v>9</v>
      </c>
      <c r="H337" t="s">
        <v>43</v>
      </c>
      <c r="I337" s="1">
        <f>(A337*(B337^2))</f>
        <v>1441.5569999999998</v>
      </c>
      <c r="J337">
        <v>24</v>
      </c>
      <c r="K337" s="1">
        <f>AVERAGEIFS(F:F,J:J,J337)</f>
        <v>1728.3413102109353</v>
      </c>
      <c r="L337">
        <f>COUNTIFS(J:J,J337)</f>
        <v>5</v>
      </c>
      <c r="M337" s="4">
        <f t="shared" si="7"/>
        <v>-0.41920766761024808</v>
      </c>
    </row>
    <row r="338" spans="1:13" x14ac:dyDescent="0.3">
      <c r="A338">
        <v>6.5</v>
      </c>
      <c r="B338">
        <v>8.5</v>
      </c>
      <c r="C338">
        <v>20</v>
      </c>
      <c r="D338">
        <v>47</v>
      </c>
      <c r="E338" s="4">
        <f>(F338)/(100*(2+(B338/10)))</f>
        <v>5.5965897100409396</v>
      </c>
      <c r="F338" s="1">
        <f>((A338*1000)*(B338/100))/((((C338*60)+D338)/60/60))</f>
        <v>1595.0280673616678</v>
      </c>
      <c r="G338" t="s">
        <v>18</v>
      </c>
      <c r="H338" t="s">
        <v>45</v>
      </c>
      <c r="I338" s="1">
        <f>(A338*(B338^2))</f>
        <v>469.625</v>
      </c>
      <c r="J338">
        <v>27</v>
      </c>
      <c r="K338" s="1">
        <f>AVERAGEIFS(F:F,J:J,J338)</f>
        <v>1582.7051728839194</v>
      </c>
      <c r="L338">
        <f>COUNTIFS(J:J,J338)</f>
        <v>5</v>
      </c>
      <c r="M338" s="4">
        <f t="shared" si="7"/>
        <v>-0.42126253247916168</v>
      </c>
    </row>
    <row r="339" spans="1:13" x14ac:dyDescent="0.3">
      <c r="A339">
        <v>3.9</v>
      </c>
      <c r="B339">
        <v>12.5</v>
      </c>
      <c r="C339">
        <v>15</v>
      </c>
      <c r="D339">
        <v>42</v>
      </c>
      <c r="E339" s="4">
        <f>(F339)/(100*(2+(B339/10)))</f>
        <v>5.7324840764331206</v>
      </c>
      <c r="F339" s="1">
        <f>((A339*1000)*(B339/100))/((((C339*60)+D339)/60/60))</f>
        <v>1863.0573248407643</v>
      </c>
      <c r="G339" t="s">
        <v>18</v>
      </c>
      <c r="H339" t="s">
        <v>23</v>
      </c>
      <c r="I339" s="1">
        <f>(A339*(B339^2))</f>
        <v>609.375</v>
      </c>
      <c r="J339" s="1">
        <v>9</v>
      </c>
      <c r="K339" s="1">
        <f>AVERAGEIFS(F:F,J:J,J339)</f>
        <v>1913.775896296519</v>
      </c>
      <c r="L339">
        <f>COUNTIFS(J:J,J339)</f>
        <v>6</v>
      </c>
      <c r="M339" s="4">
        <f t="shared" si="7"/>
        <v>-0.45646030199024512</v>
      </c>
    </row>
    <row r="340" spans="1:13" x14ac:dyDescent="0.3">
      <c r="A340">
        <v>8.8000000000000007</v>
      </c>
      <c r="B340">
        <v>10</v>
      </c>
      <c r="C340">
        <v>32</v>
      </c>
      <c r="D340">
        <v>18</v>
      </c>
      <c r="E340" s="4">
        <f>(F340)/(100*(2+(B340/10)))</f>
        <v>5.4489164086687314</v>
      </c>
      <c r="F340" s="1">
        <f>((A340*1000)*(B340/100))/((((C340*60)+D340)/60/60))</f>
        <v>1634.6749226006193</v>
      </c>
      <c r="G340" t="s">
        <v>100</v>
      </c>
      <c r="H340" t="s">
        <v>106</v>
      </c>
      <c r="I340" s="1">
        <f>(A340*(B340^2))</f>
        <v>880.00000000000011</v>
      </c>
      <c r="J340">
        <v>87</v>
      </c>
      <c r="K340" s="1">
        <f>AVERAGEIFS(F:F,J:J,J340)</f>
        <v>1686.4385701980002</v>
      </c>
      <c r="L340">
        <f>COUNTIFS(J:J,J340)</f>
        <v>7</v>
      </c>
      <c r="M340" s="4">
        <f t="shared" si="7"/>
        <v>-0.46971093454973101</v>
      </c>
    </row>
    <row r="341" spans="1:13" x14ac:dyDescent="0.3">
      <c r="A341">
        <v>7.3</v>
      </c>
      <c r="B341">
        <v>8.8000000000000007</v>
      </c>
      <c r="C341">
        <v>24</v>
      </c>
      <c r="D341">
        <v>18</v>
      </c>
      <c r="E341" s="4">
        <f>(F341)/(100*(2+(B341/10)))</f>
        <v>5.5075445816186566</v>
      </c>
      <c r="F341" s="1">
        <f>((A341*1000)*(B341/100))/((((C341*60)+D341)/60/60))</f>
        <v>1586.172839506173</v>
      </c>
      <c r="G341" t="s">
        <v>65</v>
      </c>
      <c r="H341" t="s">
        <v>21</v>
      </c>
      <c r="I341" s="1">
        <f>(A341*(B341^2))</f>
        <v>565.31200000000013</v>
      </c>
      <c r="J341">
        <v>73</v>
      </c>
      <c r="K341" s="1">
        <f>AVERAGEIFS(F:F,J:J,J341)</f>
        <v>1632.1099011071992</v>
      </c>
      <c r="L341">
        <f>COUNTIFS(J:J,J341)</f>
        <v>4</v>
      </c>
      <c r="M341" s="4">
        <f t="shared" si="7"/>
        <v>-0.47209553245905234</v>
      </c>
    </row>
    <row r="342" spans="1:13" x14ac:dyDescent="0.3">
      <c r="A342">
        <v>3.9</v>
      </c>
      <c r="B342">
        <v>12.5</v>
      </c>
      <c r="C342">
        <v>15</v>
      </c>
      <c r="D342">
        <v>51</v>
      </c>
      <c r="E342" s="4">
        <f>(F342)/(100*(2+(B342/10)))</f>
        <v>5.6782334384858046</v>
      </c>
      <c r="F342" s="1">
        <f>((A342*1000)*(B342/100))/((((C342*60)+D342)/60/60))</f>
        <v>1845.4258675078866</v>
      </c>
      <c r="G342" t="s">
        <v>12</v>
      </c>
      <c r="H342" t="s">
        <v>23</v>
      </c>
      <c r="I342" s="1">
        <f>(A342*(B342^2))</f>
        <v>609.375</v>
      </c>
      <c r="J342" s="1">
        <v>9</v>
      </c>
      <c r="K342" s="1">
        <f>AVERAGEIFS(F:F,J:J,J342)</f>
        <v>1913.775896296519</v>
      </c>
      <c r="L342">
        <f>COUNTIFS(J:J,J342)</f>
        <v>6</v>
      </c>
      <c r="M342" s="4">
        <f t="shared" si="7"/>
        <v>-0.51071093993756111</v>
      </c>
    </row>
    <row r="343" spans="1:13" x14ac:dyDescent="0.3">
      <c r="A343">
        <v>7.2</v>
      </c>
      <c r="B343">
        <v>9</v>
      </c>
      <c r="C343">
        <v>24</v>
      </c>
      <c r="D343">
        <v>33</v>
      </c>
      <c r="E343" s="4">
        <f>(F343)/(100*(2+(B343/10)))</f>
        <v>5.4610576585434369</v>
      </c>
      <c r="F343" s="1">
        <f>((A343*1000)*(B343/100))/((((C343*60)+D343)/60/60))</f>
        <v>1583.7067209775967</v>
      </c>
      <c r="G343" t="s">
        <v>52</v>
      </c>
      <c r="H343" t="s">
        <v>81</v>
      </c>
      <c r="I343" s="1">
        <f>(A343*(B343^2))</f>
        <v>583.20000000000005</v>
      </c>
      <c r="J343">
        <v>59</v>
      </c>
      <c r="K343" s="1">
        <f>AVERAGEIFS(F:F,J:J,J343)</f>
        <v>1570.1183309331198</v>
      </c>
      <c r="L343">
        <f>COUNTIFS(J:J,J343)</f>
        <v>5</v>
      </c>
      <c r="M343" s="4">
        <f t="shared" si="7"/>
        <v>-0.52311062231408378</v>
      </c>
    </row>
    <row r="344" spans="1:13" x14ac:dyDescent="0.3">
      <c r="A344">
        <v>7.2</v>
      </c>
      <c r="B344">
        <v>9</v>
      </c>
      <c r="C344">
        <v>24</v>
      </c>
      <c r="D344">
        <v>40</v>
      </c>
      <c r="E344" s="4">
        <f>(F344)/(100*(2+(B344/10)))</f>
        <v>5.4352283317800554</v>
      </c>
      <c r="F344" s="1">
        <f>((A344*1000)*(B344/100))/((((C344*60)+D344)/60/60))</f>
        <v>1576.216216216216</v>
      </c>
      <c r="G344" t="s">
        <v>34</v>
      </c>
      <c r="H344" t="s">
        <v>81</v>
      </c>
      <c r="I344" s="1">
        <f>(A344*(B344^2))</f>
        <v>583.20000000000005</v>
      </c>
      <c r="J344">
        <v>59</v>
      </c>
      <c r="K344" s="1">
        <f>AVERAGEIFS(F:F,J:J,J344)</f>
        <v>1570.1183309331198</v>
      </c>
      <c r="L344">
        <f>COUNTIFS(J:J,J344)</f>
        <v>5</v>
      </c>
      <c r="M344" s="4">
        <f t="shared" si="7"/>
        <v>-0.54893994907746535</v>
      </c>
    </row>
    <row r="345" spans="1:13" x14ac:dyDescent="0.3">
      <c r="A345">
        <v>7.7</v>
      </c>
      <c r="B345">
        <v>8.1999999999999993</v>
      </c>
      <c r="C345">
        <v>24</v>
      </c>
      <c r="D345">
        <v>53</v>
      </c>
      <c r="E345" s="4">
        <f>(F345)/(100*(2+(B345/10)))</f>
        <v>5.3988114748257816</v>
      </c>
      <c r="F345" s="1">
        <f>((A345*1000)*(B345/100))/((((C345*60)+D345)/60/60))</f>
        <v>1522.4648359008704</v>
      </c>
      <c r="G345" t="s">
        <v>16</v>
      </c>
      <c r="H345" t="s">
        <v>58</v>
      </c>
      <c r="I345" s="1">
        <f>(A345*(B345^2))</f>
        <v>517.74799999999993</v>
      </c>
      <c r="J345">
        <v>41</v>
      </c>
      <c r="K345" s="1">
        <f>AVERAGEIFS(F:F,J:J,J345)</f>
        <v>1626.5384360632017</v>
      </c>
      <c r="L345">
        <f>COUNTIFS(J:J,J345)</f>
        <v>4</v>
      </c>
      <c r="M345" s="4">
        <f t="shared" si="7"/>
        <v>-0.5633480816509806</v>
      </c>
    </row>
    <row r="346" spans="1:13" x14ac:dyDescent="0.3">
      <c r="A346">
        <v>7.7</v>
      </c>
      <c r="B346">
        <v>8.1999999999999993</v>
      </c>
      <c r="C346">
        <v>24</v>
      </c>
      <c r="D346">
        <v>53</v>
      </c>
      <c r="E346" s="4">
        <f>(F346)/(100*(2+(B346/10)))</f>
        <v>5.3988114748257816</v>
      </c>
      <c r="F346" s="1">
        <f>((A346*1000)*(B346/100))/((((C346*60)+D346)/60/60))</f>
        <v>1522.4648359008704</v>
      </c>
      <c r="G346" t="s">
        <v>10</v>
      </c>
      <c r="H346" t="s">
        <v>58</v>
      </c>
      <c r="I346" s="1">
        <f>(A346*(B346^2))</f>
        <v>517.74799999999993</v>
      </c>
      <c r="J346">
        <v>41</v>
      </c>
      <c r="K346" s="1">
        <f>AVERAGEIFS(F:F,J:J,J346)</f>
        <v>1626.5384360632017</v>
      </c>
      <c r="L346">
        <f>COUNTIFS(J:J,J346)</f>
        <v>4</v>
      </c>
      <c r="M346" s="4">
        <f t="shared" si="7"/>
        <v>-0.5633480816509806</v>
      </c>
    </row>
    <row r="347" spans="1:13" x14ac:dyDescent="0.3">
      <c r="A347">
        <v>7.2</v>
      </c>
      <c r="B347">
        <v>9</v>
      </c>
      <c r="C347">
        <v>24</v>
      </c>
      <c r="D347">
        <v>45</v>
      </c>
      <c r="E347" s="4">
        <f>(F347)/(100*(2+(B347/10)))</f>
        <v>5.4169278996865202</v>
      </c>
      <c r="F347" s="1">
        <f>((A347*1000)*(B347/100))/((((C347*60)+D347)/60/60))</f>
        <v>1570.909090909091</v>
      </c>
      <c r="G347" t="s">
        <v>17</v>
      </c>
      <c r="H347" t="s">
        <v>81</v>
      </c>
      <c r="I347" s="1">
        <f>(A347*(B347^2))</f>
        <v>583.20000000000005</v>
      </c>
      <c r="J347">
        <v>59</v>
      </c>
      <c r="K347" s="1">
        <f>AVERAGEIFS(F:F,J:J,J347)</f>
        <v>1570.1183309331198</v>
      </c>
      <c r="L347">
        <f>COUNTIFS(J:J,J347)</f>
        <v>5</v>
      </c>
      <c r="M347" s="4">
        <f t="shared" si="7"/>
        <v>-0.56724038117100051</v>
      </c>
    </row>
    <row r="348" spans="1:13" x14ac:dyDescent="0.3">
      <c r="A348">
        <v>9.8000000000000007</v>
      </c>
      <c r="B348">
        <v>12.2</v>
      </c>
      <c r="C348">
        <v>41</v>
      </c>
      <c r="D348">
        <v>58</v>
      </c>
      <c r="E348" s="4">
        <f>(F348)/(100*(2+(B348/10)))</f>
        <v>5.3085609697137137</v>
      </c>
      <c r="F348" s="1">
        <f>((A348*1000)*(B348/100))/((((C348*60)+D348)/60/60))</f>
        <v>1709.3566322478157</v>
      </c>
      <c r="G348" t="s">
        <v>52</v>
      </c>
      <c r="H348" t="s">
        <v>86</v>
      </c>
      <c r="I348" s="1">
        <f>(A348*(B348^2))</f>
        <v>1458.6319999999998</v>
      </c>
      <c r="J348">
        <v>64</v>
      </c>
      <c r="K348" s="1">
        <f>AVERAGEIFS(F:F,J:J,J348)</f>
        <v>1767.1111535956061</v>
      </c>
      <c r="L348">
        <f>COUNTIFS(J:J,J348)</f>
        <v>6</v>
      </c>
      <c r="M348" s="4">
        <f t="shared" si="7"/>
        <v>-0.57520944532657037</v>
      </c>
    </row>
    <row r="349" spans="1:13" x14ac:dyDescent="0.3">
      <c r="A349">
        <v>8.8000000000000007</v>
      </c>
      <c r="B349">
        <v>10</v>
      </c>
      <c r="C349">
        <v>33</v>
      </c>
      <c r="D349">
        <v>3</v>
      </c>
      <c r="E349" s="4">
        <f>(F349)/(100*(2+(B349/10)))</f>
        <v>5.3252647503782153</v>
      </c>
      <c r="F349" s="1">
        <f>((A349*1000)*(B349/100))/((((C349*60)+D349)/60/60))</f>
        <v>1597.5794251134646</v>
      </c>
      <c r="G349" t="s">
        <v>93</v>
      </c>
      <c r="H349" t="s">
        <v>106</v>
      </c>
      <c r="I349" s="1">
        <f>(A349*(B349^2))</f>
        <v>880.00000000000011</v>
      </c>
      <c r="J349">
        <v>87</v>
      </c>
      <c r="K349" s="1">
        <f>AVERAGEIFS(F:F,J:J,J349)</f>
        <v>1686.4385701980002</v>
      </c>
      <c r="L349">
        <f>COUNTIFS(J:J,J349)</f>
        <v>7</v>
      </c>
      <c r="M349" s="4">
        <f t="shared" si="7"/>
        <v>-0.59336259284024706</v>
      </c>
    </row>
    <row r="350" spans="1:13" x14ac:dyDescent="0.3">
      <c r="A350">
        <v>7.2</v>
      </c>
      <c r="B350">
        <v>9</v>
      </c>
      <c r="C350">
        <v>24</v>
      </c>
      <c r="D350">
        <v>55</v>
      </c>
      <c r="E350" s="4">
        <f>(F350)/(100*(2+(B350/10)))</f>
        <v>5.3806942682504904</v>
      </c>
      <c r="F350" s="1">
        <f>((A350*1000)*(B350/100))/((((C350*60)+D350)/60/60))</f>
        <v>1560.4013377926422</v>
      </c>
      <c r="G350" t="s">
        <v>65</v>
      </c>
      <c r="H350" t="s">
        <v>81</v>
      </c>
      <c r="I350" s="1">
        <f>(A350*(B350^2))</f>
        <v>583.20000000000005</v>
      </c>
      <c r="J350">
        <v>59</v>
      </c>
      <c r="K350" s="1">
        <f>AVERAGEIFS(F:F,J:J,J350)</f>
        <v>1570.1183309331198</v>
      </c>
      <c r="L350">
        <f>COUNTIFS(J:J,J350)</f>
        <v>5</v>
      </c>
      <c r="M350" s="4">
        <f t="shared" si="7"/>
        <v>-0.60347401260703037</v>
      </c>
    </row>
    <row r="351" spans="1:13" x14ac:dyDescent="0.3">
      <c r="A351">
        <v>7.2</v>
      </c>
      <c r="B351">
        <v>9</v>
      </c>
      <c r="C351">
        <v>24</v>
      </c>
      <c r="D351">
        <v>56</v>
      </c>
      <c r="E351" s="4">
        <f>(F351)/(100*(2+(B351/10)))</f>
        <v>5.3770975474829426</v>
      </c>
      <c r="F351" s="1">
        <f>((A351*1000)*(B351/100))/((((C351*60)+D351)/60/60))</f>
        <v>1559.3582887700534</v>
      </c>
      <c r="G351" t="s">
        <v>64</v>
      </c>
      <c r="H351" t="s">
        <v>81</v>
      </c>
      <c r="I351" s="1">
        <f>(A351*(B351^2))</f>
        <v>583.20000000000005</v>
      </c>
      <c r="J351">
        <v>59</v>
      </c>
      <c r="K351" s="1">
        <f>AVERAGEIFS(F:F,J:J,J351)</f>
        <v>1570.1183309331198</v>
      </c>
      <c r="L351">
        <f>COUNTIFS(J:J,J351)</f>
        <v>5</v>
      </c>
      <c r="M351" s="4">
        <f t="shared" si="7"/>
        <v>-0.60707073337457818</v>
      </c>
    </row>
    <row r="352" spans="1:13" x14ac:dyDescent="0.3">
      <c r="A352">
        <v>12.8</v>
      </c>
      <c r="B352">
        <v>9.6</v>
      </c>
      <c r="C352">
        <v>48</v>
      </c>
      <c r="D352">
        <v>15</v>
      </c>
      <c r="E352" s="4">
        <f>(F352)/(100*(2+(B352/10)))</f>
        <v>5.1623021985716289</v>
      </c>
      <c r="F352" s="1">
        <f>((A352*1000)*(B352/100))/((((C352*60)+D352)/60/60))</f>
        <v>1528.041450777202</v>
      </c>
      <c r="G352" t="s">
        <v>17</v>
      </c>
      <c r="H352" t="s">
        <v>92</v>
      </c>
      <c r="I352" s="1">
        <f>(A352*(B352^2))</f>
        <v>1179.6479999999999</v>
      </c>
      <c r="J352">
        <v>72</v>
      </c>
      <c r="K352" s="1">
        <f>AVERAGEIFS(F:F,J:J,J352)</f>
        <v>1614.4977943090889</v>
      </c>
      <c r="L352">
        <f>COUNTIFS(J:J,J352)</f>
        <v>4</v>
      </c>
      <c r="M352" s="4">
        <f t="shared" si="7"/>
        <v>-0.63586216143842389</v>
      </c>
    </row>
    <row r="353" spans="1:13" x14ac:dyDescent="0.3">
      <c r="A353">
        <v>6.5</v>
      </c>
      <c r="B353">
        <v>8.5</v>
      </c>
      <c r="C353">
        <v>21</v>
      </c>
      <c r="D353">
        <v>37</v>
      </c>
      <c r="E353" s="4">
        <f>(F353)/(100*(2+(B353/10)))</f>
        <v>5.3808383719514659</v>
      </c>
      <c r="F353" s="1">
        <f>((A353*1000)*(B353/100))/((((C353*60)+D353)/60/60))</f>
        <v>1533.5389360061679</v>
      </c>
      <c r="G353" t="s">
        <v>27</v>
      </c>
      <c r="H353" t="s">
        <v>45</v>
      </c>
      <c r="I353" s="1">
        <f>(A353*(B353^2))</f>
        <v>469.625</v>
      </c>
      <c r="J353">
        <v>27</v>
      </c>
      <c r="K353" s="1">
        <f>AVERAGEIFS(F:F,J:J,J353)</f>
        <v>1582.7051728839194</v>
      </c>
      <c r="L353">
        <f>COUNTIFS(J:J,J353)</f>
        <v>5</v>
      </c>
      <c r="M353" s="4">
        <f t="shared" si="7"/>
        <v>-0.63701387056863545</v>
      </c>
    </row>
    <row r="354" spans="1:13" x14ac:dyDescent="0.3">
      <c r="A354">
        <v>6.5</v>
      </c>
      <c r="B354">
        <v>8.5</v>
      </c>
      <c r="C354">
        <v>21</v>
      </c>
      <c r="D354">
        <v>37</v>
      </c>
      <c r="E354" s="4">
        <f>(F354)/(100*(2+(B354/10)))</f>
        <v>5.3808383719514659</v>
      </c>
      <c r="F354" s="1">
        <f>((A354*1000)*(B354/100))/((((C354*60)+D354)/60/60))</f>
        <v>1533.5389360061679</v>
      </c>
      <c r="G354" t="s">
        <v>9</v>
      </c>
      <c r="H354" t="s">
        <v>45</v>
      </c>
      <c r="I354" s="1">
        <f>(A354*(B354^2))</f>
        <v>469.625</v>
      </c>
      <c r="J354">
        <v>27</v>
      </c>
      <c r="K354" s="1">
        <f>AVERAGEIFS(F:F,J:J,J354)</f>
        <v>1582.7051728839194</v>
      </c>
      <c r="L354">
        <f>COUNTIFS(J:J,J354)</f>
        <v>5</v>
      </c>
      <c r="M354" s="4">
        <f t="shared" si="7"/>
        <v>-0.63701387056863545</v>
      </c>
    </row>
  </sheetData>
  <sortState xmlns:xlrd2="http://schemas.microsoft.com/office/spreadsheetml/2017/richdata2" ref="A2:M356">
    <sortCondition descending="1" ref="M2:M356"/>
  </sortState>
  <conditionalFormatting sqref="U1:V4 U24:V1048576 U5:U23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:F1048576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2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</cp:lastModifiedBy>
  <dcterms:created xsi:type="dcterms:W3CDTF">2020-03-29T21:45:07Z</dcterms:created>
  <dcterms:modified xsi:type="dcterms:W3CDTF">2020-04-25T00:13:54Z</dcterms:modified>
</cp:coreProperties>
</file>