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31510_uni_au_dk/Documents/Projects/Antarktis/Manuskripter/ComplexExposure/cosmo-inversion-codes/Data/"/>
    </mc:Choice>
  </mc:AlternateContent>
  <xr:revisionPtr revIDLastSave="733" documentId="13_ncr:1_{A161AA59-88D7-824A-8E4A-90A52194178E}" xr6:coauthVersionLast="47" xr6:coauthVersionMax="47" xr10:uidLastSave="{6D8C2442-3C35-DA40-B94E-5144D85109FF}"/>
  <bookViews>
    <workbookView xWindow="0" yWindow="500" windowWidth="28800" windowHeight="17500" xr2:uid="{7FA6EBA5-445F-F545-9978-64C433FEF719}"/>
  </bookViews>
  <sheets>
    <sheet name="MDML1" sheetId="2" r:id="rId1"/>
    <sheet name="MDML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2" i="2" l="1"/>
  <c r="P84" i="2"/>
  <c r="P88" i="2" l="1"/>
  <c r="P77" i="1"/>
  <c r="P73" i="1"/>
  <c r="P37" i="2"/>
  <c r="P34" i="2"/>
  <c r="P31" i="2"/>
  <c r="P64" i="1"/>
  <c r="P61" i="1"/>
  <c r="P24" i="1"/>
  <c r="P21" i="1"/>
  <c r="P18" i="1"/>
  <c r="P15" i="1"/>
  <c r="P12" i="1"/>
  <c r="P8" i="1"/>
  <c r="P44" i="1"/>
  <c r="P41" i="1"/>
  <c r="P4" i="1"/>
  <c r="P28" i="2"/>
  <c r="P11" i="2"/>
  <c r="P8" i="2"/>
</calcChain>
</file>

<file path=xl/sharedStrings.xml><?xml version="1.0" encoding="utf-8"?>
<sst xmlns="http://schemas.openxmlformats.org/spreadsheetml/2006/main" count="145" uniqueCount="109">
  <si>
    <t>Sample density (g/cm3)</t>
  </si>
  <si>
    <t>fractional volumetric water-content (unitless) </t>
  </si>
  <si>
    <t>% CO2                        Rock</t>
  </si>
  <si>
    <t>% Na2O                       Rock</t>
  </si>
  <si>
    <t>% MgO                        Rock</t>
  </si>
  <si>
    <t>% Al2O3                      Rock</t>
  </si>
  <si>
    <t>% SiO2                       Rock</t>
  </si>
  <si>
    <t>% P2O5                       Rock</t>
  </si>
  <si>
    <t>% K2O                        Rock</t>
  </si>
  <si>
    <t>% CaO                        Rock</t>
  </si>
  <si>
    <t>% TiO2                       Rock</t>
  </si>
  <si>
    <t>% MnO                        Rock</t>
  </si>
  <si>
    <t>% Fe2O3                      Rock</t>
  </si>
  <si>
    <t>Cl (ppm)                     Rock</t>
  </si>
  <si>
    <t>B (ppm)                      Rock</t>
  </si>
  <si>
    <t>Sm (ppm)                     Rock</t>
  </si>
  <si>
    <t>Gd (ppm)                     Rock</t>
  </si>
  <si>
    <t>U (ppm)                      Rock</t>
  </si>
  <si>
    <t>Th (ppm)                     Rock</t>
  </si>
  <si>
    <t>Cr (ppm)                     Rock</t>
  </si>
  <si>
    <t>Li (ppm)                     Rock</t>
  </si>
  <si>
    <t>Target element %K2O          Target</t>
  </si>
  <si>
    <t>Target element %CaO          Target</t>
  </si>
  <si>
    <t>Target element %TiO2         Target</t>
  </si>
  <si>
    <t>Target element %Fe2O3        Target</t>
  </si>
  <si>
    <t>Target element Cl (ppm)      Target</t>
  </si>
  <si>
    <t>Number of nuclides (Nnuc)</t>
  </si>
  <si>
    <t>CJ01-BeAl</t>
  </si>
  <si>
    <t>VK01-BeAl</t>
  </si>
  <si>
    <t>CJ01-BeAlCl</t>
  </si>
  <si>
    <t>VK01-BeAlCl</t>
  </si>
  <si>
    <t>BRA01-BeAl</t>
  </si>
  <si>
    <t>BRA02-BeAl</t>
  </si>
  <si>
    <t>MAB02-BeAl</t>
  </si>
  <si>
    <t>MAB03-BeAl</t>
  </si>
  <si>
    <t>MAB01-BeAl</t>
  </si>
  <si>
    <t>MAB05-BeAl</t>
  </si>
  <si>
    <t>VK02-BeAl</t>
  </si>
  <si>
    <t>VK02-BeAlCl</t>
  </si>
  <si>
    <t>SVE03-BeAlCl</t>
  </si>
  <si>
    <t>SVE03-BeAlClNe</t>
  </si>
  <si>
    <t>SVE06-BeAlClNe</t>
  </si>
  <si>
    <t>MID01-BeAlCl</t>
  </si>
  <si>
    <t>MID02-BeAlCl</t>
  </si>
  <si>
    <t>MOT01-BeAlCl</t>
  </si>
  <si>
    <t>VID01-BeAlCl</t>
  </si>
  <si>
    <t>VID03-BeAlCl</t>
  </si>
  <si>
    <t>SVE06-BeAlCl</t>
  </si>
  <si>
    <t>SVE03-BeAl</t>
  </si>
  <si>
    <t>SVE06-BeAl</t>
  </si>
  <si>
    <t>MID01-BeAl</t>
  </si>
  <si>
    <t>MID02-BeAl</t>
  </si>
  <si>
    <t>MOT01-BeAl</t>
  </si>
  <si>
    <t>VID01-BeAl</t>
  </si>
  <si>
    <t>VID03-BeAl</t>
  </si>
  <si>
    <t>SVE03-BeAlCl6p</t>
  </si>
  <si>
    <t>SVE06-BeAlCl6p</t>
  </si>
  <si>
    <t>CJ01-BeAlCl6p</t>
  </si>
  <si>
    <t>VK01-BeAlCl6p</t>
  </si>
  <si>
    <t>VK02-BeAlCl6p</t>
  </si>
  <si>
    <t>MH01-BeAl</t>
  </si>
  <si>
    <t>MH02-BeAl</t>
  </si>
  <si>
    <t>RH01-BeAl</t>
  </si>
  <si>
    <t>RH02-BeAl</t>
  </si>
  <si>
    <t>GRO01-BeAl</t>
  </si>
  <si>
    <t>GRO03-BeAl</t>
  </si>
  <si>
    <t>GRO04-BeAl</t>
  </si>
  <si>
    <t>BOR03-BeAl</t>
  </si>
  <si>
    <t>BOR01-BeAl</t>
  </si>
  <si>
    <t>GRU07-BeAl</t>
  </si>
  <si>
    <t>STR01-BeAl</t>
  </si>
  <si>
    <t>Cosmogenic N (at/g)</t>
  </si>
  <si>
    <t>Cosmogenic N unc (at/g)</t>
  </si>
  <si>
    <t>Elevation (meters)</t>
  </si>
  <si>
    <t>Longitude (decimal degrees, 0-360 degrees east)</t>
  </si>
  <si>
    <t>Latitude (decimal degrees, -90(S) to +90(N))</t>
  </si>
  <si>
    <t>Topographic shielding factor (0-1)</t>
  </si>
  <si>
    <t>Sample thickness (cm)</t>
  </si>
  <si>
    <t>Depth to top of sample (cm)</t>
  </si>
  <si>
    <t>Nuclide identificator (1=10Be, 2=26Al, 3=36Cl, 4=21Ne)</t>
  </si>
  <si>
    <t>Sample ID</t>
  </si>
  <si>
    <t>Uncertainty (conservative)</t>
  </si>
  <si>
    <t>Estimated last deglaciation (ka)</t>
  </si>
  <si>
    <t>Year sampled (a)</t>
  </si>
  <si>
    <t>%K2O          Target</t>
  </si>
  <si>
    <t>%CaO          Target</t>
  </si>
  <si>
    <t>%TiO2         Target</t>
  </si>
  <si>
    <t>%Fe2O3        Target</t>
  </si>
  <si>
    <t>Cl (ppm)      Target</t>
  </si>
  <si>
    <t>Sample #</t>
  </si>
  <si>
    <t>BRA01-BeAlNe</t>
  </si>
  <si>
    <t>BRA02-BeAlNe</t>
  </si>
  <si>
    <t>MAB02-BeAlNe</t>
  </si>
  <si>
    <t>MAB03-BeAlNe</t>
  </si>
  <si>
    <t>MH01-BeAlNe</t>
  </si>
  <si>
    <t>RH01-BeAlNe</t>
  </si>
  <si>
    <t>RH02-BeAlNe</t>
  </si>
  <si>
    <t>SVE03-BeAlNe</t>
  </si>
  <si>
    <t>SVE06-BeAlNe</t>
  </si>
  <si>
    <t>SVE03-BeAlCl0.5Ne</t>
  </si>
  <si>
    <t>SVE06-BeAlCl0.5Ne</t>
  </si>
  <si>
    <t>CJ01-BeAlNe</t>
  </si>
  <si>
    <t>VK01-BeAlNe</t>
  </si>
  <si>
    <t>VK02-BeAlNe</t>
  </si>
  <si>
    <t>MAB01-BeAlNe</t>
  </si>
  <si>
    <t>VK01-BeAlClNe</t>
  </si>
  <si>
    <t>MAB05-BeAlNe</t>
  </si>
  <si>
    <t>VK02-BeAlClNe</t>
  </si>
  <si>
    <t>CJ01-BeAlClNe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</si>
</sst>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/>
    <xf numFmtId="2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Border="1"/>
    <xf numFmtId="1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" fontId="0" fillId="0" borderId="0" xfId="0" applyNumberFormat="1" applyBorder="1"/>
    <xf numFmtId="1" fontId="2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 vertical="center"/>
    </xf>
    <xf numFmtId="0" fontId="0" fillId="0" borderId="0" xfId="0" applyFill="1"/>
    <xf numFmtId="2" fontId="0" fillId="0" borderId="0" xfId="0" applyNumberFormat="1"/>
    <xf numFmtId="2" fontId="0" fillId="0" borderId="0" xfId="0" applyNumberFormat="1" applyBorder="1" applyAlignment="1">
      <alignment horizontal="right" vertical="center"/>
    </xf>
    <xf numFmtId="2" fontId="0" fillId="0" borderId="0" xfId="0" applyNumberFormat="1" applyBorder="1"/>
    <xf numFmtId="0" fontId="1" fillId="0" borderId="0" xfId="0" applyFont="1" applyFill="1" applyAlignment="1">
      <alignment vertical="center" wrapText="1"/>
    </xf>
    <xf numFmtId="1" fontId="0" fillId="0" borderId="0" xfId="0" applyNumberFormat="1" applyFill="1"/>
    <xf numFmtId="1" fontId="0" fillId="0" borderId="0" xfId="0" applyNumberFormat="1" applyFill="1" applyBorder="1" applyAlignment="1">
      <alignment horizontal="right"/>
    </xf>
    <xf numFmtId="1" fontId="0" fillId="0" borderId="0" xfId="0" applyNumberFormat="1" applyFill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DA62-B917-C546-BC76-D719BE9D57ED}">
  <dimension ref="A1:AO93"/>
  <sheetViews>
    <sheetView tabSelected="1" workbookViewId="0">
      <pane xSplit="1" topLeftCell="B1" activePane="topRight" state="frozen"/>
      <selection pane="topRight" activeCell="I18" sqref="I18"/>
    </sheetView>
  </sheetViews>
  <sheetFormatPr baseColWidth="10" defaultRowHeight="16" x14ac:dyDescent="0.2"/>
  <cols>
    <col min="1" max="1" width="17.6640625" bestFit="1" customWidth="1"/>
    <col min="2" max="2" width="8.33203125" customWidth="1"/>
    <col min="11" max="11" width="11.33203125" customWidth="1"/>
    <col min="12" max="12" width="13" customWidth="1"/>
    <col min="15" max="16" width="10.83203125" style="20"/>
  </cols>
  <sheetData>
    <row r="1" spans="1:41" s="2" customFormat="1" ht="99" customHeight="1" x14ac:dyDescent="0.2">
      <c r="A1" s="1" t="s">
        <v>80</v>
      </c>
      <c r="B1" s="1" t="s">
        <v>89</v>
      </c>
      <c r="C1" s="2" t="s">
        <v>75</v>
      </c>
      <c r="D1" s="2" t="s">
        <v>74</v>
      </c>
      <c r="E1" s="2" t="s">
        <v>73</v>
      </c>
      <c r="F1" s="2" t="s">
        <v>76</v>
      </c>
      <c r="G1" s="2" t="s">
        <v>77</v>
      </c>
      <c r="H1" s="2" t="s">
        <v>0</v>
      </c>
      <c r="I1" s="2" t="s">
        <v>78</v>
      </c>
      <c r="J1" s="2" t="s">
        <v>83</v>
      </c>
      <c r="K1" s="2" t="s">
        <v>82</v>
      </c>
      <c r="L1" s="2" t="s">
        <v>81</v>
      </c>
      <c r="M1" s="2" t="s">
        <v>26</v>
      </c>
      <c r="N1" s="2" t="s">
        <v>79</v>
      </c>
      <c r="O1" s="24" t="s">
        <v>71</v>
      </c>
      <c r="P1" s="24" t="s">
        <v>72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2" t="s">
        <v>6</v>
      </c>
      <c r="W1" s="2" t="s">
        <v>7</v>
      </c>
      <c r="X1" s="2" t="s">
        <v>8</v>
      </c>
      <c r="Y1" s="2" t="s">
        <v>9</v>
      </c>
      <c r="Z1" s="2" t="s">
        <v>10</v>
      </c>
      <c r="AA1" s="2" t="s">
        <v>11</v>
      </c>
      <c r="AB1" s="2" t="s">
        <v>12</v>
      </c>
      <c r="AC1" s="2" t="s">
        <v>13</v>
      </c>
      <c r="AD1" s="2" t="s">
        <v>14</v>
      </c>
      <c r="AE1" s="2" t="s">
        <v>15</v>
      </c>
      <c r="AF1" s="2" t="s">
        <v>16</v>
      </c>
      <c r="AG1" s="2" t="s">
        <v>17</v>
      </c>
      <c r="AH1" s="2" t="s">
        <v>18</v>
      </c>
      <c r="AI1" s="2" t="s">
        <v>19</v>
      </c>
      <c r="AJ1" s="2" t="s">
        <v>20</v>
      </c>
      <c r="AK1" s="2" t="s">
        <v>84</v>
      </c>
      <c r="AL1" s="2" t="s">
        <v>85</v>
      </c>
      <c r="AM1" s="2" t="s">
        <v>86</v>
      </c>
      <c r="AN1" s="2" t="s">
        <v>87</v>
      </c>
      <c r="AO1" s="2" t="s">
        <v>88</v>
      </c>
    </row>
    <row r="2" spans="1:41" x14ac:dyDescent="0.2">
      <c r="A2" s="3" t="s">
        <v>27</v>
      </c>
      <c r="B2" s="3">
        <v>1</v>
      </c>
      <c r="C2" s="14">
        <v>-75.050759999999997</v>
      </c>
      <c r="D2" s="14">
        <v>-12.66977</v>
      </c>
      <c r="E2" s="8">
        <v>1609</v>
      </c>
      <c r="F2">
        <v>1</v>
      </c>
      <c r="G2">
        <v>2.8</v>
      </c>
      <c r="H2" s="4">
        <v>2.65</v>
      </c>
      <c r="I2">
        <v>0</v>
      </c>
      <c r="J2">
        <v>2017</v>
      </c>
      <c r="K2">
        <v>12.5</v>
      </c>
      <c r="L2">
        <v>5</v>
      </c>
      <c r="M2">
        <v>2</v>
      </c>
      <c r="N2" s="7">
        <v>1</v>
      </c>
      <c r="O2" s="25">
        <v>6612701.7682516463</v>
      </c>
      <c r="P2" s="25">
        <v>119943.15440614821</v>
      </c>
    </row>
    <row r="3" spans="1:41" x14ac:dyDescent="0.2">
      <c r="C3" s="15"/>
      <c r="D3" s="15"/>
      <c r="N3" s="7">
        <v>2</v>
      </c>
      <c r="O3" s="25">
        <v>41810851.683043376</v>
      </c>
      <c r="P3" s="25">
        <v>1622048.4322713928</v>
      </c>
    </row>
    <row r="4" spans="1:41" x14ac:dyDescent="0.2">
      <c r="A4" s="3" t="s">
        <v>28</v>
      </c>
      <c r="B4" s="3">
        <v>2</v>
      </c>
      <c r="C4" s="14">
        <v>-75.020110000000003</v>
      </c>
      <c r="D4" s="14">
        <v>-12.755140000000001</v>
      </c>
      <c r="E4" s="8">
        <v>1561</v>
      </c>
      <c r="F4">
        <v>0.99</v>
      </c>
      <c r="G4">
        <v>1</v>
      </c>
      <c r="H4" s="4">
        <v>2.65</v>
      </c>
      <c r="I4">
        <v>0</v>
      </c>
      <c r="J4">
        <v>2017</v>
      </c>
      <c r="K4">
        <v>10</v>
      </c>
      <c r="L4">
        <v>5</v>
      </c>
      <c r="M4">
        <v>2</v>
      </c>
      <c r="N4" s="7">
        <v>1</v>
      </c>
      <c r="O4" s="25">
        <v>13504030.830703162</v>
      </c>
      <c r="P4" s="25">
        <v>313330.01447064744</v>
      </c>
    </row>
    <row r="5" spans="1:41" x14ac:dyDescent="0.2">
      <c r="C5" s="15"/>
      <c r="D5" s="15"/>
      <c r="N5" s="7">
        <v>2</v>
      </c>
      <c r="O5" s="25">
        <v>54211276.722266182</v>
      </c>
      <c r="P5" s="25">
        <v>1886995.7114150443</v>
      </c>
    </row>
    <row r="6" spans="1:41" x14ac:dyDescent="0.2">
      <c r="A6" s="3" t="s">
        <v>29</v>
      </c>
      <c r="B6" s="3">
        <v>3</v>
      </c>
      <c r="C6" s="14">
        <v>-75.050759999999997</v>
      </c>
      <c r="D6" s="14">
        <v>-12.66977</v>
      </c>
      <c r="E6" s="8">
        <v>1609</v>
      </c>
      <c r="F6">
        <v>1</v>
      </c>
      <c r="G6">
        <v>2.8</v>
      </c>
      <c r="H6" s="4">
        <v>2.65</v>
      </c>
      <c r="I6">
        <v>0</v>
      </c>
      <c r="J6">
        <v>2017</v>
      </c>
      <c r="K6">
        <v>12.5</v>
      </c>
      <c r="L6">
        <v>5</v>
      </c>
      <c r="M6">
        <v>3</v>
      </c>
      <c r="N6" s="7">
        <v>1</v>
      </c>
      <c r="O6" s="25">
        <v>6612701.7682516463</v>
      </c>
      <c r="P6" s="25">
        <v>119943.15440614821</v>
      </c>
    </row>
    <row r="7" spans="1:41" x14ac:dyDescent="0.2">
      <c r="C7" s="15"/>
      <c r="D7" s="15"/>
      <c r="N7" s="7">
        <v>2</v>
      </c>
      <c r="O7" s="25">
        <v>41810851.683043376</v>
      </c>
      <c r="P7" s="25">
        <v>1622048.4322713928</v>
      </c>
    </row>
    <row r="8" spans="1:41" x14ac:dyDescent="0.2">
      <c r="C8" s="15"/>
      <c r="D8" s="15"/>
      <c r="N8">
        <v>3</v>
      </c>
      <c r="O8" s="25">
        <v>9887713.9596999995</v>
      </c>
      <c r="P8" s="25">
        <f>0.03*O8</f>
        <v>296631.41879099997</v>
      </c>
      <c r="Q8">
        <v>1E-3</v>
      </c>
      <c r="R8">
        <v>0.03</v>
      </c>
      <c r="S8">
        <v>2.81</v>
      </c>
      <c r="T8">
        <v>0.46</v>
      </c>
      <c r="U8">
        <v>13.79</v>
      </c>
      <c r="V8">
        <v>71.88</v>
      </c>
      <c r="W8">
        <v>0.16</v>
      </c>
      <c r="X8">
        <v>5.62</v>
      </c>
      <c r="Y8">
        <v>1.21</v>
      </c>
      <c r="Z8">
        <v>0.31</v>
      </c>
      <c r="AA8">
        <v>0.05</v>
      </c>
      <c r="AB8">
        <v>2.93</v>
      </c>
      <c r="AC8" s="6">
        <v>20.895558186428413</v>
      </c>
      <c r="AD8">
        <v>8</v>
      </c>
      <c r="AE8" s="6">
        <v>10.54</v>
      </c>
      <c r="AF8">
        <v>9.0299999999999994</v>
      </c>
      <c r="AG8">
        <v>3.9</v>
      </c>
      <c r="AH8">
        <v>25.9</v>
      </c>
      <c r="AI8" s="5">
        <v>27.368000000000002</v>
      </c>
      <c r="AJ8">
        <v>1E-3</v>
      </c>
      <c r="AK8">
        <v>5.73</v>
      </c>
      <c r="AL8">
        <v>0.71</v>
      </c>
      <c r="AM8">
        <v>0.05</v>
      </c>
      <c r="AN8">
        <v>1.54</v>
      </c>
      <c r="AO8" s="6">
        <v>20.895558186428413</v>
      </c>
    </row>
    <row r="9" spans="1:41" x14ac:dyDescent="0.2">
      <c r="A9" s="3" t="s">
        <v>30</v>
      </c>
      <c r="B9" s="3">
        <v>4</v>
      </c>
      <c r="C9" s="14">
        <v>-75.020110000000003</v>
      </c>
      <c r="D9" s="14">
        <v>-12.755140000000001</v>
      </c>
      <c r="E9" s="8">
        <v>1561</v>
      </c>
      <c r="F9">
        <v>0.99</v>
      </c>
      <c r="G9">
        <v>1</v>
      </c>
      <c r="H9" s="4">
        <v>2.65</v>
      </c>
      <c r="I9">
        <v>0</v>
      </c>
      <c r="J9">
        <v>2017</v>
      </c>
      <c r="K9">
        <v>10</v>
      </c>
      <c r="L9">
        <v>5</v>
      </c>
      <c r="M9">
        <v>3</v>
      </c>
      <c r="N9" s="7">
        <v>1</v>
      </c>
      <c r="O9" s="25">
        <v>13504030.830703162</v>
      </c>
      <c r="P9" s="25">
        <v>313330.01447064744</v>
      </c>
    </row>
    <row r="10" spans="1:41" x14ac:dyDescent="0.2">
      <c r="C10" s="15"/>
      <c r="D10" s="15"/>
      <c r="N10" s="7">
        <v>2</v>
      </c>
      <c r="O10" s="25">
        <v>54211276.722266182</v>
      </c>
      <c r="P10" s="25">
        <v>1886995.7114150443</v>
      </c>
    </row>
    <row r="11" spans="1:41" x14ac:dyDescent="0.2">
      <c r="C11" s="15"/>
      <c r="D11" s="15"/>
      <c r="N11">
        <v>3</v>
      </c>
      <c r="O11" s="25">
        <v>12084978.4966</v>
      </c>
      <c r="P11" s="25">
        <f>0.03*O11</f>
        <v>362549.35489800002</v>
      </c>
      <c r="Q11">
        <v>1E-3</v>
      </c>
      <c r="R11">
        <v>0.02</v>
      </c>
      <c r="S11">
        <v>0.99</v>
      </c>
      <c r="T11">
        <v>0.21</v>
      </c>
      <c r="U11">
        <v>8.15</v>
      </c>
      <c r="V11">
        <v>82.09</v>
      </c>
      <c r="W11">
        <v>0.1</v>
      </c>
      <c r="X11">
        <v>5.14</v>
      </c>
      <c r="Y11">
        <v>0.87</v>
      </c>
      <c r="Z11">
        <v>0.22</v>
      </c>
      <c r="AA11">
        <v>0.02</v>
      </c>
      <c r="AB11">
        <v>1.71</v>
      </c>
      <c r="AC11" s="6">
        <v>23.350867451571091</v>
      </c>
      <c r="AD11">
        <v>3</v>
      </c>
      <c r="AE11">
        <v>3.07</v>
      </c>
      <c r="AF11">
        <v>2.9</v>
      </c>
      <c r="AG11">
        <v>0.4</v>
      </c>
      <c r="AH11">
        <v>0.3</v>
      </c>
      <c r="AI11" s="5">
        <v>20.526000000000003</v>
      </c>
      <c r="AJ11">
        <v>1E-3</v>
      </c>
      <c r="AK11">
        <v>6.53</v>
      </c>
      <c r="AL11">
        <v>0.34</v>
      </c>
      <c r="AM11">
        <v>0.13</v>
      </c>
      <c r="AN11">
        <v>1.67</v>
      </c>
      <c r="AO11" s="6">
        <v>23.350867451571091</v>
      </c>
    </row>
    <row r="12" spans="1:41" x14ac:dyDescent="0.2">
      <c r="A12" t="s">
        <v>31</v>
      </c>
      <c r="B12">
        <v>5</v>
      </c>
      <c r="C12" s="15">
        <v>-74.898989999999998</v>
      </c>
      <c r="D12" s="15">
        <v>-12.23493</v>
      </c>
      <c r="E12" s="5">
        <v>1679.1467630699594</v>
      </c>
      <c r="F12">
        <v>1</v>
      </c>
      <c r="G12">
        <v>2.2999999999999998</v>
      </c>
      <c r="H12" s="4">
        <v>2.65</v>
      </c>
      <c r="I12">
        <v>0</v>
      </c>
      <c r="J12">
        <v>2017</v>
      </c>
      <c r="K12">
        <v>20</v>
      </c>
      <c r="L12">
        <v>5</v>
      </c>
      <c r="M12">
        <v>2</v>
      </c>
      <c r="N12" s="7">
        <v>1</v>
      </c>
      <c r="O12" s="25">
        <v>23254266.318364818</v>
      </c>
      <c r="P12" s="25">
        <v>446426.06140506506</v>
      </c>
    </row>
    <row r="13" spans="1:41" x14ac:dyDescent="0.2">
      <c r="C13" s="15"/>
      <c r="D13" s="15"/>
      <c r="N13" s="7">
        <v>2</v>
      </c>
      <c r="O13" s="25">
        <v>106895621.8728554</v>
      </c>
      <c r="P13" s="25">
        <v>3632679.7268162379</v>
      </c>
    </row>
    <row r="14" spans="1:41" x14ac:dyDescent="0.2">
      <c r="A14" t="s">
        <v>32</v>
      </c>
      <c r="B14">
        <v>6</v>
      </c>
      <c r="C14" s="15">
        <v>-74.898989999999998</v>
      </c>
      <c r="D14" s="15">
        <v>-12.230370000000001</v>
      </c>
      <c r="E14" s="5">
        <v>1677.0915134727545</v>
      </c>
      <c r="F14">
        <v>0.98</v>
      </c>
      <c r="G14">
        <v>3.4</v>
      </c>
      <c r="H14" s="4">
        <v>2.65</v>
      </c>
      <c r="I14">
        <v>0</v>
      </c>
      <c r="J14">
        <v>2017</v>
      </c>
      <c r="K14">
        <v>20</v>
      </c>
      <c r="L14">
        <v>5</v>
      </c>
      <c r="M14">
        <v>2</v>
      </c>
      <c r="N14" s="7">
        <v>1</v>
      </c>
      <c r="O14" s="25">
        <v>29612121.155355297</v>
      </c>
      <c r="P14" s="25">
        <v>672844.32017827232</v>
      </c>
    </row>
    <row r="15" spans="1:41" x14ac:dyDescent="0.2">
      <c r="C15" s="15"/>
      <c r="D15" s="15"/>
      <c r="E15" s="5"/>
      <c r="N15" s="7">
        <v>2</v>
      </c>
      <c r="O15" s="25">
        <v>130558508.35222355</v>
      </c>
      <c r="P15" s="25">
        <v>4663185.5018801978</v>
      </c>
    </row>
    <row r="16" spans="1:41" x14ac:dyDescent="0.2">
      <c r="A16" t="s">
        <v>33</v>
      </c>
      <c r="B16">
        <v>7</v>
      </c>
      <c r="C16" s="15">
        <v>-74.871399999999994</v>
      </c>
      <c r="D16" s="15">
        <v>-12.239100000000001</v>
      </c>
      <c r="E16" s="5">
        <v>1729.1027066581917</v>
      </c>
      <c r="F16">
        <v>1</v>
      </c>
      <c r="G16">
        <v>4.8</v>
      </c>
      <c r="H16" s="4">
        <v>2.65</v>
      </c>
      <c r="I16">
        <v>0</v>
      </c>
      <c r="J16">
        <v>2017</v>
      </c>
      <c r="K16">
        <v>20</v>
      </c>
      <c r="L16">
        <v>5</v>
      </c>
      <c r="M16">
        <v>2</v>
      </c>
      <c r="N16" s="7">
        <v>1</v>
      </c>
      <c r="O16" s="25">
        <v>38761983.842029601</v>
      </c>
      <c r="P16" s="25">
        <v>601097.01249766059</v>
      </c>
    </row>
    <row r="17" spans="1:41" x14ac:dyDescent="0.2">
      <c r="C17" s="15"/>
      <c r="D17" s="15"/>
      <c r="E17" s="5"/>
      <c r="N17" s="7">
        <v>2</v>
      </c>
      <c r="O17" s="25">
        <v>153352049.53690296</v>
      </c>
      <c r="P17" s="25">
        <v>5476149.4984009992</v>
      </c>
    </row>
    <row r="18" spans="1:41" x14ac:dyDescent="0.2">
      <c r="A18" t="s">
        <v>34</v>
      </c>
      <c r="B18">
        <v>8</v>
      </c>
      <c r="C18" s="15">
        <v>-74.871399999999994</v>
      </c>
      <c r="D18" s="15">
        <v>-12.239100000000001</v>
      </c>
      <c r="E18" s="5">
        <v>1729.1027066581917</v>
      </c>
      <c r="F18">
        <v>0.99</v>
      </c>
      <c r="G18">
        <v>4.25</v>
      </c>
      <c r="H18" s="4">
        <v>2.65</v>
      </c>
      <c r="I18">
        <v>0</v>
      </c>
      <c r="J18">
        <v>2017</v>
      </c>
      <c r="K18">
        <v>20</v>
      </c>
      <c r="L18">
        <v>5</v>
      </c>
      <c r="M18">
        <v>2</v>
      </c>
      <c r="N18" s="7">
        <v>1</v>
      </c>
      <c r="O18" s="25">
        <v>38326061.534810878</v>
      </c>
      <c r="P18" s="25">
        <v>651961.04982754472</v>
      </c>
    </row>
    <row r="19" spans="1:41" x14ac:dyDescent="0.2">
      <c r="C19" s="15"/>
      <c r="D19" s="15"/>
      <c r="N19" s="7">
        <v>2</v>
      </c>
      <c r="O19" s="25">
        <v>139594146.78657034</v>
      </c>
      <c r="P19" s="25">
        <v>5004076.4326807987</v>
      </c>
    </row>
    <row r="20" spans="1:41" x14ac:dyDescent="0.2">
      <c r="A20" s="3" t="s">
        <v>35</v>
      </c>
      <c r="B20" s="3">
        <v>9</v>
      </c>
      <c r="C20" s="15">
        <v>-74.868264999999994</v>
      </c>
      <c r="D20" s="15">
        <v>-12.263999999999999</v>
      </c>
      <c r="E20" s="13">
        <v>1580.6135125437838</v>
      </c>
      <c r="F20" s="20">
        <v>0.89</v>
      </c>
      <c r="G20">
        <v>2.5</v>
      </c>
      <c r="H20" s="4">
        <v>2.65</v>
      </c>
      <c r="I20">
        <v>0</v>
      </c>
      <c r="J20">
        <v>2017</v>
      </c>
      <c r="K20">
        <v>20</v>
      </c>
      <c r="L20">
        <v>5</v>
      </c>
      <c r="M20">
        <v>2</v>
      </c>
      <c r="N20" s="7">
        <v>1</v>
      </c>
      <c r="O20" s="25">
        <v>10749908.44028441</v>
      </c>
      <c r="P20" s="25">
        <v>285095.55457037123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x14ac:dyDescent="0.2">
      <c r="C21" s="15"/>
      <c r="D21" s="15"/>
      <c r="N21" s="7">
        <v>2</v>
      </c>
      <c r="O21" s="25">
        <v>45429280.218629144</v>
      </c>
      <c r="P21" s="25">
        <v>1632047.8843938899</v>
      </c>
    </row>
    <row r="22" spans="1:41" x14ac:dyDescent="0.2">
      <c r="A22" s="3" t="s">
        <v>36</v>
      </c>
      <c r="B22" s="3">
        <v>10</v>
      </c>
      <c r="C22" s="15">
        <v>-74.867282000000003</v>
      </c>
      <c r="D22" s="15">
        <v>-12.248455</v>
      </c>
      <c r="E22" s="13">
        <v>1645.7876479893168</v>
      </c>
      <c r="F22">
        <v>1</v>
      </c>
      <c r="G22">
        <v>3.3</v>
      </c>
      <c r="H22" s="4">
        <v>2.65</v>
      </c>
      <c r="I22">
        <v>0</v>
      </c>
      <c r="J22">
        <v>2017</v>
      </c>
      <c r="K22">
        <v>15</v>
      </c>
      <c r="L22">
        <v>10</v>
      </c>
      <c r="M22">
        <v>2</v>
      </c>
      <c r="N22" s="7">
        <v>1</v>
      </c>
      <c r="O22" s="25">
        <v>13829615.889436278</v>
      </c>
      <c r="P22" s="25">
        <v>216632.9320963214</v>
      </c>
    </row>
    <row r="23" spans="1:41" x14ac:dyDescent="0.2">
      <c r="C23" s="15"/>
      <c r="D23" s="15"/>
      <c r="N23" s="7">
        <v>2</v>
      </c>
      <c r="O23" s="25">
        <v>57284354.282434389</v>
      </c>
      <c r="P23" s="25">
        <v>2052556.9806911573</v>
      </c>
    </row>
    <row r="24" spans="1:41" x14ac:dyDescent="0.2">
      <c r="A24" s="3" t="s">
        <v>37</v>
      </c>
      <c r="B24" s="3">
        <v>11</v>
      </c>
      <c r="C24" s="14">
        <v>-75.020110000000003</v>
      </c>
      <c r="D24" s="14">
        <v>-12.755140000000001</v>
      </c>
      <c r="E24" s="8">
        <v>1561</v>
      </c>
      <c r="F24">
        <v>0.98</v>
      </c>
      <c r="G24">
        <v>3.1</v>
      </c>
      <c r="H24" s="4">
        <v>2.65</v>
      </c>
      <c r="I24">
        <v>0</v>
      </c>
      <c r="J24">
        <v>2017</v>
      </c>
      <c r="K24">
        <v>10</v>
      </c>
      <c r="L24">
        <v>5</v>
      </c>
      <c r="M24">
        <v>2</v>
      </c>
      <c r="N24" s="7">
        <v>1</v>
      </c>
      <c r="O24" s="25">
        <v>13029992.061755402</v>
      </c>
      <c r="P24" s="25">
        <v>240273.23914199776</v>
      </c>
    </row>
    <row r="25" spans="1:41" x14ac:dyDescent="0.2">
      <c r="C25" s="15"/>
      <c r="D25" s="15"/>
      <c r="N25" s="7">
        <v>2</v>
      </c>
      <c r="O25" s="25">
        <v>54367335.176587291</v>
      </c>
      <c r="P25" s="25">
        <v>1859512.4483513182</v>
      </c>
    </row>
    <row r="26" spans="1:41" x14ac:dyDescent="0.2">
      <c r="A26" s="3" t="s">
        <v>38</v>
      </c>
      <c r="B26" s="3">
        <v>12</v>
      </c>
      <c r="C26" s="14">
        <v>-75.020110000000003</v>
      </c>
      <c r="D26" s="14">
        <v>-12.755140000000001</v>
      </c>
      <c r="E26" s="8">
        <v>1561</v>
      </c>
      <c r="F26">
        <v>0.98</v>
      </c>
      <c r="G26">
        <v>3.1</v>
      </c>
      <c r="H26" s="4">
        <v>2.65</v>
      </c>
      <c r="I26">
        <v>0</v>
      </c>
      <c r="J26">
        <v>2017</v>
      </c>
      <c r="K26">
        <v>10</v>
      </c>
      <c r="L26">
        <v>5</v>
      </c>
      <c r="M26">
        <v>3</v>
      </c>
      <c r="N26" s="7">
        <v>1</v>
      </c>
      <c r="O26" s="25">
        <v>13029992.061755402</v>
      </c>
      <c r="P26" s="25">
        <v>240273.23914199776</v>
      </c>
    </row>
    <row r="27" spans="1:41" x14ac:dyDescent="0.2">
      <c r="N27" s="7">
        <v>2</v>
      </c>
      <c r="O27" s="25">
        <v>54367335.176587291</v>
      </c>
      <c r="P27" s="25">
        <v>1859512.4483513182</v>
      </c>
    </row>
    <row r="28" spans="1:41" x14ac:dyDescent="0.2">
      <c r="N28">
        <v>3</v>
      </c>
      <c r="O28" s="25">
        <v>7568048.7017000001</v>
      </c>
      <c r="P28" s="25">
        <f>0.03*O28</f>
        <v>227041.46105099999</v>
      </c>
      <c r="Q28">
        <v>1E-3</v>
      </c>
      <c r="R28">
        <v>0.02</v>
      </c>
      <c r="S28">
        <v>0.1</v>
      </c>
      <c r="T28">
        <v>0.42</v>
      </c>
      <c r="U28">
        <v>6.38</v>
      </c>
      <c r="V28">
        <v>84.57</v>
      </c>
      <c r="W28">
        <v>0.14000000000000001</v>
      </c>
      <c r="X28">
        <v>2.41</v>
      </c>
      <c r="Y28">
        <v>3.22</v>
      </c>
      <c r="Z28">
        <v>0.2</v>
      </c>
      <c r="AA28">
        <v>0.03</v>
      </c>
      <c r="AB28">
        <v>1.86</v>
      </c>
      <c r="AC28" s="6">
        <v>17.393926397594022</v>
      </c>
      <c r="AD28">
        <v>4</v>
      </c>
      <c r="AE28">
        <v>3.89</v>
      </c>
      <c r="AF28">
        <v>4.4400000000000004</v>
      </c>
      <c r="AG28">
        <v>0.5</v>
      </c>
      <c r="AH28">
        <v>2</v>
      </c>
      <c r="AI28" s="5">
        <v>27.368000000000002</v>
      </c>
      <c r="AJ28">
        <v>1E-3</v>
      </c>
      <c r="AK28">
        <v>4</v>
      </c>
      <c r="AL28">
        <v>0.68</v>
      </c>
      <c r="AM28">
        <v>0.13</v>
      </c>
      <c r="AN28">
        <v>2.33</v>
      </c>
      <c r="AO28" s="6">
        <v>17.393926397594022</v>
      </c>
    </row>
    <row r="29" spans="1:41" x14ac:dyDescent="0.2">
      <c r="A29" s="3" t="s">
        <v>57</v>
      </c>
      <c r="B29" s="3">
        <v>13</v>
      </c>
      <c r="C29" s="14">
        <v>-75.050759999999997</v>
      </c>
      <c r="D29" s="14">
        <v>-12.66977</v>
      </c>
      <c r="E29" s="8">
        <v>1609</v>
      </c>
      <c r="F29">
        <v>1</v>
      </c>
      <c r="G29">
        <v>2.8</v>
      </c>
      <c r="H29" s="4">
        <v>2.65</v>
      </c>
      <c r="I29">
        <v>0</v>
      </c>
      <c r="J29">
        <v>2017</v>
      </c>
      <c r="K29">
        <v>12.5</v>
      </c>
      <c r="L29">
        <v>5</v>
      </c>
      <c r="M29">
        <v>3</v>
      </c>
      <c r="N29" s="7">
        <v>1</v>
      </c>
      <c r="O29" s="25">
        <v>6612701.7682516463</v>
      </c>
      <c r="P29" s="25">
        <v>119943.15440614821</v>
      </c>
    </row>
    <row r="30" spans="1:41" x14ac:dyDescent="0.2">
      <c r="C30" s="15"/>
      <c r="D30" s="15"/>
      <c r="N30" s="7">
        <v>2</v>
      </c>
      <c r="O30" s="25">
        <v>41810851.683043376</v>
      </c>
      <c r="P30" s="25">
        <v>1622048.4322713928</v>
      </c>
    </row>
    <row r="31" spans="1:41" x14ac:dyDescent="0.2">
      <c r="C31" s="15"/>
      <c r="D31" s="15"/>
      <c r="N31">
        <v>3</v>
      </c>
      <c r="O31" s="25">
        <v>9887713.9596999995</v>
      </c>
      <c r="P31" s="25">
        <f>0.06*O31</f>
        <v>593262.83758199995</v>
      </c>
      <c r="Q31">
        <v>1E-3</v>
      </c>
      <c r="R31">
        <v>0.03</v>
      </c>
      <c r="S31">
        <v>2.81</v>
      </c>
      <c r="T31">
        <v>0.46</v>
      </c>
      <c r="U31">
        <v>13.79</v>
      </c>
      <c r="V31">
        <v>71.88</v>
      </c>
      <c r="W31">
        <v>0.16</v>
      </c>
      <c r="X31">
        <v>5.62</v>
      </c>
      <c r="Y31">
        <v>1.21</v>
      </c>
      <c r="Z31">
        <v>0.31</v>
      </c>
      <c r="AA31">
        <v>0.05</v>
      </c>
      <c r="AB31">
        <v>2.93</v>
      </c>
      <c r="AC31" s="6">
        <v>20.895558186428413</v>
      </c>
      <c r="AD31">
        <v>8</v>
      </c>
      <c r="AE31" s="6">
        <v>10.54</v>
      </c>
      <c r="AF31">
        <v>9.0299999999999994</v>
      </c>
      <c r="AG31">
        <v>3.9</v>
      </c>
      <c r="AH31">
        <v>25.9</v>
      </c>
      <c r="AI31" s="5">
        <v>27.368000000000002</v>
      </c>
      <c r="AJ31">
        <v>1E-3</v>
      </c>
      <c r="AK31">
        <v>5.73</v>
      </c>
      <c r="AL31">
        <v>0.71</v>
      </c>
      <c r="AM31">
        <v>0.05</v>
      </c>
      <c r="AN31">
        <v>1.54</v>
      </c>
      <c r="AO31" s="6">
        <v>20.895558186428413</v>
      </c>
    </row>
    <row r="32" spans="1:41" x14ac:dyDescent="0.2">
      <c r="A32" s="3" t="s">
        <v>58</v>
      </c>
      <c r="B32" s="3">
        <v>14</v>
      </c>
      <c r="C32" s="14">
        <v>-75.020110000000003</v>
      </c>
      <c r="D32" s="14">
        <v>-12.755140000000001</v>
      </c>
      <c r="E32" s="8">
        <v>1561</v>
      </c>
      <c r="F32">
        <v>0.99</v>
      </c>
      <c r="G32">
        <v>1</v>
      </c>
      <c r="H32" s="4">
        <v>2.65</v>
      </c>
      <c r="I32">
        <v>0</v>
      </c>
      <c r="J32">
        <v>2017</v>
      </c>
      <c r="K32">
        <v>10</v>
      </c>
      <c r="L32">
        <v>5</v>
      </c>
      <c r="M32">
        <v>3</v>
      </c>
      <c r="N32" s="7">
        <v>1</v>
      </c>
      <c r="O32" s="25">
        <v>13504030.830703162</v>
      </c>
      <c r="P32" s="25">
        <v>313330.01447064744</v>
      </c>
    </row>
    <row r="33" spans="1:41" x14ac:dyDescent="0.2">
      <c r="C33" s="15"/>
      <c r="D33" s="15"/>
      <c r="N33" s="7">
        <v>2</v>
      </c>
      <c r="O33" s="25">
        <v>54211276.722266182</v>
      </c>
      <c r="P33" s="25">
        <v>1886995.7114150443</v>
      </c>
    </row>
    <row r="34" spans="1:41" x14ac:dyDescent="0.2">
      <c r="C34" s="15"/>
      <c r="D34" s="15"/>
      <c r="N34">
        <v>3</v>
      </c>
      <c r="O34" s="25">
        <v>12084978.4966</v>
      </c>
      <c r="P34" s="25">
        <f>0.06*O34</f>
        <v>725098.70979600004</v>
      </c>
      <c r="Q34">
        <v>1E-3</v>
      </c>
      <c r="R34">
        <v>0.02</v>
      </c>
      <c r="S34">
        <v>0.99</v>
      </c>
      <c r="T34">
        <v>0.21</v>
      </c>
      <c r="U34">
        <v>8.15</v>
      </c>
      <c r="V34">
        <v>82.09</v>
      </c>
      <c r="W34">
        <v>0.1</v>
      </c>
      <c r="X34">
        <v>5.14</v>
      </c>
      <c r="Y34">
        <v>0.87</v>
      </c>
      <c r="Z34">
        <v>0.22</v>
      </c>
      <c r="AA34">
        <v>0.02</v>
      </c>
      <c r="AB34">
        <v>1.71</v>
      </c>
      <c r="AC34" s="6">
        <v>23.350867451571091</v>
      </c>
      <c r="AD34">
        <v>3</v>
      </c>
      <c r="AE34">
        <v>3.07</v>
      </c>
      <c r="AF34">
        <v>2.9</v>
      </c>
      <c r="AG34">
        <v>0.4</v>
      </c>
      <c r="AH34">
        <v>0.3</v>
      </c>
      <c r="AI34" s="5">
        <v>20.526000000000003</v>
      </c>
      <c r="AJ34">
        <v>1E-3</v>
      </c>
      <c r="AK34">
        <v>6.53</v>
      </c>
      <c r="AL34">
        <v>0.34</v>
      </c>
      <c r="AM34">
        <v>0.13</v>
      </c>
      <c r="AN34">
        <v>1.67</v>
      </c>
      <c r="AO34" s="6">
        <v>23.350867451571091</v>
      </c>
    </row>
    <row r="35" spans="1:41" x14ac:dyDescent="0.2">
      <c r="A35" s="3" t="s">
        <v>59</v>
      </c>
      <c r="B35" s="3">
        <v>15</v>
      </c>
      <c r="C35" s="14">
        <v>-75.020110000000003</v>
      </c>
      <c r="D35" s="14">
        <v>-12.755140000000001</v>
      </c>
      <c r="E35" s="8">
        <v>1561</v>
      </c>
      <c r="F35">
        <v>0.98</v>
      </c>
      <c r="G35">
        <v>3.1</v>
      </c>
      <c r="H35" s="4">
        <v>2.65</v>
      </c>
      <c r="I35">
        <v>0</v>
      </c>
      <c r="J35">
        <v>2017</v>
      </c>
      <c r="K35">
        <v>10</v>
      </c>
      <c r="L35">
        <v>5</v>
      </c>
      <c r="M35">
        <v>3</v>
      </c>
      <c r="N35" s="7">
        <v>1</v>
      </c>
      <c r="O35" s="25">
        <v>13029992.061755402</v>
      </c>
      <c r="P35" s="25">
        <v>240273.23914199776</v>
      </c>
    </row>
    <row r="36" spans="1:41" x14ac:dyDescent="0.2">
      <c r="N36" s="7">
        <v>2</v>
      </c>
      <c r="O36" s="25">
        <v>54367335.176587291</v>
      </c>
      <c r="P36" s="25">
        <v>1859512.4483513182</v>
      </c>
    </row>
    <row r="37" spans="1:41" x14ac:dyDescent="0.2">
      <c r="N37">
        <v>3</v>
      </c>
      <c r="O37" s="25">
        <v>7568048.7017000001</v>
      </c>
      <c r="P37" s="25">
        <f>0.06*O37</f>
        <v>454082.92210199998</v>
      </c>
      <c r="Q37">
        <v>1E-3</v>
      </c>
      <c r="R37">
        <v>0.02</v>
      </c>
      <c r="S37">
        <v>0.1</v>
      </c>
      <c r="T37">
        <v>0.42</v>
      </c>
      <c r="U37">
        <v>6.38</v>
      </c>
      <c r="V37">
        <v>84.57</v>
      </c>
      <c r="W37">
        <v>0.14000000000000001</v>
      </c>
      <c r="X37">
        <v>2.41</v>
      </c>
      <c r="Y37">
        <v>3.22</v>
      </c>
      <c r="Z37">
        <v>0.2</v>
      </c>
      <c r="AA37">
        <v>0.03</v>
      </c>
      <c r="AB37">
        <v>1.86</v>
      </c>
      <c r="AC37" s="6">
        <v>17.393926397594022</v>
      </c>
      <c r="AD37">
        <v>4</v>
      </c>
      <c r="AE37">
        <v>3.89</v>
      </c>
      <c r="AF37">
        <v>4.4400000000000004</v>
      </c>
      <c r="AG37">
        <v>0.5</v>
      </c>
      <c r="AH37">
        <v>2</v>
      </c>
      <c r="AI37" s="5">
        <v>27.368000000000002</v>
      </c>
      <c r="AJ37">
        <v>1E-3</v>
      </c>
      <c r="AK37">
        <v>4</v>
      </c>
      <c r="AL37">
        <v>0.68</v>
      </c>
      <c r="AM37">
        <v>0.13</v>
      </c>
      <c r="AN37">
        <v>2.33</v>
      </c>
      <c r="AO37" s="6">
        <v>17.393926397594022</v>
      </c>
    </row>
    <row r="38" spans="1:41" x14ac:dyDescent="0.2">
      <c r="A38" t="s">
        <v>60</v>
      </c>
      <c r="B38">
        <v>16</v>
      </c>
      <c r="C38" s="16">
        <v>-74.299871999999993</v>
      </c>
      <c r="D38" s="16">
        <v>-9.5600769999999997</v>
      </c>
      <c r="E38" s="5">
        <v>1884.2600452157633</v>
      </c>
      <c r="F38" s="6">
        <v>0.995591</v>
      </c>
      <c r="G38">
        <v>2.15</v>
      </c>
      <c r="H38">
        <v>2.65</v>
      </c>
      <c r="I38">
        <v>0</v>
      </c>
      <c r="J38">
        <v>2017</v>
      </c>
      <c r="K38">
        <v>15</v>
      </c>
      <c r="L38">
        <v>10</v>
      </c>
      <c r="M38">
        <v>2</v>
      </c>
      <c r="N38" s="7">
        <v>1</v>
      </c>
      <c r="O38" s="25">
        <v>41684424.056653395</v>
      </c>
      <c r="P38" s="25">
        <v>680857.70287978963</v>
      </c>
    </row>
    <row r="39" spans="1:41" x14ac:dyDescent="0.2">
      <c r="C39" s="16"/>
      <c r="D39" s="16"/>
      <c r="E39" s="5"/>
      <c r="N39" s="7">
        <v>2</v>
      </c>
      <c r="O39" s="25">
        <v>173721890.50279906</v>
      </c>
      <c r="P39" s="25">
        <v>6109795.7883048272</v>
      </c>
    </row>
    <row r="40" spans="1:41" x14ac:dyDescent="0.2">
      <c r="A40" t="s">
        <v>61</v>
      </c>
      <c r="B40">
        <v>17</v>
      </c>
      <c r="C40" s="16">
        <v>-74.299316000000005</v>
      </c>
      <c r="D40" s="16">
        <v>-9.5861660000000004</v>
      </c>
      <c r="E40" s="5">
        <v>1958.7588284344022</v>
      </c>
      <c r="F40">
        <v>1</v>
      </c>
      <c r="G40">
        <v>4.9000000000000004</v>
      </c>
      <c r="H40">
        <v>2.65</v>
      </c>
      <c r="I40">
        <v>0</v>
      </c>
      <c r="J40">
        <v>2017</v>
      </c>
      <c r="K40">
        <v>20</v>
      </c>
      <c r="L40">
        <v>5</v>
      </c>
      <c r="M40">
        <v>2</v>
      </c>
      <c r="N40" s="7">
        <v>1</v>
      </c>
      <c r="O40" s="25">
        <v>45175439.147003837</v>
      </c>
      <c r="P40" s="25">
        <v>762152.90266944061</v>
      </c>
    </row>
    <row r="41" spans="1:41" x14ac:dyDescent="0.2">
      <c r="C41" s="16"/>
      <c r="D41" s="16"/>
      <c r="E41" s="5"/>
      <c r="N41" s="7">
        <v>2</v>
      </c>
      <c r="O41" s="25">
        <v>191220921.57166612</v>
      </c>
      <c r="P41" s="25">
        <v>7890704.9053693535</v>
      </c>
    </row>
    <row r="42" spans="1:41" x14ac:dyDescent="0.2">
      <c r="A42" t="s">
        <v>62</v>
      </c>
      <c r="B42">
        <v>18</v>
      </c>
      <c r="C42" s="16">
        <v>-74.925645000000003</v>
      </c>
      <c r="D42" s="16">
        <v>-11.337693</v>
      </c>
      <c r="E42" s="5">
        <v>2215.4371424642227</v>
      </c>
      <c r="F42">
        <v>1</v>
      </c>
      <c r="G42">
        <v>4</v>
      </c>
      <c r="H42">
        <v>2.65</v>
      </c>
      <c r="I42">
        <v>0</v>
      </c>
      <c r="J42">
        <v>2017</v>
      </c>
      <c r="K42">
        <v>17.5</v>
      </c>
      <c r="L42">
        <v>7.5</v>
      </c>
      <c r="M42">
        <v>2</v>
      </c>
      <c r="N42" s="7">
        <v>1</v>
      </c>
      <c r="O42" s="25">
        <v>55446666.026394621</v>
      </c>
      <c r="P42" s="25">
        <v>1288642.4006684539</v>
      </c>
    </row>
    <row r="43" spans="1:41" x14ac:dyDescent="0.2">
      <c r="C43" s="16"/>
      <c r="D43" s="16"/>
      <c r="E43" s="5"/>
      <c r="N43" s="7">
        <v>2</v>
      </c>
      <c r="O43" s="25">
        <v>205978958.67098013</v>
      </c>
      <c r="P43" s="25">
        <v>7002123.1268845592</v>
      </c>
    </row>
    <row r="44" spans="1:41" x14ac:dyDescent="0.2">
      <c r="A44" t="s">
        <v>63</v>
      </c>
      <c r="B44">
        <v>19</v>
      </c>
      <c r="C44" s="16">
        <v>-74.926107000000002</v>
      </c>
      <c r="D44" s="16">
        <v>-11.339867</v>
      </c>
      <c r="E44" s="5">
        <v>2214.4159107598116</v>
      </c>
      <c r="F44">
        <v>1</v>
      </c>
      <c r="G44">
        <v>1.4</v>
      </c>
      <c r="H44">
        <v>2.65</v>
      </c>
      <c r="I44">
        <v>0</v>
      </c>
      <c r="J44">
        <v>2017</v>
      </c>
      <c r="K44">
        <v>17.5</v>
      </c>
      <c r="L44">
        <v>7.5</v>
      </c>
      <c r="M44">
        <v>2</v>
      </c>
      <c r="N44" s="7">
        <v>1</v>
      </c>
      <c r="O44" s="25">
        <v>56764921.508332931</v>
      </c>
      <c r="P44" s="25">
        <v>1003627.6790012046</v>
      </c>
    </row>
    <row r="45" spans="1:41" x14ac:dyDescent="0.2">
      <c r="N45" s="7">
        <v>2</v>
      </c>
      <c r="O45" s="25">
        <v>205908773.58580703</v>
      </c>
      <c r="P45" s="25">
        <v>6991434.8104674229</v>
      </c>
    </row>
    <row r="46" spans="1:41" x14ac:dyDescent="0.2">
      <c r="A46" t="s">
        <v>90</v>
      </c>
      <c r="B46">
        <v>20</v>
      </c>
      <c r="C46" s="15">
        <v>-74.898989999999998</v>
      </c>
      <c r="D46" s="15">
        <v>-12.23493</v>
      </c>
      <c r="E46" s="5">
        <v>1679.1467630699594</v>
      </c>
      <c r="F46">
        <v>1</v>
      </c>
      <c r="G46">
        <v>2.2999999999999998</v>
      </c>
      <c r="H46" s="4">
        <v>2.65</v>
      </c>
      <c r="I46">
        <v>0</v>
      </c>
      <c r="J46">
        <v>2017</v>
      </c>
      <c r="K46">
        <v>20</v>
      </c>
      <c r="L46">
        <v>5</v>
      </c>
      <c r="M46">
        <v>3</v>
      </c>
      <c r="N46" s="7">
        <v>1</v>
      </c>
      <c r="O46" s="25">
        <v>23254266.318364818</v>
      </c>
      <c r="P46" s="25">
        <v>446426.06140506506</v>
      </c>
    </row>
    <row r="47" spans="1:41" x14ac:dyDescent="0.2">
      <c r="C47" s="15"/>
      <c r="D47" s="15"/>
      <c r="N47" s="7">
        <v>2</v>
      </c>
      <c r="O47" s="25">
        <v>106895621.8728554</v>
      </c>
      <c r="P47" s="25">
        <v>3632679.7268162379</v>
      </c>
    </row>
    <row r="48" spans="1:41" x14ac:dyDescent="0.2">
      <c r="C48" s="15"/>
      <c r="D48" s="15"/>
      <c r="N48" s="7">
        <v>4</v>
      </c>
      <c r="O48" s="25">
        <v>189000000</v>
      </c>
      <c r="P48" s="25">
        <v>7749000</v>
      </c>
    </row>
    <row r="49" spans="1:16" x14ac:dyDescent="0.2">
      <c r="A49" t="s">
        <v>91</v>
      </c>
      <c r="B49">
        <v>21</v>
      </c>
      <c r="C49" s="15">
        <v>-74.898989999999998</v>
      </c>
      <c r="D49" s="15">
        <v>-12.230370000000001</v>
      </c>
      <c r="E49" s="5">
        <v>1677.0915134727545</v>
      </c>
      <c r="F49">
        <v>0.98</v>
      </c>
      <c r="G49">
        <v>3.4</v>
      </c>
      <c r="H49" s="4">
        <v>2.65</v>
      </c>
      <c r="I49">
        <v>0</v>
      </c>
      <c r="J49">
        <v>2017</v>
      </c>
      <c r="K49">
        <v>20</v>
      </c>
      <c r="L49">
        <v>5</v>
      </c>
      <c r="M49">
        <v>3</v>
      </c>
      <c r="N49" s="7">
        <v>1</v>
      </c>
      <c r="O49" s="25">
        <v>29612121.155355297</v>
      </c>
      <c r="P49" s="25">
        <v>672844.32017827232</v>
      </c>
    </row>
    <row r="50" spans="1:16" x14ac:dyDescent="0.2">
      <c r="C50" s="15"/>
      <c r="D50" s="15"/>
      <c r="E50" s="5"/>
      <c r="N50" s="7">
        <v>2</v>
      </c>
      <c r="O50" s="25">
        <v>130558508.35222355</v>
      </c>
      <c r="P50" s="25">
        <v>4663185.5018801978</v>
      </c>
    </row>
    <row r="51" spans="1:16" x14ac:dyDescent="0.2">
      <c r="C51" s="15"/>
      <c r="D51" s="15"/>
      <c r="E51" s="5"/>
      <c r="N51" s="7">
        <v>4</v>
      </c>
      <c r="O51" s="25">
        <v>237000000</v>
      </c>
      <c r="P51" s="25">
        <v>9717000</v>
      </c>
    </row>
    <row r="52" spans="1:16" x14ac:dyDescent="0.2">
      <c r="A52" t="s">
        <v>92</v>
      </c>
      <c r="B52">
        <v>22</v>
      </c>
      <c r="C52" s="15">
        <v>-74.871399999999994</v>
      </c>
      <c r="D52" s="15">
        <v>-12.239100000000001</v>
      </c>
      <c r="E52" s="5">
        <v>1729.1027066581917</v>
      </c>
      <c r="F52">
        <v>1</v>
      </c>
      <c r="G52">
        <v>4.8</v>
      </c>
      <c r="H52" s="4">
        <v>2.65</v>
      </c>
      <c r="I52">
        <v>0</v>
      </c>
      <c r="J52">
        <v>2017</v>
      </c>
      <c r="K52">
        <v>20</v>
      </c>
      <c r="L52">
        <v>5</v>
      </c>
      <c r="M52">
        <v>3</v>
      </c>
      <c r="N52" s="7">
        <v>1</v>
      </c>
      <c r="O52" s="25">
        <v>38761983.842029601</v>
      </c>
      <c r="P52" s="25">
        <v>601097.01249766059</v>
      </c>
    </row>
    <row r="53" spans="1:16" x14ac:dyDescent="0.2">
      <c r="C53" s="15"/>
      <c r="D53" s="15"/>
      <c r="E53" s="5"/>
      <c r="N53" s="7">
        <v>2</v>
      </c>
      <c r="O53" s="25">
        <v>153352049.53690296</v>
      </c>
      <c r="P53" s="25">
        <v>5476149.4984009992</v>
      </c>
    </row>
    <row r="54" spans="1:16" x14ac:dyDescent="0.2">
      <c r="C54" s="15"/>
      <c r="D54" s="15"/>
      <c r="E54" s="5"/>
      <c r="N54" s="7">
        <v>4</v>
      </c>
      <c r="O54" s="25">
        <v>369000000</v>
      </c>
      <c r="P54" s="25">
        <v>15129000</v>
      </c>
    </row>
    <row r="55" spans="1:16" x14ac:dyDescent="0.2">
      <c r="A55" t="s">
        <v>93</v>
      </c>
      <c r="B55">
        <v>23</v>
      </c>
      <c r="C55" s="15">
        <v>-74.871399999999994</v>
      </c>
      <c r="D55" s="15">
        <v>-12.239100000000001</v>
      </c>
      <c r="E55" s="5">
        <v>1729.1027066581917</v>
      </c>
      <c r="F55">
        <v>0.99</v>
      </c>
      <c r="G55">
        <v>4.25</v>
      </c>
      <c r="H55" s="4">
        <v>2.65</v>
      </c>
      <c r="I55">
        <v>0</v>
      </c>
      <c r="J55">
        <v>2017</v>
      </c>
      <c r="K55">
        <v>20</v>
      </c>
      <c r="L55">
        <v>5</v>
      </c>
      <c r="M55">
        <v>3</v>
      </c>
      <c r="N55" s="7">
        <v>1</v>
      </c>
      <c r="O55" s="25">
        <v>38326061.534810878</v>
      </c>
      <c r="P55" s="25">
        <v>651961.04982754472</v>
      </c>
    </row>
    <row r="56" spans="1:16" x14ac:dyDescent="0.2">
      <c r="C56" s="15"/>
      <c r="D56" s="15"/>
      <c r="N56" s="7">
        <v>2</v>
      </c>
      <c r="O56" s="25">
        <v>139594146.78657034</v>
      </c>
      <c r="P56" s="25">
        <v>5004076.4326807987</v>
      </c>
    </row>
    <row r="57" spans="1:16" x14ac:dyDescent="0.2">
      <c r="C57" s="15"/>
      <c r="D57" s="15"/>
      <c r="N57" s="7">
        <v>4</v>
      </c>
      <c r="O57" s="25">
        <v>375000000</v>
      </c>
      <c r="P57" s="25">
        <v>15375000</v>
      </c>
    </row>
    <row r="58" spans="1:16" x14ac:dyDescent="0.2">
      <c r="A58" t="s">
        <v>94</v>
      </c>
      <c r="B58">
        <v>24</v>
      </c>
      <c r="C58" s="16">
        <v>-74.299871999999993</v>
      </c>
      <c r="D58" s="16">
        <v>-9.5600769999999997</v>
      </c>
      <c r="E58" s="5">
        <v>1884.2600452157633</v>
      </c>
      <c r="F58" s="6">
        <v>0.995591</v>
      </c>
      <c r="G58">
        <v>2.15</v>
      </c>
      <c r="H58">
        <v>2.65</v>
      </c>
      <c r="I58">
        <v>0</v>
      </c>
      <c r="J58">
        <v>2017</v>
      </c>
      <c r="K58">
        <v>15</v>
      </c>
      <c r="L58">
        <v>10</v>
      </c>
      <c r="M58">
        <v>3</v>
      </c>
      <c r="N58" s="7">
        <v>1</v>
      </c>
      <c r="O58" s="25">
        <v>41684424.056653395</v>
      </c>
      <c r="P58" s="25">
        <v>680857.70287978963</v>
      </c>
    </row>
    <row r="59" spans="1:16" x14ac:dyDescent="0.2">
      <c r="C59" s="16"/>
      <c r="D59" s="16"/>
      <c r="E59" s="5"/>
      <c r="N59" s="7">
        <v>2</v>
      </c>
      <c r="O59" s="25">
        <v>173721890.50279906</v>
      </c>
      <c r="P59" s="25">
        <v>6109795.7883048272</v>
      </c>
    </row>
    <row r="60" spans="1:16" x14ac:dyDescent="0.2">
      <c r="C60" s="16"/>
      <c r="D60" s="16"/>
      <c r="E60" s="5"/>
      <c r="N60" s="7">
        <v>4</v>
      </c>
      <c r="O60" s="25">
        <v>391000000</v>
      </c>
      <c r="P60" s="25">
        <v>16031000</v>
      </c>
    </row>
    <row r="61" spans="1:16" x14ac:dyDescent="0.2">
      <c r="A61" t="s">
        <v>95</v>
      </c>
      <c r="B61">
        <v>25</v>
      </c>
      <c r="C61" s="16">
        <v>-74.925645000000003</v>
      </c>
      <c r="D61" s="16">
        <v>-11.337693</v>
      </c>
      <c r="E61" s="5">
        <v>2215.4371424642227</v>
      </c>
      <c r="F61">
        <v>1</v>
      </c>
      <c r="G61">
        <v>4</v>
      </c>
      <c r="H61">
        <v>2.65</v>
      </c>
      <c r="I61">
        <v>0</v>
      </c>
      <c r="J61">
        <v>2017</v>
      </c>
      <c r="K61">
        <v>17.5</v>
      </c>
      <c r="L61">
        <v>7.5</v>
      </c>
      <c r="M61">
        <v>3</v>
      </c>
      <c r="N61" s="7">
        <v>1</v>
      </c>
      <c r="O61" s="25">
        <v>55446666.026394621</v>
      </c>
      <c r="P61" s="25">
        <v>1288642.4006684539</v>
      </c>
    </row>
    <row r="62" spans="1:16" x14ac:dyDescent="0.2">
      <c r="C62" s="16"/>
      <c r="D62" s="16"/>
      <c r="E62" s="5"/>
      <c r="N62" s="7">
        <v>2</v>
      </c>
      <c r="O62" s="25">
        <v>205978958.67098013</v>
      </c>
      <c r="P62" s="25">
        <v>7002123.1268845592</v>
      </c>
    </row>
    <row r="63" spans="1:16" x14ac:dyDescent="0.2">
      <c r="C63" s="16"/>
      <c r="D63" s="16"/>
      <c r="E63" s="5"/>
      <c r="N63" s="7">
        <v>4</v>
      </c>
      <c r="O63" s="25">
        <v>624000000</v>
      </c>
      <c r="P63" s="25">
        <v>25584000</v>
      </c>
    </row>
    <row r="64" spans="1:16" x14ac:dyDescent="0.2">
      <c r="A64" t="s">
        <v>96</v>
      </c>
      <c r="B64">
        <v>26</v>
      </c>
      <c r="C64" s="16">
        <v>-74.926107000000002</v>
      </c>
      <c r="D64" s="16">
        <v>-11.339867</v>
      </c>
      <c r="E64" s="5">
        <v>2214.4159107598116</v>
      </c>
      <c r="F64">
        <v>1</v>
      </c>
      <c r="G64">
        <v>1.4</v>
      </c>
      <c r="H64">
        <v>2.65</v>
      </c>
      <c r="I64">
        <v>0</v>
      </c>
      <c r="J64">
        <v>2017</v>
      </c>
      <c r="K64">
        <v>17.5</v>
      </c>
      <c r="L64">
        <v>7.5</v>
      </c>
      <c r="M64">
        <v>3</v>
      </c>
      <c r="N64" s="7">
        <v>1</v>
      </c>
      <c r="O64" s="25">
        <v>56764921.508332931</v>
      </c>
      <c r="P64" s="25">
        <v>1003627.6790012046</v>
      </c>
    </row>
    <row r="65" spans="1:41" x14ac:dyDescent="0.2">
      <c r="N65" s="7">
        <v>2</v>
      </c>
      <c r="O65" s="25">
        <v>205908773.58580703</v>
      </c>
      <c r="P65" s="25">
        <v>6991434.8104674229</v>
      </c>
    </row>
    <row r="66" spans="1:41" x14ac:dyDescent="0.2">
      <c r="N66" s="7">
        <v>4</v>
      </c>
      <c r="O66" s="25">
        <v>628000000</v>
      </c>
      <c r="P66" s="25">
        <v>25748000</v>
      </c>
    </row>
    <row r="67" spans="1:41" x14ac:dyDescent="0.2">
      <c r="A67" s="29" t="s">
        <v>101</v>
      </c>
      <c r="B67" s="29">
        <v>27</v>
      </c>
      <c r="C67" s="14">
        <v>-75.050759999999997</v>
      </c>
      <c r="D67" s="14">
        <v>-12.66977</v>
      </c>
      <c r="E67" s="8">
        <v>1609</v>
      </c>
      <c r="F67">
        <v>1</v>
      </c>
      <c r="G67">
        <v>2.8</v>
      </c>
      <c r="H67" s="4">
        <v>2.65</v>
      </c>
      <c r="I67">
        <v>0</v>
      </c>
      <c r="J67">
        <v>2017</v>
      </c>
      <c r="K67">
        <v>12.5</v>
      </c>
      <c r="L67">
        <v>5</v>
      </c>
      <c r="M67">
        <v>3</v>
      </c>
      <c r="N67" s="7">
        <v>1</v>
      </c>
      <c r="O67" s="25">
        <v>6612701.7682516463</v>
      </c>
      <c r="P67" s="25">
        <v>119943.15440614821</v>
      </c>
    </row>
    <row r="68" spans="1:41" x14ac:dyDescent="0.2">
      <c r="A68" s="20"/>
      <c r="B68" s="20"/>
      <c r="C68" s="15"/>
      <c r="D68" s="15"/>
      <c r="N68" s="7">
        <v>2</v>
      </c>
      <c r="O68" s="25">
        <v>41810851.683043376</v>
      </c>
      <c r="P68" s="25">
        <v>1622048.4322713928</v>
      </c>
    </row>
    <row r="69" spans="1:41" x14ac:dyDescent="0.2">
      <c r="A69" s="20"/>
      <c r="B69" s="20"/>
      <c r="C69" s="15"/>
      <c r="D69" s="15"/>
      <c r="N69" s="7">
        <v>4</v>
      </c>
      <c r="O69" s="25">
        <v>48499682.781805746</v>
      </c>
      <c r="P69" s="25">
        <v>1939987.31127223</v>
      </c>
      <c r="R69" s="6"/>
    </row>
    <row r="70" spans="1:41" x14ac:dyDescent="0.2">
      <c r="A70" s="29" t="s">
        <v>102</v>
      </c>
      <c r="B70" s="29">
        <v>28</v>
      </c>
      <c r="C70" s="14">
        <v>-75.020110000000003</v>
      </c>
      <c r="D70" s="14">
        <v>-12.755140000000001</v>
      </c>
      <c r="E70" s="8">
        <v>1561</v>
      </c>
      <c r="F70">
        <v>0.99</v>
      </c>
      <c r="G70">
        <v>1</v>
      </c>
      <c r="H70" s="4">
        <v>2.65</v>
      </c>
      <c r="I70">
        <v>0</v>
      </c>
      <c r="J70">
        <v>2017</v>
      </c>
      <c r="K70">
        <v>10</v>
      </c>
      <c r="L70">
        <v>5</v>
      </c>
      <c r="M70">
        <v>3</v>
      </c>
      <c r="N70" s="7">
        <v>1</v>
      </c>
      <c r="O70" s="25">
        <v>13504030.830703162</v>
      </c>
      <c r="P70" s="25">
        <v>313330.01447064744</v>
      </c>
    </row>
    <row r="71" spans="1:41" x14ac:dyDescent="0.2">
      <c r="A71" s="20"/>
      <c r="B71" s="20"/>
      <c r="C71" s="15"/>
      <c r="D71" s="15"/>
      <c r="N71" s="7">
        <v>2</v>
      </c>
      <c r="O71" s="25">
        <v>54211276.722266182</v>
      </c>
      <c r="P71" s="25">
        <v>1886995.7114150443</v>
      </c>
    </row>
    <row r="72" spans="1:41" x14ac:dyDescent="0.2">
      <c r="A72" s="20"/>
      <c r="B72" s="20"/>
      <c r="N72" s="7">
        <v>4</v>
      </c>
      <c r="O72" s="20">
        <v>120339993.60254721</v>
      </c>
      <c r="P72" s="25">
        <v>4813599.7441018885</v>
      </c>
      <c r="R72" s="6"/>
    </row>
    <row r="73" spans="1:41" x14ac:dyDescent="0.2">
      <c r="A73" s="29" t="s">
        <v>103</v>
      </c>
      <c r="B73" s="29">
        <v>29</v>
      </c>
      <c r="C73" s="14">
        <v>-75.020110000000003</v>
      </c>
      <c r="D73" s="14">
        <v>-12.755140000000001</v>
      </c>
      <c r="E73" s="8">
        <v>1561</v>
      </c>
      <c r="F73">
        <v>0.98</v>
      </c>
      <c r="G73">
        <v>3.1</v>
      </c>
      <c r="H73" s="4">
        <v>2.65</v>
      </c>
      <c r="I73">
        <v>0</v>
      </c>
      <c r="J73">
        <v>2017</v>
      </c>
      <c r="K73">
        <v>10</v>
      </c>
      <c r="L73">
        <v>5</v>
      </c>
      <c r="M73">
        <v>3</v>
      </c>
      <c r="N73" s="7">
        <v>1</v>
      </c>
      <c r="O73" s="25">
        <v>13029992.061755402</v>
      </c>
      <c r="P73" s="25">
        <v>240273.23914199776</v>
      </c>
    </row>
    <row r="74" spans="1:41" x14ac:dyDescent="0.2">
      <c r="A74" s="20"/>
      <c r="B74" s="20"/>
      <c r="C74" s="15"/>
      <c r="D74" s="15"/>
      <c r="N74" s="7">
        <v>2</v>
      </c>
      <c r="O74" s="25">
        <v>54367335.176587291</v>
      </c>
      <c r="P74" s="25">
        <v>1859512.4483513182</v>
      </c>
    </row>
    <row r="75" spans="1:41" x14ac:dyDescent="0.2">
      <c r="A75" s="20"/>
      <c r="B75" s="20"/>
      <c r="N75" s="7">
        <v>4</v>
      </c>
      <c r="O75" s="20">
        <v>115724640.22923304</v>
      </c>
      <c r="P75" s="25">
        <v>4628985.6091693221</v>
      </c>
      <c r="Q75" s="21"/>
      <c r="R75" s="6"/>
    </row>
    <row r="76" spans="1:41" x14ac:dyDescent="0.2">
      <c r="A76" s="29" t="s">
        <v>104</v>
      </c>
      <c r="B76" s="29">
        <v>30</v>
      </c>
      <c r="C76" s="15">
        <v>-74.868264999999994</v>
      </c>
      <c r="D76" s="15">
        <v>-12.263999999999999</v>
      </c>
      <c r="E76" s="13">
        <v>1580.6135125437838</v>
      </c>
      <c r="F76" s="20">
        <v>0.89</v>
      </c>
      <c r="G76">
        <v>2.5</v>
      </c>
      <c r="H76" s="4">
        <v>2.65</v>
      </c>
      <c r="I76">
        <v>0</v>
      </c>
      <c r="J76">
        <v>2017</v>
      </c>
      <c r="K76">
        <v>20</v>
      </c>
      <c r="L76">
        <v>5</v>
      </c>
      <c r="M76">
        <v>3</v>
      </c>
      <c r="N76" s="7">
        <v>1</v>
      </c>
      <c r="O76" s="25">
        <v>10749908.44028441</v>
      </c>
      <c r="P76" s="25">
        <v>285095.55457037123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x14ac:dyDescent="0.2">
      <c r="A77" s="20"/>
      <c r="B77" s="20"/>
      <c r="C77" s="15"/>
      <c r="D77" s="15"/>
      <c r="N77" s="7">
        <v>2</v>
      </c>
      <c r="O77" s="25">
        <v>45429280.218629144</v>
      </c>
      <c r="P77" s="25">
        <v>1632047.8843938899</v>
      </c>
    </row>
    <row r="78" spans="1:41" x14ac:dyDescent="0.2">
      <c r="A78" s="20"/>
      <c r="B78" s="20"/>
      <c r="N78" s="7">
        <v>4</v>
      </c>
      <c r="O78" s="25">
        <v>80307184.680467591</v>
      </c>
      <c r="P78" s="25">
        <v>3212287.3872187035</v>
      </c>
      <c r="R78" s="6"/>
    </row>
    <row r="79" spans="1:41" x14ac:dyDescent="0.2">
      <c r="A79" s="29" t="s">
        <v>106</v>
      </c>
      <c r="B79" s="29">
        <v>31</v>
      </c>
      <c r="C79" s="15">
        <v>-74.867282000000003</v>
      </c>
      <c r="D79" s="15">
        <v>-12.248455</v>
      </c>
      <c r="E79" s="13">
        <v>1645.7876479893168</v>
      </c>
      <c r="F79">
        <v>1</v>
      </c>
      <c r="G79">
        <v>3.3</v>
      </c>
      <c r="H79" s="4">
        <v>2.65</v>
      </c>
      <c r="I79">
        <v>0</v>
      </c>
      <c r="J79">
        <v>2017</v>
      </c>
      <c r="K79">
        <v>15</v>
      </c>
      <c r="L79">
        <v>10</v>
      </c>
      <c r="M79">
        <v>3</v>
      </c>
      <c r="N79" s="7">
        <v>1</v>
      </c>
      <c r="O79" s="25">
        <v>13829615.889436278</v>
      </c>
      <c r="P79" s="25">
        <v>216632.9320963214</v>
      </c>
    </row>
    <row r="80" spans="1:41" x14ac:dyDescent="0.2">
      <c r="A80" s="20"/>
      <c r="B80" s="20"/>
      <c r="C80" s="15"/>
      <c r="D80" s="15"/>
      <c r="N80" s="7">
        <v>2</v>
      </c>
      <c r="O80" s="25">
        <v>57284354.282434389</v>
      </c>
      <c r="P80" s="25">
        <v>2052556.9806911573</v>
      </c>
    </row>
    <row r="81" spans="1:41" x14ac:dyDescent="0.2">
      <c r="A81" s="20"/>
      <c r="B81" s="20"/>
      <c r="N81" s="7">
        <v>4</v>
      </c>
      <c r="O81" s="25">
        <v>137264717.67742854</v>
      </c>
      <c r="P81" s="25">
        <v>5490588.707097142</v>
      </c>
      <c r="R81" s="6"/>
    </row>
    <row r="82" spans="1:41" x14ac:dyDescent="0.2">
      <c r="A82" s="29" t="s">
        <v>108</v>
      </c>
      <c r="B82" s="29">
        <v>32</v>
      </c>
      <c r="C82" s="14">
        <v>-75.050759999999997</v>
      </c>
      <c r="D82" s="14">
        <v>-12.66977</v>
      </c>
      <c r="E82" s="8">
        <v>1609</v>
      </c>
      <c r="F82">
        <v>1</v>
      </c>
      <c r="G82">
        <v>2.8</v>
      </c>
      <c r="H82" s="4">
        <v>2.65</v>
      </c>
      <c r="I82">
        <v>0</v>
      </c>
      <c r="J82">
        <v>2017</v>
      </c>
      <c r="K82">
        <v>12.5</v>
      </c>
      <c r="L82">
        <v>5</v>
      </c>
      <c r="M82">
        <v>4</v>
      </c>
      <c r="N82" s="7">
        <v>1</v>
      </c>
      <c r="O82" s="25">
        <v>6612701.7682516463</v>
      </c>
      <c r="P82" s="25">
        <v>119943.15440614821</v>
      </c>
    </row>
    <row r="83" spans="1:41" x14ac:dyDescent="0.2">
      <c r="A83" s="20"/>
      <c r="B83" s="20"/>
      <c r="C83" s="15"/>
      <c r="D83" s="15"/>
      <c r="N83" s="7">
        <v>2</v>
      </c>
      <c r="O83" s="25">
        <v>41810851.683043376</v>
      </c>
      <c r="P83" s="25">
        <v>1622048.4322713928</v>
      </c>
    </row>
    <row r="84" spans="1:41" x14ac:dyDescent="0.2">
      <c r="A84" s="20"/>
      <c r="B84" s="20"/>
      <c r="C84" s="15"/>
      <c r="D84" s="15"/>
      <c r="N84">
        <v>3</v>
      </c>
      <c r="O84" s="25">
        <v>9887713.9596999995</v>
      </c>
      <c r="P84" s="25">
        <f>0.03*O84</f>
        <v>296631.41879099997</v>
      </c>
      <c r="Q84">
        <v>1E-3</v>
      </c>
      <c r="R84">
        <v>0.03</v>
      </c>
      <c r="S84">
        <v>2.81</v>
      </c>
      <c r="T84">
        <v>0.46</v>
      </c>
      <c r="U84">
        <v>13.79</v>
      </c>
      <c r="V84">
        <v>71.88</v>
      </c>
      <c r="W84">
        <v>0.16</v>
      </c>
      <c r="X84">
        <v>5.62</v>
      </c>
      <c r="Y84">
        <v>1.21</v>
      </c>
      <c r="Z84">
        <v>0.31</v>
      </c>
      <c r="AA84">
        <v>0.05</v>
      </c>
      <c r="AB84">
        <v>2.93</v>
      </c>
      <c r="AC84" s="6">
        <v>20.895558186428413</v>
      </c>
      <c r="AD84">
        <v>8</v>
      </c>
      <c r="AE84" s="6">
        <v>10.54</v>
      </c>
      <c r="AF84">
        <v>9.0299999999999994</v>
      </c>
      <c r="AG84">
        <v>3.9</v>
      </c>
      <c r="AH84">
        <v>25.9</v>
      </c>
      <c r="AI84" s="5">
        <v>27.368000000000002</v>
      </c>
      <c r="AJ84">
        <v>1E-3</v>
      </c>
      <c r="AK84">
        <v>5.73</v>
      </c>
      <c r="AL84">
        <v>0.71</v>
      </c>
      <c r="AM84">
        <v>0.05</v>
      </c>
      <c r="AN84">
        <v>1.54</v>
      </c>
      <c r="AO84" s="6">
        <v>20.895558186428413</v>
      </c>
    </row>
    <row r="85" spans="1:41" x14ac:dyDescent="0.2">
      <c r="A85" s="20"/>
      <c r="B85" s="20"/>
      <c r="N85" s="7">
        <v>4</v>
      </c>
      <c r="O85" s="25">
        <v>48499682.781805746</v>
      </c>
      <c r="P85" s="25">
        <v>1939987.31127223</v>
      </c>
    </row>
    <row r="86" spans="1:41" x14ac:dyDescent="0.2">
      <c r="A86" s="29" t="s">
        <v>105</v>
      </c>
      <c r="B86" s="29">
        <v>33</v>
      </c>
      <c r="C86" s="14">
        <v>-75.020110000000003</v>
      </c>
      <c r="D86" s="14">
        <v>-12.755140000000001</v>
      </c>
      <c r="E86" s="8">
        <v>1561</v>
      </c>
      <c r="F86">
        <v>0.99</v>
      </c>
      <c r="G86">
        <v>1</v>
      </c>
      <c r="H86" s="4">
        <v>2.65</v>
      </c>
      <c r="I86">
        <v>0</v>
      </c>
      <c r="J86">
        <v>2017</v>
      </c>
      <c r="K86">
        <v>10</v>
      </c>
      <c r="L86">
        <v>5</v>
      </c>
      <c r="M86">
        <v>4</v>
      </c>
      <c r="N86" s="7">
        <v>1</v>
      </c>
      <c r="O86" s="25">
        <v>13504030.830703162</v>
      </c>
      <c r="P86" s="25">
        <v>313330.01447064744</v>
      </c>
    </row>
    <row r="87" spans="1:41" x14ac:dyDescent="0.2">
      <c r="A87" s="20"/>
      <c r="B87" s="20"/>
      <c r="C87" s="15"/>
      <c r="D87" s="15"/>
      <c r="N87" s="7">
        <v>2</v>
      </c>
      <c r="O87" s="25">
        <v>54211276.722266182</v>
      </c>
      <c r="P87" s="25">
        <v>1886995.7114150443</v>
      </c>
    </row>
    <row r="88" spans="1:41" x14ac:dyDescent="0.2">
      <c r="A88" s="20"/>
      <c r="B88" s="20"/>
      <c r="C88" s="15"/>
      <c r="D88" s="15"/>
      <c r="N88">
        <v>3</v>
      </c>
      <c r="O88" s="25">
        <v>12084978.4966</v>
      </c>
      <c r="P88" s="25">
        <f>0.03*O88</f>
        <v>362549.35489800002</v>
      </c>
      <c r="Q88">
        <v>1E-3</v>
      </c>
      <c r="R88">
        <v>0.02</v>
      </c>
      <c r="S88">
        <v>0.99</v>
      </c>
      <c r="T88">
        <v>0.21</v>
      </c>
      <c r="U88">
        <v>8.15</v>
      </c>
      <c r="V88">
        <v>82.09</v>
      </c>
      <c r="W88">
        <v>0.1</v>
      </c>
      <c r="X88">
        <v>5.14</v>
      </c>
      <c r="Y88">
        <v>0.87</v>
      </c>
      <c r="Z88">
        <v>0.22</v>
      </c>
      <c r="AA88">
        <v>0.02</v>
      </c>
      <c r="AB88">
        <v>1.71</v>
      </c>
      <c r="AC88" s="6">
        <v>23.350867451571091</v>
      </c>
      <c r="AD88">
        <v>3</v>
      </c>
      <c r="AE88">
        <v>3.07</v>
      </c>
      <c r="AF88">
        <v>2.9</v>
      </c>
      <c r="AG88">
        <v>0.4</v>
      </c>
      <c r="AH88">
        <v>0.3</v>
      </c>
      <c r="AI88" s="5">
        <v>20.526000000000003</v>
      </c>
      <c r="AJ88">
        <v>1E-3</v>
      </c>
      <c r="AK88">
        <v>6.53</v>
      </c>
      <c r="AL88">
        <v>0.34</v>
      </c>
      <c r="AM88">
        <v>0.13</v>
      </c>
      <c r="AN88">
        <v>1.67</v>
      </c>
      <c r="AO88" s="6">
        <v>23.350867451571091</v>
      </c>
    </row>
    <row r="89" spans="1:41" x14ac:dyDescent="0.2">
      <c r="A89" s="20"/>
      <c r="B89" s="20"/>
      <c r="N89" s="7">
        <v>4</v>
      </c>
      <c r="O89" s="20">
        <v>120339993.60254721</v>
      </c>
      <c r="P89" s="25">
        <v>4813599.7441018885</v>
      </c>
    </row>
    <row r="90" spans="1:41" x14ac:dyDescent="0.2">
      <c r="A90" s="29" t="s">
        <v>107</v>
      </c>
      <c r="B90" s="29">
        <v>34</v>
      </c>
      <c r="C90" s="14">
        <v>-75.020110000000003</v>
      </c>
      <c r="D90" s="14">
        <v>-12.755140000000001</v>
      </c>
      <c r="E90" s="8">
        <v>1561</v>
      </c>
      <c r="F90">
        <v>0.98</v>
      </c>
      <c r="G90">
        <v>3.1</v>
      </c>
      <c r="H90" s="4">
        <v>2.65</v>
      </c>
      <c r="I90">
        <v>0</v>
      </c>
      <c r="J90">
        <v>2017</v>
      </c>
      <c r="K90">
        <v>10</v>
      </c>
      <c r="L90">
        <v>5</v>
      </c>
      <c r="M90">
        <v>4</v>
      </c>
      <c r="N90" s="7">
        <v>1</v>
      </c>
      <c r="O90" s="25">
        <v>13029992.061755402</v>
      </c>
      <c r="P90" s="25">
        <v>240273.23914199776</v>
      </c>
    </row>
    <row r="91" spans="1:41" x14ac:dyDescent="0.2">
      <c r="A91" s="20"/>
      <c r="B91" s="20"/>
      <c r="C91" s="15"/>
      <c r="D91" s="15"/>
      <c r="N91" s="7">
        <v>2</v>
      </c>
      <c r="O91" s="25">
        <v>54367335.176587291</v>
      </c>
      <c r="P91" s="25">
        <v>1859512.4483513182</v>
      </c>
    </row>
    <row r="92" spans="1:41" x14ac:dyDescent="0.2">
      <c r="N92">
        <v>3</v>
      </c>
      <c r="O92" s="25">
        <v>7568048.7017000001</v>
      </c>
      <c r="P92" s="25">
        <f>0.03*O92</f>
        <v>227041.46105099999</v>
      </c>
      <c r="Q92">
        <v>1E-3</v>
      </c>
      <c r="R92">
        <v>0.02</v>
      </c>
      <c r="S92">
        <v>0.1</v>
      </c>
      <c r="T92">
        <v>0.42</v>
      </c>
      <c r="U92">
        <v>6.38</v>
      </c>
      <c r="V92">
        <v>84.57</v>
      </c>
      <c r="W92">
        <v>0.14000000000000001</v>
      </c>
      <c r="X92">
        <v>2.41</v>
      </c>
      <c r="Y92">
        <v>3.22</v>
      </c>
      <c r="Z92">
        <v>0.2</v>
      </c>
      <c r="AA92">
        <v>0.03</v>
      </c>
      <c r="AB92">
        <v>1.86</v>
      </c>
      <c r="AC92" s="6">
        <v>17.393926397594022</v>
      </c>
      <c r="AD92">
        <v>4</v>
      </c>
      <c r="AE92">
        <v>3.89</v>
      </c>
      <c r="AF92">
        <v>4.4400000000000004</v>
      </c>
      <c r="AG92">
        <v>0.5</v>
      </c>
      <c r="AH92">
        <v>2</v>
      </c>
      <c r="AI92" s="5">
        <v>27.368000000000002</v>
      </c>
      <c r="AJ92">
        <v>1E-3</v>
      </c>
      <c r="AK92">
        <v>4</v>
      </c>
      <c r="AL92">
        <v>0.68</v>
      </c>
      <c r="AM92">
        <v>0.13</v>
      </c>
      <c r="AN92">
        <v>2.33</v>
      </c>
      <c r="AO92" s="6">
        <v>17.393926397594022</v>
      </c>
    </row>
    <row r="93" spans="1:41" x14ac:dyDescent="0.2">
      <c r="N93" s="7">
        <v>4</v>
      </c>
      <c r="O93" s="20">
        <v>115724640.22923304</v>
      </c>
      <c r="P93" s="25">
        <v>4628985.6091693221</v>
      </c>
      <c r="Q93" s="21"/>
      <c r="R93" s="6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7051-3EED-F24E-98F5-AD7EB74CA24E}">
  <dimension ref="A1:AO82"/>
  <sheetViews>
    <sheetView workbookViewId="0">
      <pane xSplit="1" topLeftCell="B1" activePane="topRight" state="frozen"/>
      <selection pane="topRight" activeCell="G14" sqref="G14"/>
    </sheetView>
  </sheetViews>
  <sheetFormatPr baseColWidth="10" defaultRowHeight="16" x14ac:dyDescent="0.2"/>
  <cols>
    <col min="1" max="1" width="16.6640625" customWidth="1"/>
    <col min="2" max="2" width="13.33203125" customWidth="1"/>
    <col min="6" max="6" width="10.83203125" style="21"/>
    <col min="11" max="11" width="12.6640625" customWidth="1"/>
    <col min="12" max="12" width="14.33203125" customWidth="1"/>
    <col min="15" max="16" width="10.83203125" style="20"/>
  </cols>
  <sheetData>
    <row r="1" spans="1:41" s="2" customFormat="1" ht="99" customHeight="1" x14ac:dyDescent="0.2">
      <c r="A1" s="1" t="s">
        <v>80</v>
      </c>
      <c r="B1" s="1" t="s">
        <v>89</v>
      </c>
      <c r="C1" s="2" t="s">
        <v>75</v>
      </c>
      <c r="D1" s="2" t="s">
        <v>74</v>
      </c>
      <c r="E1" s="2" t="s">
        <v>73</v>
      </c>
      <c r="F1" s="2" t="s">
        <v>76</v>
      </c>
      <c r="G1" s="2" t="s">
        <v>77</v>
      </c>
      <c r="H1" s="2" t="s">
        <v>0</v>
      </c>
      <c r="I1" s="2" t="s">
        <v>78</v>
      </c>
      <c r="J1" s="2" t="s">
        <v>83</v>
      </c>
      <c r="K1" s="2" t="s">
        <v>82</v>
      </c>
      <c r="L1" s="2" t="s">
        <v>81</v>
      </c>
      <c r="M1" s="2" t="s">
        <v>26</v>
      </c>
      <c r="N1" s="2" t="s">
        <v>79</v>
      </c>
      <c r="O1" s="24" t="s">
        <v>71</v>
      </c>
      <c r="P1" s="24" t="s">
        <v>72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2" t="s">
        <v>6</v>
      </c>
      <c r="W1" s="2" t="s">
        <v>7</v>
      </c>
      <c r="X1" s="2" t="s">
        <v>8</v>
      </c>
      <c r="Y1" s="2" t="s">
        <v>9</v>
      </c>
      <c r="Z1" s="2" t="s">
        <v>10</v>
      </c>
      <c r="AA1" s="2" t="s">
        <v>11</v>
      </c>
      <c r="AB1" s="2" t="s">
        <v>12</v>
      </c>
      <c r="AC1" s="2" t="s">
        <v>13</v>
      </c>
      <c r="AD1" s="2" t="s">
        <v>14</v>
      </c>
      <c r="AE1" s="2" t="s">
        <v>15</v>
      </c>
      <c r="AF1" s="2" t="s">
        <v>16</v>
      </c>
      <c r="AG1" s="2" t="s">
        <v>17</v>
      </c>
      <c r="AH1" s="2" t="s">
        <v>18</v>
      </c>
      <c r="AI1" s="2" t="s">
        <v>19</v>
      </c>
      <c r="AJ1" s="2" t="s">
        <v>20</v>
      </c>
      <c r="AK1" s="2" t="s">
        <v>21</v>
      </c>
      <c r="AL1" s="2" t="s">
        <v>22</v>
      </c>
      <c r="AM1" s="2" t="s">
        <v>23</v>
      </c>
      <c r="AN1" s="2" t="s">
        <v>24</v>
      </c>
      <c r="AO1" s="2" t="s">
        <v>25</v>
      </c>
    </row>
    <row r="2" spans="1:41" x14ac:dyDescent="0.2">
      <c r="A2" s="3" t="s">
        <v>40</v>
      </c>
      <c r="B2" s="3">
        <v>1</v>
      </c>
      <c r="C2" s="17">
        <v>-72.095138500000004</v>
      </c>
      <c r="D2" s="17">
        <v>-0.40159899999999998</v>
      </c>
      <c r="E2" s="18">
        <v>830.45853227666623</v>
      </c>
      <c r="F2" s="4">
        <v>0.99809999999999999</v>
      </c>
      <c r="G2">
        <v>3</v>
      </c>
      <c r="H2" s="4">
        <v>2.65</v>
      </c>
      <c r="I2">
        <v>0</v>
      </c>
      <c r="J2">
        <v>2018</v>
      </c>
      <c r="K2">
        <v>2</v>
      </c>
      <c r="L2">
        <v>2</v>
      </c>
      <c r="M2" s="7">
        <v>4</v>
      </c>
      <c r="N2" s="7">
        <v>1</v>
      </c>
      <c r="O2" s="25">
        <v>790244.03063303709</v>
      </c>
      <c r="P2" s="25">
        <v>17400.820488575078</v>
      </c>
    </row>
    <row r="3" spans="1:41" x14ac:dyDescent="0.2">
      <c r="A3" s="3"/>
      <c r="C3" s="17"/>
      <c r="D3" s="17"/>
      <c r="E3" s="18"/>
      <c r="F3" s="4"/>
      <c r="H3" s="4"/>
      <c r="M3" s="7"/>
      <c r="N3" s="7">
        <v>2</v>
      </c>
      <c r="O3" s="25">
        <v>3323726.5781250391</v>
      </c>
      <c r="P3" s="25">
        <v>88071.292499577656</v>
      </c>
    </row>
    <row r="4" spans="1:41" x14ac:dyDescent="0.2">
      <c r="A4" s="3"/>
      <c r="B4" s="3"/>
      <c r="C4" s="17"/>
      <c r="D4" s="17"/>
      <c r="E4" s="18"/>
      <c r="F4" s="4"/>
      <c r="H4" s="4"/>
      <c r="M4" s="7"/>
      <c r="N4" s="7">
        <v>3</v>
      </c>
      <c r="O4" s="25">
        <v>544194.95160000003</v>
      </c>
      <c r="P4" s="25">
        <f>O4*0.03</f>
        <v>16325.848548</v>
      </c>
      <c r="Q4">
        <v>1E-3</v>
      </c>
      <c r="R4">
        <v>0.18</v>
      </c>
      <c r="S4">
        <v>4.08</v>
      </c>
      <c r="T4">
        <v>2.86</v>
      </c>
      <c r="U4">
        <v>16.239999999999998</v>
      </c>
      <c r="V4">
        <v>58.62</v>
      </c>
      <c r="W4">
        <v>0.23</v>
      </c>
      <c r="X4">
        <v>2.41</v>
      </c>
      <c r="Y4">
        <v>5.79</v>
      </c>
      <c r="Z4">
        <v>0.7</v>
      </c>
      <c r="AA4">
        <v>0.13</v>
      </c>
      <c r="AB4">
        <v>7.42</v>
      </c>
      <c r="AC4" s="5">
        <v>141.81457177969673</v>
      </c>
      <c r="AD4">
        <v>6</v>
      </c>
      <c r="AE4">
        <v>5.84</v>
      </c>
      <c r="AF4">
        <v>5.3</v>
      </c>
      <c r="AG4">
        <v>2.6</v>
      </c>
      <c r="AH4">
        <v>10.3</v>
      </c>
      <c r="AI4">
        <v>27.368000000000002</v>
      </c>
      <c r="AJ4">
        <v>2E-3</v>
      </c>
      <c r="AK4">
        <v>2.5099999999999998</v>
      </c>
      <c r="AL4">
        <v>4.6399999999999997</v>
      </c>
      <c r="AM4">
        <v>0.02</v>
      </c>
      <c r="AN4">
        <v>1.94</v>
      </c>
      <c r="AO4" s="5">
        <v>141.81457177969673</v>
      </c>
    </row>
    <row r="5" spans="1:41" x14ac:dyDescent="0.2">
      <c r="A5" s="3"/>
      <c r="C5" s="17"/>
      <c r="D5" s="17"/>
      <c r="E5" s="18"/>
      <c r="F5" s="4"/>
      <c r="H5" s="4"/>
      <c r="M5" s="7"/>
      <c r="N5" s="7">
        <v>4</v>
      </c>
      <c r="O5" s="25">
        <v>16645351.875993405</v>
      </c>
      <c r="P5" s="25">
        <v>1304945.7255910092</v>
      </c>
      <c r="AC5" s="5"/>
      <c r="AO5" s="5"/>
    </row>
    <row r="6" spans="1:41" x14ac:dyDescent="0.2">
      <c r="A6" s="3" t="s">
        <v>41</v>
      </c>
      <c r="B6" s="3">
        <v>2</v>
      </c>
      <c r="C6" s="17">
        <v>-72.099258399999997</v>
      </c>
      <c r="D6" s="17">
        <v>-0.40750199999999998</v>
      </c>
      <c r="E6" s="18">
        <v>888.67009640531785</v>
      </c>
      <c r="F6" s="4">
        <v>0.99939999999999996</v>
      </c>
      <c r="G6">
        <v>3</v>
      </c>
      <c r="H6" s="4">
        <v>2.65</v>
      </c>
      <c r="I6">
        <v>0</v>
      </c>
      <c r="J6">
        <v>2018</v>
      </c>
      <c r="K6">
        <v>4</v>
      </c>
      <c r="L6">
        <v>2</v>
      </c>
      <c r="M6" s="7">
        <v>4</v>
      </c>
      <c r="N6" s="7">
        <v>1</v>
      </c>
      <c r="O6" s="25">
        <v>1131153.4872941701</v>
      </c>
      <c r="P6" s="25">
        <v>29699.756880136294</v>
      </c>
      <c r="AC6" s="5"/>
      <c r="AO6" s="5"/>
    </row>
    <row r="7" spans="1:41" x14ac:dyDescent="0.2">
      <c r="C7" s="17"/>
      <c r="D7" s="17"/>
      <c r="E7" s="18"/>
      <c r="N7" s="7">
        <v>2</v>
      </c>
      <c r="O7" s="25">
        <v>4765092.0235724077</v>
      </c>
      <c r="P7" s="25">
        <v>143027.60835284693</v>
      </c>
      <c r="AC7" s="5"/>
      <c r="AO7" s="5"/>
    </row>
    <row r="8" spans="1:41" x14ac:dyDescent="0.2">
      <c r="C8" s="17"/>
      <c r="D8" s="17"/>
      <c r="E8" s="18"/>
      <c r="N8" s="7">
        <v>3</v>
      </c>
      <c r="O8" s="25">
        <v>572867.53769999999</v>
      </c>
      <c r="P8" s="25">
        <f>O8*0.03</f>
        <v>17186.026130999999</v>
      </c>
      <c r="Q8">
        <v>1E-3</v>
      </c>
      <c r="R8">
        <v>0.05</v>
      </c>
      <c r="S8">
        <v>4.5</v>
      </c>
      <c r="T8">
        <v>2.98</v>
      </c>
      <c r="U8">
        <v>16.5</v>
      </c>
      <c r="V8">
        <v>59.14</v>
      </c>
      <c r="W8">
        <v>0.22</v>
      </c>
      <c r="X8">
        <v>2.15</v>
      </c>
      <c r="Y8">
        <v>5.55</v>
      </c>
      <c r="Z8">
        <v>0.68</v>
      </c>
      <c r="AA8">
        <v>0.13</v>
      </c>
      <c r="AB8">
        <v>7.03</v>
      </c>
      <c r="AC8" s="5">
        <v>109.30193892895528</v>
      </c>
      <c r="AD8">
        <v>7</v>
      </c>
      <c r="AE8">
        <v>6.85</v>
      </c>
      <c r="AF8">
        <v>5.84</v>
      </c>
      <c r="AG8">
        <v>1.7</v>
      </c>
      <c r="AH8">
        <v>14.7</v>
      </c>
      <c r="AI8">
        <v>27.368000000000002</v>
      </c>
      <c r="AJ8">
        <v>3.0000000000000001E-3</v>
      </c>
      <c r="AK8">
        <v>1.97</v>
      </c>
      <c r="AL8">
        <v>4.25</v>
      </c>
      <c r="AM8">
        <v>0.06</v>
      </c>
      <c r="AN8">
        <v>1.58</v>
      </c>
      <c r="AO8" s="5">
        <v>109.30193892895528</v>
      </c>
    </row>
    <row r="9" spans="1:41" x14ac:dyDescent="0.2">
      <c r="B9" s="3"/>
      <c r="C9" s="17"/>
      <c r="D9" s="17"/>
      <c r="E9" s="18"/>
      <c r="N9" s="7">
        <v>4</v>
      </c>
      <c r="O9" s="25">
        <v>11293274.896646392</v>
      </c>
      <c r="P9" s="25">
        <v>1226722.3258421333</v>
      </c>
    </row>
    <row r="10" spans="1:41" x14ac:dyDescent="0.2">
      <c r="A10" s="3" t="s">
        <v>42</v>
      </c>
      <c r="B10">
        <v>3</v>
      </c>
      <c r="C10" s="17">
        <v>-72.736122100000003</v>
      </c>
      <c r="D10" s="17">
        <v>-2.0842550000000002</v>
      </c>
      <c r="E10" s="18">
        <v>1629.3878957302331</v>
      </c>
      <c r="F10" s="4">
        <v>0.99680000000000002</v>
      </c>
      <c r="G10">
        <v>3</v>
      </c>
      <c r="H10" s="4">
        <v>2.65</v>
      </c>
      <c r="I10" s="7">
        <v>0</v>
      </c>
      <c r="J10">
        <v>2018</v>
      </c>
      <c r="K10">
        <v>4</v>
      </c>
      <c r="L10">
        <v>2</v>
      </c>
      <c r="M10" s="7">
        <v>3</v>
      </c>
      <c r="N10" s="7">
        <v>1</v>
      </c>
      <c r="O10" s="25">
        <v>6736841.0950162178</v>
      </c>
      <c r="P10" s="25">
        <v>94704.699879036853</v>
      </c>
    </row>
    <row r="11" spans="1:41" x14ac:dyDescent="0.2">
      <c r="A11" s="3"/>
      <c r="C11" s="17"/>
      <c r="D11" s="17"/>
      <c r="E11" s="18"/>
      <c r="F11" s="4"/>
      <c r="H11" s="4"/>
      <c r="I11" s="7"/>
      <c r="M11" s="7"/>
      <c r="N11" s="7">
        <v>2</v>
      </c>
      <c r="O11" s="25">
        <v>26968176.803545635</v>
      </c>
      <c r="P11" s="25">
        <v>599353.40474216104</v>
      </c>
    </row>
    <row r="12" spans="1:41" x14ac:dyDescent="0.2">
      <c r="A12" s="3"/>
      <c r="C12" s="17"/>
      <c r="D12" s="17"/>
      <c r="E12" s="18"/>
      <c r="F12" s="4"/>
      <c r="H12" s="4"/>
      <c r="I12" s="7"/>
      <c r="M12" s="7"/>
      <c r="N12" s="7">
        <v>3</v>
      </c>
      <c r="O12" s="25">
        <v>884486.40949999995</v>
      </c>
      <c r="P12" s="25">
        <f>O12*0.03</f>
        <v>26534.592284999999</v>
      </c>
      <c r="Q12">
        <v>1E-3</v>
      </c>
      <c r="R12">
        <v>0.03</v>
      </c>
      <c r="S12">
        <v>3.64</v>
      </c>
      <c r="T12">
        <v>1</v>
      </c>
      <c r="U12">
        <v>16.28</v>
      </c>
      <c r="V12">
        <v>67.14</v>
      </c>
      <c r="W12">
        <v>0.15</v>
      </c>
      <c r="X12">
        <v>2.98</v>
      </c>
      <c r="Y12">
        <v>2.33</v>
      </c>
      <c r="Z12">
        <v>0.31</v>
      </c>
      <c r="AA12">
        <v>0.05</v>
      </c>
      <c r="AB12">
        <v>3.77</v>
      </c>
      <c r="AC12" s="5">
        <v>17.292899291267513</v>
      </c>
      <c r="AD12">
        <v>16</v>
      </c>
      <c r="AE12">
        <v>1.8</v>
      </c>
      <c r="AF12">
        <v>1.49</v>
      </c>
      <c r="AG12">
        <v>1.1000000000000001</v>
      </c>
      <c r="AH12">
        <v>7.9</v>
      </c>
      <c r="AI12">
        <v>13.684000000000001</v>
      </c>
      <c r="AJ12">
        <v>1E-3</v>
      </c>
      <c r="AK12">
        <v>1.03</v>
      </c>
      <c r="AL12">
        <v>0.69</v>
      </c>
      <c r="AM12">
        <v>0.09</v>
      </c>
      <c r="AN12">
        <v>1.97</v>
      </c>
      <c r="AO12" s="5">
        <v>17.292899291267513</v>
      </c>
    </row>
    <row r="13" spans="1:41" x14ac:dyDescent="0.2">
      <c r="A13" s="3" t="s">
        <v>43</v>
      </c>
      <c r="B13">
        <v>4</v>
      </c>
      <c r="C13" s="17">
        <v>-72.737548799999999</v>
      </c>
      <c r="D13" s="17">
        <v>-2.086036</v>
      </c>
      <c r="E13" s="18">
        <v>1660.2172933846439</v>
      </c>
      <c r="F13" s="4">
        <v>1</v>
      </c>
      <c r="G13">
        <v>3</v>
      </c>
      <c r="H13" s="4">
        <v>2.65</v>
      </c>
      <c r="I13" s="7">
        <v>0</v>
      </c>
      <c r="J13">
        <v>2018</v>
      </c>
      <c r="K13">
        <v>4</v>
      </c>
      <c r="L13">
        <v>2</v>
      </c>
      <c r="M13" s="7">
        <v>3</v>
      </c>
      <c r="N13" s="7">
        <v>1</v>
      </c>
      <c r="O13" s="25">
        <v>8304736.9977020025</v>
      </c>
      <c r="P13" s="25">
        <v>113756.58415359241</v>
      </c>
      <c r="AC13" s="5"/>
      <c r="AO13" s="5"/>
    </row>
    <row r="14" spans="1:41" x14ac:dyDescent="0.2">
      <c r="A14" s="3"/>
      <c r="C14" s="17"/>
      <c r="D14" s="17"/>
      <c r="E14" s="18"/>
      <c r="F14" s="4"/>
      <c r="H14" s="4"/>
      <c r="I14" s="7"/>
      <c r="M14" s="7"/>
      <c r="N14" s="7">
        <v>2</v>
      </c>
      <c r="O14" s="25">
        <v>33942420.41327098</v>
      </c>
      <c r="P14" s="25">
        <v>790474.67070433847</v>
      </c>
      <c r="AC14" s="5"/>
      <c r="AO14" s="5"/>
    </row>
    <row r="15" spans="1:41" x14ac:dyDescent="0.2">
      <c r="A15" s="3"/>
      <c r="C15" s="17"/>
      <c r="D15" s="17"/>
      <c r="E15" s="18"/>
      <c r="F15" s="4"/>
      <c r="H15" s="4"/>
      <c r="I15" s="7"/>
      <c r="M15" s="7"/>
      <c r="N15" s="7">
        <v>3</v>
      </c>
      <c r="O15" s="25">
        <v>1105209.5226</v>
      </c>
      <c r="P15" s="25">
        <f>O15*0.03</f>
        <v>33156.285678</v>
      </c>
      <c r="Q15">
        <v>1E-3</v>
      </c>
      <c r="R15">
        <v>0.03</v>
      </c>
      <c r="S15">
        <v>6.55</v>
      </c>
      <c r="T15">
        <v>0.41</v>
      </c>
      <c r="U15">
        <v>16.79</v>
      </c>
      <c r="V15">
        <v>69.59</v>
      </c>
      <c r="W15">
        <v>0.05</v>
      </c>
      <c r="X15">
        <v>1.51</v>
      </c>
      <c r="Y15">
        <v>1.54</v>
      </c>
      <c r="Z15">
        <v>0.15</v>
      </c>
      <c r="AA15">
        <v>0.03</v>
      </c>
      <c r="AB15">
        <v>1.87</v>
      </c>
      <c r="AC15" s="5">
        <v>6.7088904947454138</v>
      </c>
      <c r="AD15">
        <v>61</v>
      </c>
      <c r="AE15">
        <v>2.14</v>
      </c>
      <c r="AF15">
        <v>1.63</v>
      </c>
      <c r="AG15">
        <v>3</v>
      </c>
      <c r="AH15">
        <v>12.8</v>
      </c>
      <c r="AI15">
        <v>13.684000000000001</v>
      </c>
      <c r="AJ15">
        <v>1E-3</v>
      </c>
      <c r="AK15">
        <v>1.06</v>
      </c>
      <c r="AL15">
        <v>0.95</v>
      </c>
      <c r="AM15">
        <v>0.05</v>
      </c>
      <c r="AN15">
        <v>2.02</v>
      </c>
      <c r="AO15" s="5">
        <v>6.7088904947454138</v>
      </c>
    </row>
    <row r="16" spans="1:41" x14ac:dyDescent="0.2">
      <c r="A16" s="3" t="s">
        <v>44</v>
      </c>
      <c r="B16">
        <v>5</v>
      </c>
      <c r="C16" s="17">
        <v>-72.790603599999997</v>
      </c>
      <c r="D16" s="17">
        <v>-3.180104</v>
      </c>
      <c r="E16" s="18">
        <v>1601.5601629974708</v>
      </c>
      <c r="F16" s="4">
        <v>0.99919999999999998</v>
      </c>
      <c r="G16">
        <v>4</v>
      </c>
      <c r="H16" s="4">
        <v>2.65</v>
      </c>
      <c r="I16" s="7">
        <v>0</v>
      </c>
      <c r="J16">
        <v>2018</v>
      </c>
      <c r="K16">
        <v>2</v>
      </c>
      <c r="L16">
        <v>2</v>
      </c>
      <c r="M16" s="7">
        <v>3</v>
      </c>
      <c r="N16" s="7">
        <v>1</v>
      </c>
      <c r="O16" s="25">
        <v>1061554.0427452549</v>
      </c>
      <c r="P16" s="25">
        <v>85645.832841965661</v>
      </c>
      <c r="AC16" s="5"/>
      <c r="AO16" s="5"/>
    </row>
    <row r="17" spans="1:41" x14ac:dyDescent="0.2">
      <c r="A17" s="3"/>
      <c r="C17" s="17"/>
      <c r="D17" s="17"/>
      <c r="E17" s="18"/>
      <c r="F17" s="4"/>
      <c r="H17" s="4"/>
      <c r="I17" s="7"/>
      <c r="M17" s="7"/>
      <c r="N17" s="7">
        <v>2</v>
      </c>
      <c r="O17" s="25">
        <v>4837140.3167558247</v>
      </c>
      <c r="P17" s="25">
        <v>485407.55310920975</v>
      </c>
      <c r="AC17" s="5"/>
      <c r="AO17" s="5"/>
    </row>
    <row r="18" spans="1:41" x14ac:dyDescent="0.2">
      <c r="A18" s="3"/>
      <c r="C18" s="17"/>
      <c r="D18" s="17"/>
      <c r="E18" s="18"/>
      <c r="F18" s="4"/>
      <c r="H18" s="4"/>
      <c r="I18" s="7"/>
      <c r="M18" s="7"/>
      <c r="N18" s="7">
        <v>3</v>
      </c>
      <c r="O18" s="25">
        <v>1011606.0176</v>
      </c>
      <c r="P18" s="25">
        <f>O18*0.03</f>
        <v>30348.180528000001</v>
      </c>
      <c r="Q18">
        <v>1E-3</v>
      </c>
      <c r="R18">
        <v>0.03</v>
      </c>
      <c r="S18">
        <v>1.58</v>
      </c>
      <c r="T18">
        <v>10.4</v>
      </c>
      <c r="U18">
        <v>13.15</v>
      </c>
      <c r="V18">
        <v>51.74</v>
      </c>
      <c r="W18">
        <v>0.08</v>
      </c>
      <c r="X18">
        <v>0.48</v>
      </c>
      <c r="Y18">
        <v>11.25</v>
      </c>
      <c r="Z18">
        <v>0.61</v>
      </c>
      <c r="AA18">
        <v>0.17</v>
      </c>
      <c r="AB18">
        <v>9.68</v>
      </c>
      <c r="AC18" s="5">
        <v>207.50843906439749</v>
      </c>
      <c r="AD18">
        <v>20</v>
      </c>
      <c r="AE18">
        <v>2.23</v>
      </c>
      <c r="AF18">
        <v>2.4300000000000002</v>
      </c>
      <c r="AG18">
        <v>0.5</v>
      </c>
      <c r="AH18">
        <v>2.2999999999999998</v>
      </c>
      <c r="AI18">
        <v>711.5680000000001</v>
      </c>
      <c r="AJ18">
        <v>1E-3</v>
      </c>
      <c r="AK18">
        <v>0.41</v>
      </c>
      <c r="AL18">
        <v>12.22</v>
      </c>
      <c r="AM18">
        <v>0.06</v>
      </c>
      <c r="AN18">
        <v>2.16</v>
      </c>
      <c r="AO18" s="5">
        <v>207.50843906439749</v>
      </c>
    </row>
    <row r="19" spans="1:41" x14ac:dyDescent="0.2">
      <c r="A19" s="3" t="s">
        <v>45</v>
      </c>
      <c r="B19">
        <v>6</v>
      </c>
      <c r="C19" s="17">
        <v>-72.423996000000002</v>
      </c>
      <c r="D19" s="17">
        <v>-2.3197500999999998</v>
      </c>
      <c r="E19" s="18">
        <v>1317.7327453610712</v>
      </c>
      <c r="F19" s="4">
        <v>0.998</v>
      </c>
      <c r="G19">
        <v>2</v>
      </c>
      <c r="H19" s="4">
        <v>2.65</v>
      </c>
      <c r="I19" s="7">
        <v>0</v>
      </c>
      <c r="J19">
        <v>2018</v>
      </c>
      <c r="K19">
        <v>4</v>
      </c>
      <c r="L19">
        <v>2</v>
      </c>
      <c r="M19" s="7">
        <v>3</v>
      </c>
      <c r="N19" s="7">
        <v>1</v>
      </c>
      <c r="O19" s="25">
        <v>2556106.7198436516</v>
      </c>
      <c r="P19" s="25">
        <v>59739.001131049488</v>
      </c>
      <c r="AC19" s="5"/>
      <c r="AO19" s="5"/>
    </row>
    <row r="20" spans="1:41" x14ac:dyDescent="0.2">
      <c r="A20" s="3"/>
      <c r="B20" s="3"/>
      <c r="C20" s="17"/>
      <c r="D20" s="17"/>
      <c r="E20" s="18"/>
      <c r="F20" s="4"/>
      <c r="H20" s="4"/>
      <c r="I20" s="7"/>
      <c r="M20" s="7"/>
      <c r="N20" s="7">
        <v>2</v>
      </c>
      <c r="O20" s="25">
        <v>10580935.814225355</v>
      </c>
      <c r="P20" s="25">
        <v>308418.34274352551</v>
      </c>
      <c r="AC20" s="5"/>
      <c r="AO20" s="5"/>
    </row>
    <row r="21" spans="1:41" x14ac:dyDescent="0.2">
      <c r="A21" s="3"/>
      <c r="C21" s="17"/>
      <c r="D21" s="17"/>
      <c r="E21" s="18"/>
      <c r="F21" s="4"/>
      <c r="H21" s="4"/>
      <c r="I21" s="7"/>
      <c r="M21" s="7"/>
      <c r="N21" s="7">
        <v>3</v>
      </c>
      <c r="O21" s="25">
        <v>4803678.7877000002</v>
      </c>
      <c r="P21" s="25">
        <f>O21*0.03</f>
        <v>144110.36363100001</v>
      </c>
      <c r="Q21">
        <v>1E-3</v>
      </c>
      <c r="R21">
        <v>0.03</v>
      </c>
      <c r="S21">
        <v>2</v>
      </c>
      <c r="T21">
        <v>2.35</v>
      </c>
      <c r="U21">
        <v>15.04</v>
      </c>
      <c r="V21">
        <v>64.94</v>
      </c>
      <c r="W21">
        <v>0.16</v>
      </c>
      <c r="X21">
        <v>2.78</v>
      </c>
      <c r="Y21">
        <v>2.54</v>
      </c>
      <c r="Z21">
        <v>0.67</v>
      </c>
      <c r="AA21">
        <v>7.0000000000000007E-2</v>
      </c>
      <c r="AB21">
        <v>6.36</v>
      </c>
      <c r="AC21" s="5">
        <v>838.73343318929631</v>
      </c>
      <c r="AD21">
        <v>30</v>
      </c>
      <c r="AE21">
        <v>6.55</v>
      </c>
      <c r="AF21">
        <v>5.58</v>
      </c>
      <c r="AG21">
        <v>2.7</v>
      </c>
      <c r="AH21">
        <v>13.9</v>
      </c>
      <c r="AI21">
        <v>171.05</v>
      </c>
      <c r="AJ21">
        <v>3.0000000000000001E-3</v>
      </c>
      <c r="AK21">
        <v>0.95</v>
      </c>
      <c r="AL21">
        <v>0.61</v>
      </c>
      <c r="AM21">
        <v>7.0000000000000007E-2</v>
      </c>
      <c r="AN21">
        <v>2.54</v>
      </c>
      <c r="AO21" s="5">
        <v>838.73343318929631</v>
      </c>
    </row>
    <row r="22" spans="1:41" x14ac:dyDescent="0.2">
      <c r="A22" s="3" t="s">
        <v>46</v>
      </c>
      <c r="B22" s="3">
        <v>7</v>
      </c>
      <c r="C22" s="17">
        <v>-72.418586700000006</v>
      </c>
      <c r="D22" s="17">
        <v>-2.2935910000000002</v>
      </c>
      <c r="E22" s="18">
        <v>1164.935888345409</v>
      </c>
      <c r="F22" s="4">
        <v>0.98850000000000005</v>
      </c>
      <c r="G22">
        <v>2</v>
      </c>
      <c r="H22" s="4">
        <v>2.65</v>
      </c>
      <c r="I22" s="7">
        <v>0</v>
      </c>
      <c r="J22">
        <v>2018</v>
      </c>
      <c r="K22">
        <v>2</v>
      </c>
      <c r="L22">
        <v>2</v>
      </c>
      <c r="M22" s="7">
        <v>3</v>
      </c>
      <c r="N22" s="7">
        <v>1</v>
      </c>
      <c r="O22" s="25">
        <v>571025.43990307569</v>
      </c>
      <c r="P22" s="25">
        <v>38257.856055991935</v>
      </c>
      <c r="AC22" s="5"/>
      <c r="AO22" s="5"/>
    </row>
    <row r="23" spans="1:41" x14ac:dyDescent="0.2">
      <c r="C23" s="17"/>
      <c r="D23" s="17"/>
      <c r="E23" s="18"/>
      <c r="N23" s="7">
        <v>2</v>
      </c>
      <c r="O23" s="25">
        <v>3454768.2404920845</v>
      </c>
      <c r="P23" s="25">
        <v>143199.82655230782</v>
      </c>
      <c r="AC23" s="5"/>
      <c r="AO23" s="5"/>
    </row>
    <row r="24" spans="1:41" x14ac:dyDescent="0.2">
      <c r="B24" s="3"/>
      <c r="C24" s="17"/>
      <c r="D24" s="17"/>
      <c r="E24" s="18"/>
      <c r="N24" s="7">
        <v>3</v>
      </c>
      <c r="O24" s="25">
        <v>2218334.6932999999</v>
      </c>
      <c r="P24" s="25">
        <f>O24*0.03</f>
        <v>66550.040798999995</v>
      </c>
      <c r="Q24">
        <v>1E-3</v>
      </c>
      <c r="R24">
        <v>0.04</v>
      </c>
      <c r="S24">
        <v>1.78</v>
      </c>
      <c r="T24">
        <v>2.83</v>
      </c>
      <c r="U24">
        <v>14.84</v>
      </c>
      <c r="V24">
        <v>63.61</v>
      </c>
      <c r="W24">
        <v>0.17</v>
      </c>
      <c r="X24">
        <v>2.85</v>
      </c>
      <c r="Y24">
        <v>2.5</v>
      </c>
      <c r="Z24">
        <v>0.66</v>
      </c>
      <c r="AA24">
        <v>0.08</v>
      </c>
      <c r="AB24">
        <v>7.69</v>
      </c>
      <c r="AC24" s="5">
        <v>1085.9449041241321</v>
      </c>
      <c r="AD24">
        <v>85</v>
      </c>
      <c r="AE24">
        <v>6.45</v>
      </c>
      <c r="AF24">
        <v>5.81</v>
      </c>
      <c r="AG24">
        <v>5.7</v>
      </c>
      <c r="AH24">
        <v>11.3</v>
      </c>
      <c r="AI24">
        <v>198.41800000000003</v>
      </c>
      <c r="AJ24">
        <v>4.0000000000000001E-3</v>
      </c>
      <c r="AK24">
        <v>2.76</v>
      </c>
      <c r="AL24">
        <v>2.37</v>
      </c>
      <c r="AM24">
        <v>0.6</v>
      </c>
      <c r="AN24">
        <v>7.17</v>
      </c>
      <c r="AO24" s="5">
        <v>1085.9449041241321</v>
      </c>
    </row>
    <row r="25" spans="1:41" x14ac:dyDescent="0.2">
      <c r="A25" s="3" t="s">
        <v>69</v>
      </c>
      <c r="B25">
        <v>8</v>
      </c>
      <c r="C25" s="17">
        <v>-72.039199800000006</v>
      </c>
      <c r="D25" s="17">
        <v>-2.8622798999999999</v>
      </c>
      <c r="E25" s="18">
        <v>1184.6344882383478</v>
      </c>
      <c r="F25" s="22">
        <v>0.99980000000000002</v>
      </c>
      <c r="G25" s="28">
        <v>2</v>
      </c>
      <c r="H25" s="11">
        <v>2.65</v>
      </c>
      <c r="I25">
        <v>0</v>
      </c>
      <c r="J25">
        <v>2018</v>
      </c>
      <c r="K25">
        <v>5</v>
      </c>
      <c r="L25">
        <v>5</v>
      </c>
      <c r="M25">
        <v>2</v>
      </c>
      <c r="N25" s="7">
        <v>1</v>
      </c>
      <c r="O25" s="25">
        <v>2594504.655364132</v>
      </c>
      <c r="P25" s="25">
        <v>94968.873236186264</v>
      </c>
    </row>
    <row r="26" spans="1:41" x14ac:dyDescent="0.2">
      <c r="A26" s="3"/>
      <c r="B26" s="3"/>
      <c r="C26" s="17"/>
      <c r="D26" s="17"/>
      <c r="E26" s="19"/>
      <c r="F26" s="11"/>
      <c r="G26" s="10"/>
      <c r="H26" s="9"/>
      <c r="N26" s="7">
        <v>2</v>
      </c>
      <c r="O26" s="25">
        <v>15315444.057062278</v>
      </c>
      <c r="P26" s="25">
        <v>460333.88540529698</v>
      </c>
    </row>
    <row r="27" spans="1:41" x14ac:dyDescent="0.2">
      <c r="A27" s="3" t="s">
        <v>70</v>
      </c>
      <c r="B27">
        <v>9</v>
      </c>
      <c r="C27" s="17">
        <v>-71.565322899999998</v>
      </c>
      <c r="D27" s="17">
        <v>-1.1732</v>
      </c>
      <c r="E27" s="18">
        <v>740.66679033571791</v>
      </c>
      <c r="F27" s="22">
        <v>1</v>
      </c>
      <c r="G27" s="28">
        <v>1</v>
      </c>
      <c r="H27" s="11">
        <v>2.65</v>
      </c>
      <c r="I27">
        <v>0</v>
      </c>
      <c r="J27">
        <v>2018</v>
      </c>
      <c r="K27">
        <v>5</v>
      </c>
      <c r="L27">
        <v>3</v>
      </c>
      <c r="M27">
        <v>2</v>
      </c>
      <c r="N27" s="7">
        <v>1</v>
      </c>
      <c r="O27" s="25">
        <v>1417432.0004196675</v>
      </c>
      <c r="P27" s="25">
        <v>24184.651588531058</v>
      </c>
    </row>
    <row r="28" spans="1:41" x14ac:dyDescent="0.2">
      <c r="A28" s="3"/>
      <c r="C28" s="17"/>
      <c r="D28" s="17"/>
      <c r="E28" s="19"/>
      <c r="F28" s="11"/>
      <c r="G28" s="10"/>
      <c r="H28" s="12"/>
      <c r="N28" s="7">
        <v>2</v>
      </c>
      <c r="O28" s="25">
        <v>6645805.1016067341</v>
      </c>
      <c r="P28" s="25">
        <v>169373.37989518954</v>
      </c>
    </row>
    <row r="29" spans="1:41" x14ac:dyDescent="0.2">
      <c r="A29" s="3" t="s">
        <v>68</v>
      </c>
      <c r="B29" s="3">
        <v>10</v>
      </c>
      <c r="C29" s="17">
        <v>-72.653244000000001</v>
      </c>
      <c r="D29" s="17">
        <v>-3.6647251000000001</v>
      </c>
      <c r="E29" s="13">
        <v>2394.326248814813</v>
      </c>
      <c r="F29" s="22">
        <v>0.99990000000000001</v>
      </c>
      <c r="G29" s="28">
        <v>6</v>
      </c>
      <c r="H29" s="11">
        <v>2.65</v>
      </c>
      <c r="I29">
        <v>0</v>
      </c>
      <c r="J29">
        <v>2018</v>
      </c>
      <c r="K29">
        <v>15</v>
      </c>
      <c r="L29">
        <v>10</v>
      </c>
      <c r="M29">
        <v>2</v>
      </c>
      <c r="N29" s="7">
        <v>1</v>
      </c>
      <c r="O29" s="25">
        <v>78255340.335389405</v>
      </c>
      <c r="P29" s="25">
        <v>1498616.4468445361</v>
      </c>
    </row>
    <row r="30" spans="1:41" x14ac:dyDescent="0.2">
      <c r="A30" s="3"/>
      <c r="C30" s="17"/>
      <c r="D30" s="17"/>
      <c r="E30" s="19"/>
      <c r="F30" s="11"/>
      <c r="G30" s="10"/>
      <c r="H30" s="12"/>
      <c r="N30" s="7">
        <v>2</v>
      </c>
      <c r="O30" s="25">
        <v>261727321.89156729</v>
      </c>
      <c r="P30" s="25">
        <v>5803877.9427200984</v>
      </c>
    </row>
    <row r="31" spans="1:41" x14ac:dyDescent="0.2">
      <c r="A31" s="3" t="s">
        <v>67</v>
      </c>
      <c r="B31">
        <v>11</v>
      </c>
      <c r="C31" s="17">
        <v>-72.650787399999999</v>
      </c>
      <c r="D31" s="17">
        <v>-3.6065249000000001</v>
      </c>
      <c r="E31" s="18">
        <v>2151.1917361657365</v>
      </c>
      <c r="F31" s="22">
        <v>0.99980000000000002</v>
      </c>
      <c r="G31" s="28">
        <v>1.5</v>
      </c>
      <c r="H31" s="11">
        <v>2.65</v>
      </c>
      <c r="I31">
        <v>0</v>
      </c>
      <c r="J31">
        <v>2018</v>
      </c>
      <c r="K31">
        <v>15</v>
      </c>
      <c r="L31">
        <v>10</v>
      </c>
      <c r="M31">
        <v>2</v>
      </c>
      <c r="N31" s="7">
        <v>1</v>
      </c>
      <c r="O31" s="25">
        <v>45670399.739840418</v>
      </c>
      <c r="P31" s="25">
        <v>700347.52197914245</v>
      </c>
    </row>
    <row r="32" spans="1:41" x14ac:dyDescent="0.2">
      <c r="A32" s="3"/>
      <c r="B32" s="3"/>
      <c r="C32" s="17"/>
      <c r="D32" s="17"/>
      <c r="E32" s="19"/>
      <c r="F32" s="11"/>
      <c r="G32" s="10"/>
      <c r="H32" s="12"/>
      <c r="N32" s="7">
        <v>2</v>
      </c>
      <c r="O32" s="25">
        <v>190201204.76960734</v>
      </c>
      <c r="P32" s="25">
        <v>4377724.9150676085</v>
      </c>
    </row>
    <row r="33" spans="1:41" x14ac:dyDescent="0.2">
      <c r="A33" s="3" t="s">
        <v>64</v>
      </c>
      <c r="B33">
        <v>12</v>
      </c>
      <c r="C33" s="17">
        <v>-71.949546799999993</v>
      </c>
      <c r="D33" s="17">
        <v>-2.0042710000000001</v>
      </c>
      <c r="E33" s="18">
        <v>1082.5037814819705</v>
      </c>
      <c r="F33" s="22">
        <v>0.99760000000000004</v>
      </c>
      <c r="G33" s="28">
        <v>1</v>
      </c>
      <c r="H33" s="11">
        <v>2.65</v>
      </c>
      <c r="I33">
        <v>0</v>
      </c>
      <c r="J33">
        <v>2018</v>
      </c>
      <c r="K33">
        <v>3.5</v>
      </c>
      <c r="L33">
        <v>2</v>
      </c>
      <c r="M33">
        <v>2</v>
      </c>
      <c r="N33" s="7">
        <v>1</v>
      </c>
      <c r="O33" s="26">
        <v>861364.77974992176</v>
      </c>
      <c r="P33" s="26">
        <v>14952.129947023759</v>
      </c>
    </row>
    <row r="34" spans="1:41" x14ac:dyDescent="0.2">
      <c r="A34" s="3"/>
      <c r="C34" s="17"/>
      <c r="D34" s="17"/>
      <c r="E34" s="19"/>
      <c r="F34" s="11"/>
      <c r="G34" s="10"/>
      <c r="H34" s="12"/>
      <c r="N34" s="7">
        <v>2</v>
      </c>
      <c r="O34" s="26">
        <v>4731161.7395510655</v>
      </c>
      <c r="P34" s="27">
        <v>128961.36656722512</v>
      </c>
    </row>
    <row r="35" spans="1:41" x14ac:dyDescent="0.2">
      <c r="A35" s="3" t="s">
        <v>65</v>
      </c>
      <c r="B35" s="3">
        <v>13</v>
      </c>
      <c r="C35" s="17">
        <v>-71.971771200000006</v>
      </c>
      <c r="D35" s="17">
        <v>-1.9903820000000001</v>
      </c>
      <c r="E35" s="18">
        <v>889.76024022999934</v>
      </c>
      <c r="F35" s="22">
        <v>1</v>
      </c>
      <c r="G35" s="28">
        <v>1</v>
      </c>
      <c r="H35" s="11">
        <v>2.65</v>
      </c>
      <c r="I35">
        <v>0</v>
      </c>
      <c r="J35">
        <v>2018</v>
      </c>
      <c r="K35">
        <v>2</v>
      </c>
      <c r="L35">
        <v>2</v>
      </c>
      <c r="M35">
        <v>2</v>
      </c>
      <c r="N35" s="7">
        <v>1</v>
      </c>
      <c r="O35" s="26">
        <v>449189.96209164057</v>
      </c>
      <c r="P35" s="26">
        <v>10012.475169598834</v>
      </c>
    </row>
    <row r="36" spans="1:41" x14ac:dyDescent="0.2">
      <c r="A36" s="3"/>
      <c r="C36" s="17"/>
      <c r="D36" s="17"/>
      <c r="E36" s="19"/>
      <c r="F36" s="11"/>
      <c r="G36" s="10"/>
      <c r="H36" s="12"/>
      <c r="N36" s="7">
        <v>2</v>
      </c>
      <c r="O36" s="26">
        <v>2604004.5403856174</v>
      </c>
      <c r="P36" s="27">
        <v>101375.487531158</v>
      </c>
    </row>
    <row r="37" spans="1:41" x14ac:dyDescent="0.2">
      <c r="A37" s="3" t="s">
        <v>66</v>
      </c>
      <c r="B37">
        <v>14</v>
      </c>
      <c r="C37" s="17">
        <v>-71.959411599999996</v>
      </c>
      <c r="D37" s="17">
        <v>-2.0125670000000002</v>
      </c>
      <c r="E37" s="18">
        <v>1001.3103209858493</v>
      </c>
      <c r="F37" s="22">
        <v>0.99490000000000001</v>
      </c>
      <c r="G37" s="28">
        <v>5</v>
      </c>
      <c r="H37" s="11">
        <v>2.65</v>
      </c>
      <c r="I37">
        <v>0</v>
      </c>
      <c r="J37">
        <v>2018</v>
      </c>
      <c r="K37">
        <v>3</v>
      </c>
      <c r="L37">
        <v>2</v>
      </c>
      <c r="M37">
        <v>2</v>
      </c>
      <c r="N37" s="7">
        <v>1</v>
      </c>
      <c r="O37" s="25">
        <v>499834.47316541825</v>
      </c>
      <c r="P37" s="25">
        <v>17245.618806829327</v>
      </c>
    </row>
    <row r="38" spans="1:41" x14ac:dyDescent="0.2">
      <c r="C38" s="17"/>
      <c r="D38" s="17"/>
      <c r="E38" s="18"/>
      <c r="F38" s="23"/>
      <c r="G38" s="9"/>
      <c r="H38" s="9"/>
      <c r="N38" s="7">
        <v>2</v>
      </c>
      <c r="O38" s="25">
        <v>2593603.1718869605</v>
      </c>
      <c r="P38" s="25">
        <v>92648.766865520287</v>
      </c>
    </row>
    <row r="39" spans="1:41" x14ac:dyDescent="0.2">
      <c r="A39" s="3" t="s">
        <v>39</v>
      </c>
      <c r="B39">
        <v>15</v>
      </c>
      <c r="C39" s="17">
        <v>-72.095138500000004</v>
      </c>
      <c r="D39" s="17">
        <v>-0.40159899999999998</v>
      </c>
      <c r="E39" s="18">
        <v>830.45853227666623</v>
      </c>
      <c r="F39" s="4">
        <v>0.99809999999999999</v>
      </c>
      <c r="G39">
        <v>3</v>
      </c>
      <c r="H39" s="4">
        <v>2.65</v>
      </c>
      <c r="I39">
        <v>0</v>
      </c>
      <c r="J39">
        <v>2018</v>
      </c>
      <c r="K39">
        <v>2</v>
      </c>
      <c r="L39">
        <v>2</v>
      </c>
      <c r="M39" s="7">
        <v>3</v>
      </c>
      <c r="N39" s="7">
        <v>1</v>
      </c>
      <c r="O39" s="25">
        <v>790244.03063303709</v>
      </c>
      <c r="P39" s="25">
        <v>17400.820488575078</v>
      </c>
    </row>
    <row r="40" spans="1:41" x14ac:dyDescent="0.2">
      <c r="A40" s="3"/>
      <c r="C40" s="17"/>
      <c r="D40" s="17"/>
      <c r="E40" s="18"/>
      <c r="F40" s="4"/>
      <c r="H40" s="4"/>
      <c r="M40" s="7"/>
      <c r="N40" s="7">
        <v>2</v>
      </c>
      <c r="O40" s="25">
        <v>3323726.5781250391</v>
      </c>
      <c r="P40" s="25">
        <v>88071.292499577656</v>
      </c>
    </row>
    <row r="41" spans="1:41" x14ac:dyDescent="0.2">
      <c r="A41" s="3"/>
      <c r="C41" s="17"/>
      <c r="D41" s="17"/>
      <c r="E41" s="18"/>
      <c r="F41" s="4"/>
      <c r="H41" s="4"/>
      <c r="M41" s="7"/>
      <c r="N41" s="7">
        <v>3</v>
      </c>
      <c r="O41" s="25">
        <v>544194.95160000003</v>
      </c>
      <c r="P41" s="25">
        <f>O41*0.03</f>
        <v>16325.848548</v>
      </c>
      <c r="Q41">
        <v>1E-3</v>
      </c>
      <c r="R41">
        <v>0.18</v>
      </c>
      <c r="S41">
        <v>4.08</v>
      </c>
      <c r="T41">
        <v>2.86</v>
      </c>
      <c r="U41">
        <v>16.239999999999998</v>
      </c>
      <c r="V41">
        <v>58.62</v>
      </c>
      <c r="W41">
        <v>0.23</v>
      </c>
      <c r="X41">
        <v>2.41</v>
      </c>
      <c r="Y41">
        <v>5.79</v>
      </c>
      <c r="Z41">
        <v>0.7</v>
      </c>
      <c r="AA41">
        <v>0.13</v>
      </c>
      <c r="AB41">
        <v>7.42</v>
      </c>
      <c r="AC41" s="5">
        <v>141.81457177969673</v>
      </c>
      <c r="AD41">
        <v>6</v>
      </c>
      <c r="AE41">
        <v>5.84</v>
      </c>
      <c r="AF41">
        <v>5.3</v>
      </c>
      <c r="AG41">
        <v>2.6</v>
      </c>
      <c r="AH41">
        <v>10.3</v>
      </c>
      <c r="AI41">
        <v>27.368000000000002</v>
      </c>
      <c r="AJ41">
        <v>2E-3</v>
      </c>
      <c r="AK41">
        <v>2.5099999999999998</v>
      </c>
      <c r="AL41">
        <v>4.6399999999999997</v>
      </c>
      <c r="AM41">
        <v>0.02</v>
      </c>
      <c r="AN41">
        <v>1.94</v>
      </c>
      <c r="AO41" s="5">
        <v>141.81457177969673</v>
      </c>
    </row>
    <row r="42" spans="1:41" x14ac:dyDescent="0.2">
      <c r="A42" s="3" t="s">
        <v>47</v>
      </c>
      <c r="B42">
        <v>16</v>
      </c>
      <c r="C42" s="17">
        <v>-72.099258399999997</v>
      </c>
      <c r="D42" s="17">
        <v>-0.40750199999999998</v>
      </c>
      <c r="E42" s="18">
        <v>888.67009640531785</v>
      </c>
      <c r="F42" s="4">
        <v>0.99939999999999996</v>
      </c>
      <c r="G42">
        <v>3</v>
      </c>
      <c r="H42" s="4">
        <v>2.65</v>
      </c>
      <c r="I42">
        <v>0</v>
      </c>
      <c r="J42">
        <v>2018</v>
      </c>
      <c r="K42">
        <v>4</v>
      </c>
      <c r="L42">
        <v>2</v>
      </c>
      <c r="M42" s="7">
        <v>3</v>
      </c>
      <c r="N42" s="7">
        <v>1</v>
      </c>
      <c r="O42" s="25">
        <v>1131153.4872941701</v>
      </c>
      <c r="P42" s="25">
        <v>29699.756880136294</v>
      </c>
      <c r="AC42" s="5"/>
      <c r="AO42" s="5"/>
    </row>
    <row r="43" spans="1:41" x14ac:dyDescent="0.2">
      <c r="C43" s="17"/>
      <c r="D43" s="17"/>
      <c r="E43" s="18"/>
      <c r="N43" s="7">
        <v>2</v>
      </c>
      <c r="O43" s="25">
        <v>4765092.0235724077</v>
      </c>
      <c r="P43" s="25">
        <v>143027.60835284693</v>
      </c>
      <c r="AC43" s="5"/>
      <c r="AO43" s="5"/>
    </row>
    <row r="44" spans="1:41" x14ac:dyDescent="0.2">
      <c r="C44" s="17"/>
      <c r="D44" s="17"/>
      <c r="E44" s="18"/>
      <c r="N44" s="7">
        <v>3</v>
      </c>
      <c r="O44" s="25">
        <v>572867.53769999999</v>
      </c>
      <c r="P44" s="25">
        <f>O44*0.03</f>
        <v>17186.026130999999</v>
      </c>
      <c r="Q44">
        <v>1E-3</v>
      </c>
      <c r="R44">
        <v>0.05</v>
      </c>
      <c r="S44">
        <v>4.5</v>
      </c>
      <c r="T44">
        <v>2.98</v>
      </c>
      <c r="U44">
        <v>16.5</v>
      </c>
      <c r="V44">
        <v>59.14</v>
      </c>
      <c r="W44">
        <v>0.22</v>
      </c>
      <c r="X44">
        <v>2.15</v>
      </c>
      <c r="Y44">
        <v>5.55</v>
      </c>
      <c r="Z44">
        <v>0.68</v>
      </c>
      <c r="AA44">
        <v>0.13</v>
      </c>
      <c r="AB44">
        <v>7.03</v>
      </c>
      <c r="AC44" s="5">
        <v>109.30193892895528</v>
      </c>
      <c r="AD44">
        <v>7</v>
      </c>
      <c r="AE44">
        <v>6.85</v>
      </c>
      <c r="AF44">
        <v>5.84</v>
      </c>
      <c r="AG44">
        <v>1.7</v>
      </c>
      <c r="AH44">
        <v>14.7</v>
      </c>
      <c r="AI44">
        <v>27.368000000000002</v>
      </c>
      <c r="AJ44">
        <v>3.0000000000000001E-3</v>
      </c>
      <c r="AK44">
        <v>1.97</v>
      </c>
      <c r="AL44">
        <v>4.25</v>
      </c>
      <c r="AM44">
        <v>0.06</v>
      </c>
      <c r="AN44">
        <v>1.58</v>
      </c>
      <c r="AO44" s="5">
        <v>109.30193892895528</v>
      </c>
    </row>
    <row r="45" spans="1:41" x14ac:dyDescent="0.2">
      <c r="A45" s="3" t="s">
        <v>48</v>
      </c>
      <c r="B45">
        <v>17</v>
      </c>
      <c r="C45" s="17">
        <v>-72.095138500000004</v>
      </c>
      <c r="D45" s="17">
        <v>-0.40159899999999998</v>
      </c>
      <c r="E45" s="18">
        <v>830.45853227666623</v>
      </c>
      <c r="F45" s="4">
        <v>0.99809999999999999</v>
      </c>
      <c r="G45">
        <v>3</v>
      </c>
      <c r="H45" s="4">
        <v>2.65</v>
      </c>
      <c r="I45">
        <v>0</v>
      </c>
      <c r="J45">
        <v>2018</v>
      </c>
      <c r="K45">
        <v>2</v>
      </c>
      <c r="L45">
        <v>2</v>
      </c>
      <c r="M45" s="7">
        <v>2</v>
      </c>
      <c r="N45" s="7">
        <v>1</v>
      </c>
      <c r="O45" s="25">
        <v>790244.03063303709</v>
      </c>
      <c r="P45" s="25">
        <v>17400.820488575078</v>
      </c>
    </row>
    <row r="46" spans="1:41" x14ac:dyDescent="0.2">
      <c r="A46" s="3"/>
      <c r="C46" s="17"/>
      <c r="D46" s="17"/>
      <c r="E46" s="18"/>
      <c r="F46" s="4"/>
      <c r="H46" s="4"/>
      <c r="M46" s="7"/>
      <c r="N46" s="7">
        <v>2</v>
      </c>
      <c r="O46" s="25">
        <v>3323726.5781250391</v>
      </c>
      <c r="P46" s="25">
        <v>88071.292499577656</v>
      </c>
    </row>
    <row r="47" spans="1:41" x14ac:dyDescent="0.2">
      <c r="A47" s="3" t="s">
        <v>49</v>
      </c>
      <c r="B47">
        <v>18</v>
      </c>
      <c r="C47" s="17">
        <v>-72.099258399999997</v>
      </c>
      <c r="D47" s="17">
        <v>-0.40750199999999998</v>
      </c>
      <c r="E47" s="18">
        <v>888.67009640531785</v>
      </c>
      <c r="F47" s="4">
        <v>0.99939999999999996</v>
      </c>
      <c r="G47">
        <v>3</v>
      </c>
      <c r="H47" s="4">
        <v>2.65</v>
      </c>
      <c r="I47">
        <v>0</v>
      </c>
      <c r="J47">
        <v>2018</v>
      </c>
      <c r="K47">
        <v>4</v>
      </c>
      <c r="L47">
        <v>2</v>
      </c>
      <c r="M47" s="7">
        <v>2</v>
      </c>
      <c r="N47" s="7">
        <v>1</v>
      </c>
      <c r="O47" s="25">
        <v>1131153.4872941701</v>
      </c>
      <c r="P47" s="25">
        <v>29699.756880136294</v>
      </c>
      <c r="AC47" s="5"/>
      <c r="AO47" s="5"/>
    </row>
    <row r="48" spans="1:41" x14ac:dyDescent="0.2">
      <c r="C48" s="17"/>
      <c r="D48" s="17"/>
      <c r="E48" s="18"/>
      <c r="N48" s="7">
        <v>2</v>
      </c>
      <c r="O48" s="25">
        <v>4765092.0235724077</v>
      </c>
      <c r="P48" s="25">
        <v>143027.60835284693</v>
      </c>
      <c r="AC48" s="5"/>
      <c r="AO48" s="5"/>
    </row>
    <row r="49" spans="1:41" x14ac:dyDescent="0.2">
      <c r="A49" s="3" t="s">
        <v>50</v>
      </c>
      <c r="B49">
        <v>19</v>
      </c>
      <c r="C49" s="17">
        <v>-72.736122100000003</v>
      </c>
      <c r="D49" s="17">
        <v>-2.0842550000000002</v>
      </c>
      <c r="E49" s="18">
        <v>1629.3878957302331</v>
      </c>
      <c r="F49" s="4">
        <v>0.99680000000000002</v>
      </c>
      <c r="G49">
        <v>3</v>
      </c>
      <c r="H49" s="4">
        <v>2.65</v>
      </c>
      <c r="I49" s="7">
        <v>0</v>
      </c>
      <c r="J49">
        <v>2018</v>
      </c>
      <c r="K49">
        <v>4</v>
      </c>
      <c r="L49">
        <v>2</v>
      </c>
      <c r="M49" s="7">
        <v>2</v>
      </c>
      <c r="N49" s="7">
        <v>1</v>
      </c>
      <c r="O49" s="25">
        <v>6736841.0950162178</v>
      </c>
      <c r="P49" s="25">
        <v>94704.699879036853</v>
      </c>
    </row>
    <row r="50" spans="1:41" x14ac:dyDescent="0.2">
      <c r="A50" s="3"/>
      <c r="C50" s="17"/>
      <c r="D50" s="17"/>
      <c r="E50" s="18"/>
      <c r="F50" s="4"/>
      <c r="H50" s="4"/>
      <c r="I50" s="7"/>
      <c r="M50" s="7"/>
      <c r="N50" s="7">
        <v>2</v>
      </c>
      <c r="O50" s="25">
        <v>26968176.803545635</v>
      </c>
      <c r="P50" s="25">
        <v>599353.40474216104</v>
      </c>
    </row>
    <row r="51" spans="1:41" x14ac:dyDescent="0.2">
      <c r="A51" s="3" t="s">
        <v>51</v>
      </c>
      <c r="B51">
        <v>20</v>
      </c>
      <c r="C51" s="17">
        <v>-72.737548799999999</v>
      </c>
      <c r="D51" s="17">
        <v>-2.086036</v>
      </c>
      <c r="E51" s="18">
        <v>1660.2172933846439</v>
      </c>
      <c r="F51" s="4">
        <v>1</v>
      </c>
      <c r="G51">
        <v>3</v>
      </c>
      <c r="H51" s="4">
        <v>2.65</v>
      </c>
      <c r="I51" s="7">
        <v>0</v>
      </c>
      <c r="J51">
        <v>2018</v>
      </c>
      <c r="K51">
        <v>4</v>
      </c>
      <c r="L51">
        <v>2</v>
      </c>
      <c r="M51" s="7">
        <v>2</v>
      </c>
      <c r="N51" s="7">
        <v>1</v>
      </c>
      <c r="O51" s="25">
        <v>8304736.9977020025</v>
      </c>
      <c r="P51" s="25">
        <v>113756.58415359241</v>
      </c>
      <c r="AC51" s="5"/>
      <c r="AO51" s="5"/>
    </row>
    <row r="52" spans="1:41" x14ac:dyDescent="0.2">
      <c r="A52" s="3"/>
      <c r="C52" s="17"/>
      <c r="D52" s="17"/>
      <c r="E52" s="18"/>
      <c r="F52" s="4"/>
      <c r="H52" s="4"/>
      <c r="I52" s="7"/>
      <c r="M52" s="7"/>
      <c r="N52" s="7">
        <v>2</v>
      </c>
      <c r="O52" s="25">
        <v>33942420.41327098</v>
      </c>
      <c r="P52" s="25">
        <v>790474.67070433847</v>
      </c>
      <c r="AC52" s="5"/>
      <c r="AO52" s="5"/>
    </row>
    <row r="53" spans="1:41" x14ac:dyDescent="0.2">
      <c r="A53" s="3" t="s">
        <v>52</v>
      </c>
      <c r="B53">
        <v>21</v>
      </c>
      <c r="C53" s="17">
        <v>-72.790603599999997</v>
      </c>
      <c r="D53" s="17">
        <v>-3.180104</v>
      </c>
      <c r="E53" s="18">
        <v>1601.5601629974708</v>
      </c>
      <c r="F53" s="4">
        <v>0.99919999999999998</v>
      </c>
      <c r="G53">
        <v>4</v>
      </c>
      <c r="H53" s="4">
        <v>2.65</v>
      </c>
      <c r="I53" s="7">
        <v>0</v>
      </c>
      <c r="J53">
        <v>2018</v>
      </c>
      <c r="K53">
        <v>2</v>
      </c>
      <c r="L53">
        <v>2</v>
      </c>
      <c r="M53" s="7">
        <v>2</v>
      </c>
      <c r="N53" s="7">
        <v>1</v>
      </c>
      <c r="O53" s="25">
        <v>1061554.0427452549</v>
      </c>
      <c r="P53" s="25">
        <v>85645.832841965661</v>
      </c>
      <c r="AC53" s="5"/>
      <c r="AO53" s="5"/>
    </row>
    <row r="54" spans="1:41" x14ac:dyDescent="0.2">
      <c r="A54" s="3"/>
      <c r="C54" s="17"/>
      <c r="D54" s="17"/>
      <c r="E54" s="18"/>
      <c r="F54" s="4"/>
      <c r="H54" s="4"/>
      <c r="I54" s="7"/>
      <c r="M54" s="7"/>
      <c r="N54" s="7">
        <v>2</v>
      </c>
      <c r="O54" s="25">
        <v>4837140.3167558247</v>
      </c>
      <c r="P54" s="25">
        <v>485407.55310920975</v>
      </c>
      <c r="AC54" s="5"/>
      <c r="AO54" s="5"/>
    </row>
    <row r="55" spans="1:41" x14ac:dyDescent="0.2">
      <c r="A55" s="3" t="s">
        <v>53</v>
      </c>
      <c r="B55">
        <v>22</v>
      </c>
      <c r="C55" s="17">
        <v>-72.423996000000002</v>
      </c>
      <c r="D55" s="17">
        <v>-2.3197500999999998</v>
      </c>
      <c r="E55" s="18">
        <v>1317.7327453610712</v>
      </c>
      <c r="F55" s="4">
        <v>0.998</v>
      </c>
      <c r="G55">
        <v>2</v>
      </c>
      <c r="H55" s="4">
        <v>2.65</v>
      </c>
      <c r="I55" s="7">
        <v>0</v>
      </c>
      <c r="J55">
        <v>2018</v>
      </c>
      <c r="K55">
        <v>4</v>
      </c>
      <c r="L55">
        <v>2</v>
      </c>
      <c r="M55" s="7">
        <v>2</v>
      </c>
      <c r="N55" s="7">
        <v>1</v>
      </c>
      <c r="O55" s="25">
        <v>2556106.7198436516</v>
      </c>
      <c r="P55" s="25">
        <v>59739.001131049488</v>
      </c>
      <c r="AC55" s="5"/>
      <c r="AO55" s="5"/>
    </row>
    <row r="56" spans="1:41" x14ac:dyDescent="0.2">
      <c r="A56" s="3"/>
      <c r="C56" s="17"/>
      <c r="D56" s="17"/>
      <c r="E56" s="18"/>
      <c r="F56" s="4"/>
      <c r="H56" s="4"/>
      <c r="I56" s="7"/>
      <c r="M56" s="7"/>
      <c r="N56" s="7">
        <v>2</v>
      </c>
      <c r="O56" s="25">
        <v>10580935.814225355</v>
      </c>
      <c r="P56" s="25">
        <v>308418.34274352551</v>
      </c>
      <c r="AC56" s="5"/>
      <c r="AO56" s="5"/>
    </row>
    <row r="57" spans="1:41" x14ac:dyDescent="0.2">
      <c r="A57" s="3" t="s">
        <v>54</v>
      </c>
      <c r="B57">
        <v>23</v>
      </c>
      <c r="C57" s="17">
        <v>-72.418586700000006</v>
      </c>
      <c r="D57" s="17">
        <v>-2.2935910000000002</v>
      </c>
      <c r="E57" s="18">
        <v>1164.935888345409</v>
      </c>
      <c r="F57" s="4">
        <v>0.98850000000000005</v>
      </c>
      <c r="G57">
        <v>2</v>
      </c>
      <c r="H57" s="4">
        <v>2.65</v>
      </c>
      <c r="I57" s="7">
        <v>0</v>
      </c>
      <c r="J57">
        <v>2018</v>
      </c>
      <c r="K57">
        <v>2</v>
      </c>
      <c r="L57">
        <v>2</v>
      </c>
      <c r="M57" s="7">
        <v>2</v>
      </c>
      <c r="N57" s="7">
        <v>1</v>
      </c>
      <c r="O57" s="25">
        <v>571025.43990307569</v>
      </c>
      <c r="P57" s="25">
        <v>38257.856055991935</v>
      </c>
      <c r="AC57" s="5"/>
      <c r="AO57" s="5"/>
    </row>
    <row r="58" spans="1:41" x14ac:dyDescent="0.2">
      <c r="C58" s="17"/>
      <c r="D58" s="17"/>
      <c r="E58" s="18"/>
      <c r="N58" s="7">
        <v>2</v>
      </c>
      <c r="O58" s="25">
        <v>3454768.2404920845</v>
      </c>
      <c r="P58" s="25">
        <v>143199.82655230782</v>
      </c>
      <c r="AC58" s="5"/>
      <c r="AO58" s="5"/>
    </row>
    <row r="59" spans="1:41" x14ac:dyDescent="0.2">
      <c r="A59" s="3" t="s">
        <v>55</v>
      </c>
      <c r="B59">
        <v>24</v>
      </c>
      <c r="C59" s="17">
        <v>-72.095138500000004</v>
      </c>
      <c r="D59" s="17">
        <v>-0.40159899999999998</v>
      </c>
      <c r="E59" s="18">
        <v>830.45853227666623</v>
      </c>
      <c r="F59" s="4">
        <v>0.99809999999999999</v>
      </c>
      <c r="G59">
        <v>3</v>
      </c>
      <c r="H59" s="4">
        <v>2.65</v>
      </c>
      <c r="I59">
        <v>0</v>
      </c>
      <c r="J59">
        <v>2018</v>
      </c>
      <c r="K59">
        <v>2</v>
      </c>
      <c r="L59">
        <v>2</v>
      </c>
      <c r="M59" s="7">
        <v>3</v>
      </c>
      <c r="N59" s="7">
        <v>1</v>
      </c>
      <c r="O59" s="25">
        <v>790244.03063303709</v>
      </c>
      <c r="P59" s="25">
        <v>17400.820488575078</v>
      </c>
    </row>
    <row r="60" spans="1:41" x14ac:dyDescent="0.2">
      <c r="A60" s="3"/>
      <c r="C60" s="17"/>
      <c r="D60" s="17"/>
      <c r="E60" s="18"/>
      <c r="F60" s="4"/>
      <c r="H60" s="4"/>
      <c r="M60" s="7"/>
      <c r="N60" s="7">
        <v>2</v>
      </c>
      <c r="O60" s="25">
        <v>3323726.5781250391</v>
      </c>
      <c r="P60" s="25">
        <v>88071.292499577656</v>
      </c>
    </row>
    <row r="61" spans="1:41" x14ac:dyDescent="0.2">
      <c r="A61" s="3"/>
      <c r="C61" s="17"/>
      <c r="D61" s="17"/>
      <c r="E61" s="18"/>
      <c r="F61" s="4"/>
      <c r="H61" s="4"/>
      <c r="M61" s="7"/>
      <c r="N61" s="7">
        <v>3</v>
      </c>
      <c r="O61" s="25">
        <v>544194.95160000003</v>
      </c>
      <c r="P61" s="25">
        <f>6*O61/100</f>
        <v>32651.697096000004</v>
      </c>
      <c r="Q61">
        <v>1E-3</v>
      </c>
      <c r="R61">
        <v>0.18</v>
      </c>
      <c r="S61">
        <v>4.08</v>
      </c>
      <c r="T61">
        <v>2.86</v>
      </c>
      <c r="U61">
        <v>16.239999999999998</v>
      </c>
      <c r="V61">
        <v>58.62</v>
      </c>
      <c r="W61">
        <v>0.23</v>
      </c>
      <c r="X61">
        <v>2.41</v>
      </c>
      <c r="Y61">
        <v>5.79</v>
      </c>
      <c r="Z61">
        <v>0.7</v>
      </c>
      <c r="AA61">
        <v>0.13</v>
      </c>
      <c r="AB61">
        <v>7.42</v>
      </c>
      <c r="AC61" s="5">
        <v>141.81457177969673</v>
      </c>
      <c r="AD61">
        <v>6</v>
      </c>
      <c r="AE61">
        <v>5.84</v>
      </c>
      <c r="AF61">
        <v>5.3</v>
      </c>
      <c r="AG61">
        <v>2.6</v>
      </c>
      <c r="AH61">
        <v>10.3</v>
      </c>
      <c r="AI61">
        <v>27.368000000000002</v>
      </c>
      <c r="AJ61">
        <v>2E-3</v>
      </c>
      <c r="AK61">
        <v>2.5099999999999998</v>
      </c>
      <c r="AL61">
        <v>4.6399999999999997</v>
      </c>
      <c r="AM61">
        <v>0.02</v>
      </c>
      <c r="AN61">
        <v>1.94</v>
      </c>
      <c r="AO61" s="5">
        <v>141.81457177969673</v>
      </c>
    </row>
    <row r="62" spans="1:41" x14ac:dyDescent="0.2">
      <c r="A62" s="3" t="s">
        <v>56</v>
      </c>
      <c r="B62">
        <v>25</v>
      </c>
      <c r="C62" s="17">
        <v>-72.099258399999997</v>
      </c>
      <c r="D62" s="17">
        <v>-0.40750199999999998</v>
      </c>
      <c r="E62" s="18">
        <v>888.67009640531785</v>
      </c>
      <c r="F62" s="4">
        <v>0.99939999999999996</v>
      </c>
      <c r="G62">
        <v>3</v>
      </c>
      <c r="H62" s="4">
        <v>2.65</v>
      </c>
      <c r="I62">
        <v>0</v>
      </c>
      <c r="J62">
        <v>2018</v>
      </c>
      <c r="K62">
        <v>4</v>
      </c>
      <c r="L62">
        <v>2</v>
      </c>
      <c r="M62" s="7">
        <v>3</v>
      </c>
      <c r="N62" s="7">
        <v>1</v>
      </c>
      <c r="O62" s="25">
        <v>1131153.4872941701</v>
      </c>
      <c r="P62" s="25">
        <v>29699.756880136294</v>
      </c>
      <c r="AC62" s="5"/>
      <c r="AO62" s="5"/>
    </row>
    <row r="63" spans="1:41" x14ac:dyDescent="0.2">
      <c r="C63" s="17"/>
      <c r="D63" s="17"/>
      <c r="E63" s="17"/>
      <c r="N63" s="7">
        <v>2</v>
      </c>
      <c r="O63" s="25">
        <v>4765092.0235724077</v>
      </c>
      <c r="P63" s="25">
        <v>143027.60835284693</v>
      </c>
      <c r="AC63" s="5"/>
      <c r="AO63" s="5"/>
    </row>
    <row r="64" spans="1:41" x14ac:dyDescent="0.2">
      <c r="N64" s="7">
        <v>3</v>
      </c>
      <c r="O64" s="25">
        <v>572867.53769999999</v>
      </c>
      <c r="P64" s="25">
        <f>6*O64/100</f>
        <v>34372.052261999997</v>
      </c>
      <c r="Q64">
        <v>1E-3</v>
      </c>
      <c r="R64">
        <v>0.05</v>
      </c>
      <c r="S64">
        <v>4.5</v>
      </c>
      <c r="T64">
        <v>2.98</v>
      </c>
      <c r="U64">
        <v>16.5</v>
      </c>
      <c r="V64">
        <v>59.14</v>
      </c>
      <c r="W64">
        <v>0.22</v>
      </c>
      <c r="X64">
        <v>2.15</v>
      </c>
      <c r="Y64">
        <v>5.55</v>
      </c>
      <c r="Z64">
        <v>0.68</v>
      </c>
      <c r="AA64">
        <v>0.13</v>
      </c>
      <c r="AB64">
        <v>7.03</v>
      </c>
      <c r="AC64" s="5">
        <v>109.30193892895528</v>
      </c>
      <c r="AD64">
        <v>7</v>
      </c>
      <c r="AE64">
        <v>6.85</v>
      </c>
      <c r="AF64">
        <v>5.84</v>
      </c>
      <c r="AG64">
        <v>1.7</v>
      </c>
      <c r="AH64">
        <v>14.7</v>
      </c>
      <c r="AI64">
        <v>27.368000000000002</v>
      </c>
      <c r="AJ64">
        <v>3.0000000000000001E-3</v>
      </c>
      <c r="AK64">
        <v>1.97</v>
      </c>
      <c r="AL64">
        <v>4.25</v>
      </c>
      <c r="AM64">
        <v>0.06</v>
      </c>
      <c r="AN64">
        <v>1.58</v>
      </c>
      <c r="AO64" s="5">
        <v>109.30193892895528</v>
      </c>
    </row>
    <row r="65" spans="1:41" x14ac:dyDescent="0.2">
      <c r="A65" s="3" t="s">
        <v>97</v>
      </c>
      <c r="B65" s="3">
        <v>26</v>
      </c>
      <c r="C65" s="17">
        <v>-72.095138500000004</v>
      </c>
      <c r="D65" s="17">
        <v>-0.40159899999999998</v>
      </c>
      <c r="E65" s="18">
        <v>830.45853227666623</v>
      </c>
      <c r="F65" s="4">
        <v>0.99809999999999999</v>
      </c>
      <c r="G65">
        <v>3</v>
      </c>
      <c r="H65" s="4">
        <v>2.65</v>
      </c>
      <c r="I65">
        <v>0</v>
      </c>
      <c r="J65">
        <v>2018</v>
      </c>
      <c r="K65">
        <v>2</v>
      </c>
      <c r="L65">
        <v>2</v>
      </c>
      <c r="M65" s="7">
        <v>3</v>
      </c>
      <c r="N65" s="7">
        <v>1</v>
      </c>
      <c r="O65" s="25">
        <v>790244.03063303709</v>
      </c>
      <c r="P65" s="25">
        <v>17400.820488575078</v>
      </c>
    </row>
    <row r="66" spans="1:41" x14ac:dyDescent="0.2">
      <c r="A66" s="3"/>
      <c r="C66" s="17"/>
      <c r="D66" s="17"/>
      <c r="E66" s="18"/>
      <c r="F66" s="4"/>
      <c r="H66" s="4"/>
      <c r="M66" s="7"/>
      <c r="N66" s="7">
        <v>2</v>
      </c>
      <c r="O66" s="25">
        <v>3323726.5781250391</v>
      </c>
      <c r="P66" s="25">
        <v>88071.292499577656</v>
      </c>
    </row>
    <row r="67" spans="1:41" x14ac:dyDescent="0.2">
      <c r="A67" s="3"/>
      <c r="C67" s="17"/>
      <c r="D67" s="17"/>
      <c r="E67" s="18"/>
      <c r="F67" s="4"/>
      <c r="H67" s="4"/>
      <c r="M67" s="7"/>
      <c r="N67" s="7">
        <v>4</v>
      </c>
      <c r="O67" s="25">
        <v>16645351.875993405</v>
      </c>
      <c r="P67" s="25">
        <v>1304945.7255910092</v>
      </c>
      <c r="AC67" s="5"/>
      <c r="AO67" s="5"/>
    </row>
    <row r="68" spans="1:41" x14ac:dyDescent="0.2">
      <c r="A68" s="3" t="s">
        <v>98</v>
      </c>
      <c r="B68" s="3">
        <v>27</v>
      </c>
      <c r="C68" s="17">
        <v>-72.099258399999997</v>
      </c>
      <c r="D68" s="17">
        <v>-0.40750199999999998</v>
      </c>
      <c r="E68" s="18">
        <v>888.67009640531785</v>
      </c>
      <c r="F68" s="4">
        <v>0.99939999999999996</v>
      </c>
      <c r="G68">
        <v>3</v>
      </c>
      <c r="H68" s="4">
        <v>2.65</v>
      </c>
      <c r="I68">
        <v>0</v>
      </c>
      <c r="J68">
        <v>2018</v>
      </c>
      <c r="K68">
        <v>4</v>
      </c>
      <c r="L68">
        <v>2</v>
      </c>
      <c r="M68" s="7">
        <v>3</v>
      </c>
      <c r="N68" s="7">
        <v>1</v>
      </c>
      <c r="O68" s="25">
        <v>1131153.4872941701</v>
      </c>
      <c r="P68" s="25">
        <v>29699.756880136294</v>
      </c>
      <c r="AC68" s="5"/>
      <c r="AO68" s="5"/>
    </row>
    <row r="69" spans="1:41" x14ac:dyDescent="0.2">
      <c r="C69" s="17"/>
      <c r="D69" s="17"/>
      <c r="E69" s="18"/>
      <c r="N69" s="7">
        <v>2</v>
      </c>
      <c r="O69" s="25">
        <v>4765092.0235724077</v>
      </c>
      <c r="P69" s="25">
        <v>143027.60835284693</v>
      </c>
      <c r="AC69" s="5"/>
      <c r="AO69" s="5"/>
    </row>
    <row r="70" spans="1:41" x14ac:dyDescent="0.2">
      <c r="B70" s="3"/>
      <c r="C70" s="17"/>
      <c r="D70" s="17"/>
      <c r="E70" s="18"/>
      <c r="N70" s="7">
        <v>4</v>
      </c>
      <c r="O70" s="25">
        <v>11293274.896646392</v>
      </c>
      <c r="P70" s="25">
        <v>1226722.3258421333</v>
      </c>
    </row>
    <row r="71" spans="1:41" x14ac:dyDescent="0.2">
      <c r="A71" s="3" t="s">
        <v>99</v>
      </c>
      <c r="B71" s="3">
        <v>28</v>
      </c>
      <c r="C71" s="17">
        <v>-72.095138500000004</v>
      </c>
      <c r="D71" s="17">
        <v>-0.40159899999999998</v>
      </c>
      <c r="E71" s="18">
        <v>830.45853227666623</v>
      </c>
      <c r="F71" s="4">
        <v>0.99809999999999999</v>
      </c>
      <c r="G71">
        <v>3</v>
      </c>
      <c r="H71" s="4">
        <v>2.65</v>
      </c>
      <c r="I71">
        <v>0</v>
      </c>
      <c r="J71">
        <v>2018</v>
      </c>
      <c r="K71">
        <v>2</v>
      </c>
      <c r="L71">
        <v>2</v>
      </c>
      <c r="M71" s="7">
        <v>4</v>
      </c>
      <c r="N71" s="7">
        <v>1</v>
      </c>
      <c r="O71" s="25">
        <v>790244.03063303709</v>
      </c>
      <c r="P71" s="25">
        <v>17400.820488575078</v>
      </c>
    </row>
    <row r="72" spans="1:41" x14ac:dyDescent="0.2">
      <c r="A72" s="3"/>
      <c r="C72" s="17"/>
      <c r="D72" s="17"/>
      <c r="E72" s="18"/>
      <c r="F72" s="4"/>
      <c r="H72" s="4"/>
      <c r="M72" s="7"/>
      <c r="N72" s="7">
        <v>2</v>
      </c>
      <c r="O72" s="25">
        <v>3323726.5781250391</v>
      </c>
      <c r="P72" s="25">
        <v>88071.292499577656</v>
      </c>
    </row>
    <row r="73" spans="1:41" x14ac:dyDescent="0.2">
      <c r="A73" s="3"/>
      <c r="B73" s="3"/>
      <c r="C73" s="17"/>
      <c r="D73" s="17"/>
      <c r="E73" s="18"/>
      <c r="F73" s="4"/>
      <c r="H73" s="4"/>
      <c r="M73" s="7"/>
      <c r="N73" s="7">
        <v>3</v>
      </c>
      <c r="O73" s="25">
        <v>544194.95160000003</v>
      </c>
      <c r="P73" s="25">
        <f>O73*0.03</f>
        <v>16325.848548</v>
      </c>
      <c r="Q73">
        <v>1E-3</v>
      </c>
      <c r="R73">
        <v>0.18</v>
      </c>
      <c r="S73">
        <v>4.08</v>
      </c>
      <c r="T73">
        <v>2.86</v>
      </c>
      <c r="U73">
        <v>16.239999999999998</v>
      </c>
      <c r="V73">
        <v>58.62</v>
      </c>
      <c r="W73">
        <v>0.23</v>
      </c>
      <c r="X73">
        <v>2.41</v>
      </c>
      <c r="Y73">
        <v>5.79</v>
      </c>
      <c r="Z73">
        <v>0.7</v>
      </c>
      <c r="AA73">
        <v>0.13</v>
      </c>
      <c r="AB73">
        <v>7.42</v>
      </c>
      <c r="AC73" s="5">
        <v>141.81457177969673</v>
      </c>
      <c r="AD73">
        <v>6</v>
      </c>
      <c r="AE73">
        <v>5.84</v>
      </c>
      <c r="AF73">
        <v>5.3</v>
      </c>
      <c r="AG73">
        <v>2.6</v>
      </c>
      <c r="AH73">
        <v>10.3</v>
      </c>
      <c r="AI73">
        <v>27.368000000000002</v>
      </c>
      <c r="AJ73">
        <v>2E-3</v>
      </c>
      <c r="AK73">
        <v>2.5099999999999998</v>
      </c>
      <c r="AL73">
        <v>4.6399999999999997</v>
      </c>
      <c r="AM73">
        <v>0.02</v>
      </c>
      <c r="AN73">
        <v>1.94</v>
      </c>
      <c r="AO73" s="5">
        <v>141.81457177969673</v>
      </c>
    </row>
    <row r="74" spans="1:41" x14ac:dyDescent="0.2">
      <c r="A74" s="3"/>
      <c r="C74" s="17"/>
      <c r="D74" s="17"/>
      <c r="E74" s="18"/>
      <c r="F74" s="4"/>
      <c r="H74" s="4"/>
      <c r="M74" s="7"/>
      <c r="N74" s="7">
        <v>4</v>
      </c>
      <c r="O74" s="25">
        <v>8322675.9379967023</v>
      </c>
      <c r="P74" s="25">
        <v>652472.86279550462</v>
      </c>
      <c r="AC74" s="5"/>
      <c r="AO74" s="5"/>
    </row>
    <row r="75" spans="1:41" x14ac:dyDescent="0.2">
      <c r="A75" s="3" t="s">
        <v>100</v>
      </c>
      <c r="B75" s="3">
        <v>29</v>
      </c>
      <c r="C75" s="17">
        <v>-72.099258399999997</v>
      </c>
      <c r="D75" s="17">
        <v>-0.40750199999999998</v>
      </c>
      <c r="E75" s="18">
        <v>888.67009640531785</v>
      </c>
      <c r="F75" s="4">
        <v>0.99939999999999996</v>
      </c>
      <c r="G75">
        <v>3</v>
      </c>
      <c r="H75" s="4">
        <v>2.65</v>
      </c>
      <c r="I75">
        <v>0</v>
      </c>
      <c r="J75">
        <v>2018</v>
      </c>
      <c r="K75">
        <v>4</v>
      </c>
      <c r="L75">
        <v>2</v>
      </c>
      <c r="M75" s="7">
        <v>4</v>
      </c>
      <c r="N75" s="7">
        <v>1</v>
      </c>
      <c r="O75" s="25">
        <v>1131153.4872941701</v>
      </c>
      <c r="P75" s="25">
        <v>29699.756880136294</v>
      </c>
      <c r="AC75" s="5"/>
      <c r="AO75" s="5"/>
    </row>
    <row r="76" spans="1:41" x14ac:dyDescent="0.2">
      <c r="C76" s="17"/>
      <c r="D76" s="17"/>
      <c r="E76" s="18"/>
      <c r="N76" s="7">
        <v>2</v>
      </c>
      <c r="O76" s="25">
        <v>4765092.0235724077</v>
      </c>
      <c r="P76" s="25">
        <v>143027.60835284693</v>
      </c>
      <c r="AC76" s="5"/>
      <c r="AO76" s="5"/>
    </row>
    <row r="77" spans="1:41" x14ac:dyDescent="0.2">
      <c r="C77" s="17"/>
      <c r="D77" s="17"/>
      <c r="E77" s="18"/>
      <c r="N77" s="7">
        <v>3</v>
      </c>
      <c r="O77" s="25">
        <v>572867.53769999999</v>
      </c>
      <c r="P77" s="25">
        <f>O77*0.03</f>
        <v>17186.026130999999</v>
      </c>
      <c r="Q77">
        <v>1E-3</v>
      </c>
      <c r="R77">
        <v>0.05</v>
      </c>
      <c r="S77">
        <v>4.5</v>
      </c>
      <c r="T77">
        <v>2.98</v>
      </c>
      <c r="U77">
        <v>16.5</v>
      </c>
      <c r="V77">
        <v>59.14</v>
      </c>
      <c r="W77">
        <v>0.22</v>
      </c>
      <c r="X77">
        <v>2.15</v>
      </c>
      <c r="Y77">
        <v>5.55</v>
      </c>
      <c r="Z77">
        <v>0.68</v>
      </c>
      <c r="AA77">
        <v>0.13</v>
      </c>
      <c r="AB77">
        <v>7.03</v>
      </c>
      <c r="AC77" s="5">
        <v>109.30193892895528</v>
      </c>
      <c r="AD77">
        <v>7</v>
      </c>
      <c r="AE77">
        <v>6.85</v>
      </c>
      <c r="AF77">
        <v>5.84</v>
      </c>
      <c r="AG77">
        <v>1.7</v>
      </c>
      <c r="AH77">
        <v>14.7</v>
      </c>
      <c r="AI77">
        <v>27.368000000000002</v>
      </c>
      <c r="AJ77">
        <v>3.0000000000000001E-3</v>
      </c>
      <c r="AK77">
        <v>1.97</v>
      </c>
      <c r="AL77">
        <v>4.25</v>
      </c>
      <c r="AM77">
        <v>0.06</v>
      </c>
      <c r="AN77">
        <v>1.58</v>
      </c>
      <c r="AO77" s="5">
        <v>109.30193892895528</v>
      </c>
    </row>
    <row r="78" spans="1:41" x14ac:dyDescent="0.2">
      <c r="B78" s="3"/>
      <c r="C78" s="17"/>
      <c r="D78" s="17"/>
      <c r="E78" s="18"/>
      <c r="N78" s="7">
        <v>4</v>
      </c>
      <c r="O78" s="25">
        <v>5646637.4483231958</v>
      </c>
      <c r="P78" s="25">
        <v>613361.16292106663</v>
      </c>
    </row>
    <row r="82" spans="15:16" x14ac:dyDescent="0.2">
      <c r="O82" s="25"/>
      <c r="P82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MDML1</vt:lpstr>
      <vt:lpstr>MDML2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Jane Lund Andersen</cp:lastModifiedBy>
  <dcterms:created xsi:type="dcterms:W3CDTF">2020-03-16T10:13:52Z</dcterms:created>
  <dcterms:modified xsi:type="dcterms:W3CDTF">2022-09-06T06:39:00Z</dcterms:modified>
</cp:coreProperties>
</file>