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MG\Ciencia de datos\1 Semestre\Manejo de hojas de cálculo\Bloque 3\Proyecto final\"/>
    </mc:Choice>
  </mc:AlternateContent>
  <xr:revisionPtr revIDLastSave="0" documentId="13_ncr:1_{54ED7D9A-1DE6-4033-884A-C05CFE7ED186}" xr6:coauthVersionLast="47" xr6:coauthVersionMax="47" xr10:uidLastSave="{00000000-0000-0000-0000-000000000000}"/>
  <bookViews>
    <workbookView xWindow="3510" yWindow="3510" windowWidth="21600" windowHeight="11295" firstSheet="3" activeTab="7" xr2:uid="{4C5BAD76-FE7A-45D3-93AA-892541A0DE5B}"/>
  </bookViews>
  <sheets>
    <sheet name="Base datos" sheetId="2" r:id="rId1"/>
    <sheet name="Dashboard" sheetId="3" r:id="rId2"/>
    <sheet name="Simulación_Libro" sheetId="5" r:id="rId3"/>
    <sheet name="Simulación_Simulaad40" sheetId="4" r:id="rId4"/>
    <sheet name="Datos simulación" sheetId="6" r:id="rId5"/>
    <sheet name="Resumen" sheetId="7" r:id="rId6"/>
    <sheet name="Estadísticas" sheetId="8" r:id="rId7"/>
    <sheet name="Sensibilidad" sheetId="9" r:id="rId8"/>
  </sheets>
  <externalReferences>
    <externalReference r:id="rId9"/>
    <externalReference r:id="rId10"/>
    <externalReference r:id="rId11"/>
  </externalReferences>
  <definedNames>
    <definedName name="_xlnm._FilterDatabase" localSheetId="0" hidden="1">'Base datos'!$A$1:$L$1</definedName>
    <definedName name="NativeTimeline_Fecha_Última_Modificación_Etapa">#N/A</definedName>
    <definedName name="SegmentaciónDeDatos_Encargado_Etapa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9" l="1" a="1"/>
  <c r="G4" i="9" s="1"/>
  <c r="F5" i="9" s="1"/>
  <c r="B9" i="8"/>
  <c r="B10" i="8" s="1"/>
  <c r="B8" i="8"/>
  <c r="B7" i="8"/>
  <c r="B6" i="8"/>
  <c r="E4" i="8" s="1"/>
  <c r="B5" i="8"/>
  <c r="E33" i="8" s="1"/>
  <c r="A6" i="7"/>
  <c r="A5" i="7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B17" i="5"/>
  <c r="F1015" i="5"/>
  <c r="B1015" i="5"/>
  <c r="F1014" i="5"/>
  <c r="B1014" i="5"/>
  <c r="F1013" i="5"/>
  <c r="B1013" i="5"/>
  <c r="F1012" i="5"/>
  <c r="B1012" i="5"/>
  <c r="F1011" i="5"/>
  <c r="B1011" i="5"/>
  <c r="F1010" i="5"/>
  <c r="B1010" i="5"/>
  <c r="F1009" i="5"/>
  <c r="B1009" i="5"/>
  <c r="F1008" i="5"/>
  <c r="B1008" i="5"/>
  <c r="F1007" i="5"/>
  <c r="B1007" i="5"/>
  <c r="F1006" i="5"/>
  <c r="B1006" i="5"/>
  <c r="F1005" i="5"/>
  <c r="B1005" i="5"/>
  <c r="F1004" i="5"/>
  <c r="B1004" i="5"/>
  <c r="F1003" i="5"/>
  <c r="B1003" i="5"/>
  <c r="F1002" i="5"/>
  <c r="B1002" i="5"/>
  <c r="F1001" i="5"/>
  <c r="B1001" i="5"/>
  <c r="F1000" i="5"/>
  <c r="B1000" i="5"/>
  <c r="F999" i="5"/>
  <c r="B999" i="5"/>
  <c r="F998" i="5"/>
  <c r="B998" i="5"/>
  <c r="F997" i="5"/>
  <c r="B997" i="5"/>
  <c r="F996" i="5"/>
  <c r="B996" i="5"/>
  <c r="F995" i="5"/>
  <c r="B995" i="5"/>
  <c r="F994" i="5"/>
  <c r="B994" i="5"/>
  <c r="F993" i="5"/>
  <c r="B993" i="5"/>
  <c r="F992" i="5"/>
  <c r="B992" i="5"/>
  <c r="F991" i="5"/>
  <c r="B991" i="5"/>
  <c r="F990" i="5"/>
  <c r="B990" i="5"/>
  <c r="F989" i="5"/>
  <c r="B989" i="5"/>
  <c r="F988" i="5"/>
  <c r="B988" i="5"/>
  <c r="F987" i="5"/>
  <c r="B987" i="5"/>
  <c r="F986" i="5"/>
  <c r="B986" i="5"/>
  <c r="F985" i="5"/>
  <c r="B985" i="5"/>
  <c r="F984" i="5"/>
  <c r="B984" i="5"/>
  <c r="F983" i="5"/>
  <c r="B983" i="5"/>
  <c r="F982" i="5"/>
  <c r="B982" i="5"/>
  <c r="F981" i="5"/>
  <c r="B981" i="5"/>
  <c r="F980" i="5"/>
  <c r="B980" i="5"/>
  <c r="F979" i="5"/>
  <c r="B979" i="5"/>
  <c r="F978" i="5"/>
  <c r="B978" i="5"/>
  <c r="F977" i="5"/>
  <c r="B977" i="5"/>
  <c r="F976" i="5"/>
  <c r="B976" i="5"/>
  <c r="F975" i="5"/>
  <c r="B975" i="5"/>
  <c r="F974" i="5"/>
  <c r="B974" i="5"/>
  <c r="F973" i="5"/>
  <c r="B973" i="5"/>
  <c r="F972" i="5"/>
  <c r="B972" i="5"/>
  <c r="F971" i="5"/>
  <c r="B971" i="5"/>
  <c r="F970" i="5"/>
  <c r="B970" i="5"/>
  <c r="F969" i="5"/>
  <c r="B969" i="5"/>
  <c r="F968" i="5"/>
  <c r="B968" i="5"/>
  <c r="F967" i="5"/>
  <c r="B967" i="5"/>
  <c r="F966" i="5"/>
  <c r="B966" i="5"/>
  <c r="F965" i="5"/>
  <c r="B965" i="5"/>
  <c r="F964" i="5"/>
  <c r="B964" i="5"/>
  <c r="F963" i="5"/>
  <c r="B963" i="5"/>
  <c r="F962" i="5"/>
  <c r="B962" i="5"/>
  <c r="F961" i="5"/>
  <c r="B961" i="5"/>
  <c r="F960" i="5"/>
  <c r="B960" i="5"/>
  <c r="F959" i="5"/>
  <c r="B959" i="5"/>
  <c r="F958" i="5"/>
  <c r="B958" i="5"/>
  <c r="F957" i="5"/>
  <c r="B957" i="5"/>
  <c r="F956" i="5"/>
  <c r="B956" i="5"/>
  <c r="F955" i="5"/>
  <c r="B955" i="5"/>
  <c r="F954" i="5"/>
  <c r="B954" i="5"/>
  <c r="F953" i="5"/>
  <c r="B953" i="5"/>
  <c r="F952" i="5"/>
  <c r="B952" i="5"/>
  <c r="F951" i="5"/>
  <c r="B951" i="5"/>
  <c r="F950" i="5"/>
  <c r="B950" i="5"/>
  <c r="F949" i="5"/>
  <c r="B949" i="5"/>
  <c r="F948" i="5"/>
  <c r="B948" i="5"/>
  <c r="F947" i="5"/>
  <c r="B947" i="5"/>
  <c r="F946" i="5"/>
  <c r="B946" i="5"/>
  <c r="F945" i="5"/>
  <c r="B945" i="5"/>
  <c r="F944" i="5"/>
  <c r="B944" i="5"/>
  <c r="F943" i="5"/>
  <c r="B943" i="5"/>
  <c r="F942" i="5"/>
  <c r="B942" i="5"/>
  <c r="F941" i="5"/>
  <c r="B941" i="5"/>
  <c r="F940" i="5"/>
  <c r="B940" i="5"/>
  <c r="F939" i="5"/>
  <c r="B939" i="5"/>
  <c r="F938" i="5"/>
  <c r="B938" i="5"/>
  <c r="F937" i="5"/>
  <c r="B937" i="5"/>
  <c r="F936" i="5"/>
  <c r="B936" i="5"/>
  <c r="F935" i="5"/>
  <c r="B935" i="5"/>
  <c r="F934" i="5"/>
  <c r="B934" i="5"/>
  <c r="F933" i="5"/>
  <c r="B933" i="5"/>
  <c r="F932" i="5"/>
  <c r="B932" i="5"/>
  <c r="F931" i="5"/>
  <c r="B931" i="5"/>
  <c r="F930" i="5"/>
  <c r="B930" i="5"/>
  <c r="F929" i="5"/>
  <c r="B929" i="5"/>
  <c r="F928" i="5"/>
  <c r="B928" i="5"/>
  <c r="F927" i="5"/>
  <c r="B927" i="5"/>
  <c r="F926" i="5"/>
  <c r="B926" i="5"/>
  <c r="F925" i="5"/>
  <c r="B925" i="5"/>
  <c r="F924" i="5"/>
  <c r="B924" i="5"/>
  <c r="F923" i="5"/>
  <c r="B923" i="5"/>
  <c r="F922" i="5"/>
  <c r="B922" i="5"/>
  <c r="F921" i="5"/>
  <c r="B921" i="5"/>
  <c r="F920" i="5"/>
  <c r="B920" i="5"/>
  <c r="F919" i="5"/>
  <c r="B919" i="5"/>
  <c r="F918" i="5"/>
  <c r="B918" i="5"/>
  <c r="F917" i="5"/>
  <c r="B917" i="5"/>
  <c r="F916" i="5"/>
  <c r="B916" i="5"/>
  <c r="F915" i="5"/>
  <c r="B915" i="5"/>
  <c r="F914" i="5"/>
  <c r="B914" i="5"/>
  <c r="F913" i="5"/>
  <c r="B913" i="5"/>
  <c r="F912" i="5"/>
  <c r="B912" i="5"/>
  <c r="F911" i="5"/>
  <c r="B911" i="5"/>
  <c r="F910" i="5"/>
  <c r="B910" i="5"/>
  <c r="F909" i="5"/>
  <c r="B909" i="5"/>
  <c r="F908" i="5"/>
  <c r="B908" i="5"/>
  <c r="F907" i="5"/>
  <c r="B907" i="5"/>
  <c r="F906" i="5"/>
  <c r="B906" i="5"/>
  <c r="F905" i="5"/>
  <c r="B905" i="5"/>
  <c r="F904" i="5"/>
  <c r="B904" i="5"/>
  <c r="F903" i="5"/>
  <c r="B903" i="5"/>
  <c r="F902" i="5"/>
  <c r="B902" i="5"/>
  <c r="F901" i="5"/>
  <c r="B901" i="5"/>
  <c r="F900" i="5"/>
  <c r="B900" i="5"/>
  <c r="F899" i="5"/>
  <c r="B899" i="5"/>
  <c r="F898" i="5"/>
  <c r="B898" i="5"/>
  <c r="F897" i="5"/>
  <c r="B897" i="5"/>
  <c r="F896" i="5"/>
  <c r="B896" i="5"/>
  <c r="F895" i="5"/>
  <c r="B895" i="5"/>
  <c r="F894" i="5"/>
  <c r="B894" i="5"/>
  <c r="F893" i="5"/>
  <c r="B893" i="5"/>
  <c r="F892" i="5"/>
  <c r="B892" i="5"/>
  <c r="F891" i="5"/>
  <c r="B891" i="5"/>
  <c r="F890" i="5"/>
  <c r="B890" i="5"/>
  <c r="F889" i="5"/>
  <c r="B889" i="5"/>
  <c r="F888" i="5"/>
  <c r="B888" i="5"/>
  <c r="F887" i="5"/>
  <c r="B887" i="5"/>
  <c r="F886" i="5"/>
  <c r="B886" i="5"/>
  <c r="F885" i="5"/>
  <c r="B885" i="5"/>
  <c r="F884" i="5"/>
  <c r="B884" i="5"/>
  <c r="F883" i="5"/>
  <c r="B883" i="5"/>
  <c r="F882" i="5"/>
  <c r="B882" i="5"/>
  <c r="F881" i="5"/>
  <c r="B881" i="5"/>
  <c r="F880" i="5"/>
  <c r="B880" i="5"/>
  <c r="F879" i="5"/>
  <c r="B879" i="5"/>
  <c r="F878" i="5"/>
  <c r="B878" i="5"/>
  <c r="F877" i="5"/>
  <c r="B877" i="5"/>
  <c r="F876" i="5"/>
  <c r="B876" i="5"/>
  <c r="F875" i="5"/>
  <c r="B875" i="5"/>
  <c r="F874" i="5"/>
  <c r="B874" i="5"/>
  <c r="F873" i="5"/>
  <c r="B873" i="5"/>
  <c r="F872" i="5"/>
  <c r="B872" i="5"/>
  <c r="F871" i="5"/>
  <c r="B871" i="5"/>
  <c r="F870" i="5"/>
  <c r="B870" i="5"/>
  <c r="F869" i="5"/>
  <c r="B869" i="5"/>
  <c r="F868" i="5"/>
  <c r="B868" i="5"/>
  <c r="F867" i="5"/>
  <c r="B867" i="5"/>
  <c r="F866" i="5"/>
  <c r="B866" i="5"/>
  <c r="F865" i="5"/>
  <c r="B865" i="5"/>
  <c r="F864" i="5"/>
  <c r="B864" i="5"/>
  <c r="F863" i="5"/>
  <c r="B863" i="5"/>
  <c r="F862" i="5"/>
  <c r="B862" i="5"/>
  <c r="F861" i="5"/>
  <c r="B861" i="5"/>
  <c r="F860" i="5"/>
  <c r="B860" i="5"/>
  <c r="F859" i="5"/>
  <c r="B859" i="5"/>
  <c r="F858" i="5"/>
  <c r="B858" i="5"/>
  <c r="F857" i="5"/>
  <c r="B857" i="5"/>
  <c r="F856" i="5"/>
  <c r="B856" i="5"/>
  <c r="F855" i="5"/>
  <c r="B855" i="5"/>
  <c r="F854" i="5"/>
  <c r="B854" i="5"/>
  <c r="F853" i="5"/>
  <c r="B853" i="5"/>
  <c r="F852" i="5"/>
  <c r="B852" i="5"/>
  <c r="F851" i="5"/>
  <c r="B851" i="5"/>
  <c r="F850" i="5"/>
  <c r="B850" i="5"/>
  <c r="F849" i="5"/>
  <c r="B849" i="5"/>
  <c r="F848" i="5"/>
  <c r="B848" i="5"/>
  <c r="F847" i="5"/>
  <c r="B847" i="5"/>
  <c r="F846" i="5"/>
  <c r="B846" i="5"/>
  <c r="F845" i="5"/>
  <c r="B845" i="5"/>
  <c r="F844" i="5"/>
  <c r="B844" i="5"/>
  <c r="F843" i="5"/>
  <c r="B843" i="5"/>
  <c r="F842" i="5"/>
  <c r="B842" i="5"/>
  <c r="F841" i="5"/>
  <c r="B841" i="5"/>
  <c r="F840" i="5"/>
  <c r="B840" i="5"/>
  <c r="F839" i="5"/>
  <c r="B839" i="5"/>
  <c r="F838" i="5"/>
  <c r="B838" i="5"/>
  <c r="F837" i="5"/>
  <c r="B837" i="5"/>
  <c r="F836" i="5"/>
  <c r="B836" i="5"/>
  <c r="F835" i="5"/>
  <c r="B835" i="5"/>
  <c r="F834" i="5"/>
  <c r="B834" i="5"/>
  <c r="F833" i="5"/>
  <c r="B833" i="5"/>
  <c r="F832" i="5"/>
  <c r="B832" i="5"/>
  <c r="F831" i="5"/>
  <c r="B831" i="5"/>
  <c r="F830" i="5"/>
  <c r="B830" i="5"/>
  <c r="F829" i="5"/>
  <c r="B829" i="5"/>
  <c r="F828" i="5"/>
  <c r="B828" i="5"/>
  <c r="F827" i="5"/>
  <c r="B827" i="5"/>
  <c r="F826" i="5"/>
  <c r="B826" i="5"/>
  <c r="F825" i="5"/>
  <c r="B825" i="5"/>
  <c r="F824" i="5"/>
  <c r="B824" i="5"/>
  <c r="F823" i="5"/>
  <c r="B823" i="5"/>
  <c r="F822" i="5"/>
  <c r="B822" i="5"/>
  <c r="F821" i="5"/>
  <c r="B821" i="5"/>
  <c r="F820" i="5"/>
  <c r="B820" i="5"/>
  <c r="F819" i="5"/>
  <c r="B819" i="5"/>
  <c r="F818" i="5"/>
  <c r="B818" i="5"/>
  <c r="F817" i="5"/>
  <c r="B817" i="5"/>
  <c r="F816" i="5"/>
  <c r="B816" i="5"/>
  <c r="F815" i="5"/>
  <c r="B815" i="5"/>
  <c r="F814" i="5"/>
  <c r="B814" i="5"/>
  <c r="F813" i="5"/>
  <c r="B813" i="5"/>
  <c r="F812" i="5"/>
  <c r="B812" i="5"/>
  <c r="F811" i="5"/>
  <c r="B811" i="5"/>
  <c r="F810" i="5"/>
  <c r="B810" i="5"/>
  <c r="F809" i="5"/>
  <c r="B809" i="5"/>
  <c r="F808" i="5"/>
  <c r="B808" i="5"/>
  <c r="F807" i="5"/>
  <c r="B807" i="5"/>
  <c r="F806" i="5"/>
  <c r="B806" i="5"/>
  <c r="F805" i="5"/>
  <c r="B805" i="5"/>
  <c r="F804" i="5"/>
  <c r="B804" i="5"/>
  <c r="F803" i="5"/>
  <c r="B803" i="5"/>
  <c r="F802" i="5"/>
  <c r="B802" i="5"/>
  <c r="F801" i="5"/>
  <c r="B801" i="5"/>
  <c r="F800" i="5"/>
  <c r="B800" i="5"/>
  <c r="F799" i="5"/>
  <c r="B799" i="5"/>
  <c r="F798" i="5"/>
  <c r="B798" i="5"/>
  <c r="F797" i="5"/>
  <c r="B797" i="5"/>
  <c r="F796" i="5"/>
  <c r="B796" i="5"/>
  <c r="F795" i="5"/>
  <c r="B795" i="5"/>
  <c r="F794" i="5"/>
  <c r="B794" i="5"/>
  <c r="F793" i="5"/>
  <c r="B793" i="5"/>
  <c r="F792" i="5"/>
  <c r="B792" i="5"/>
  <c r="F791" i="5"/>
  <c r="B791" i="5"/>
  <c r="F790" i="5"/>
  <c r="B790" i="5"/>
  <c r="F789" i="5"/>
  <c r="B789" i="5"/>
  <c r="F788" i="5"/>
  <c r="B788" i="5"/>
  <c r="F787" i="5"/>
  <c r="B787" i="5"/>
  <c r="F786" i="5"/>
  <c r="B786" i="5"/>
  <c r="F785" i="5"/>
  <c r="B785" i="5"/>
  <c r="F784" i="5"/>
  <c r="B784" i="5"/>
  <c r="F783" i="5"/>
  <c r="B783" i="5"/>
  <c r="F782" i="5"/>
  <c r="B782" i="5"/>
  <c r="F781" i="5"/>
  <c r="B781" i="5"/>
  <c r="F780" i="5"/>
  <c r="B780" i="5"/>
  <c r="F779" i="5"/>
  <c r="B779" i="5"/>
  <c r="F778" i="5"/>
  <c r="B778" i="5"/>
  <c r="F777" i="5"/>
  <c r="B777" i="5"/>
  <c r="F776" i="5"/>
  <c r="B776" i="5"/>
  <c r="F775" i="5"/>
  <c r="B775" i="5"/>
  <c r="F774" i="5"/>
  <c r="B774" i="5"/>
  <c r="F773" i="5"/>
  <c r="B773" i="5"/>
  <c r="F772" i="5"/>
  <c r="B772" i="5"/>
  <c r="F771" i="5"/>
  <c r="B771" i="5"/>
  <c r="F770" i="5"/>
  <c r="B770" i="5"/>
  <c r="F769" i="5"/>
  <c r="B769" i="5"/>
  <c r="F768" i="5"/>
  <c r="B768" i="5"/>
  <c r="F767" i="5"/>
  <c r="B767" i="5"/>
  <c r="F766" i="5"/>
  <c r="B766" i="5"/>
  <c r="F765" i="5"/>
  <c r="B765" i="5"/>
  <c r="F764" i="5"/>
  <c r="B764" i="5"/>
  <c r="F763" i="5"/>
  <c r="B763" i="5"/>
  <c r="F762" i="5"/>
  <c r="B762" i="5"/>
  <c r="F761" i="5"/>
  <c r="B761" i="5"/>
  <c r="F760" i="5"/>
  <c r="B760" i="5"/>
  <c r="F759" i="5"/>
  <c r="B759" i="5"/>
  <c r="F758" i="5"/>
  <c r="B758" i="5"/>
  <c r="F757" i="5"/>
  <c r="B757" i="5"/>
  <c r="F756" i="5"/>
  <c r="B756" i="5"/>
  <c r="F755" i="5"/>
  <c r="B755" i="5"/>
  <c r="F754" i="5"/>
  <c r="B754" i="5"/>
  <c r="F753" i="5"/>
  <c r="B753" i="5"/>
  <c r="F752" i="5"/>
  <c r="B752" i="5"/>
  <c r="F751" i="5"/>
  <c r="B751" i="5"/>
  <c r="F750" i="5"/>
  <c r="B750" i="5"/>
  <c r="F749" i="5"/>
  <c r="B749" i="5"/>
  <c r="F748" i="5"/>
  <c r="B748" i="5"/>
  <c r="F747" i="5"/>
  <c r="B747" i="5"/>
  <c r="F746" i="5"/>
  <c r="B746" i="5"/>
  <c r="F745" i="5"/>
  <c r="B745" i="5"/>
  <c r="F744" i="5"/>
  <c r="B744" i="5"/>
  <c r="F743" i="5"/>
  <c r="B743" i="5"/>
  <c r="F742" i="5"/>
  <c r="B742" i="5"/>
  <c r="F741" i="5"/>
  <c r="B741" i="5"/>
  <c r="F740" i="5"/>
  <c r="B740" i="5"/>
  <c r="F739" i="5"/>
  <c r="B739" i="5"/>
  <c r="F738" i="5"/>
  <c r="B738" i="5"/>
  <c r="F737" i="5"/>
  <c r="B737" i="5"/>
  <c r="F736" i="5"/>
  <c r="B736" i="5"/>
  <c r="F735" i="5"/>
  <c r="B735" i="5"/>
  <c r="F734" i="5"/>
  <c r="B734" i="5"/>
  <c r="F733" i="5"/>
  <c r="B733" i="5"/>
  <c r="F732" i="5"/>
  <c r="B732" i="5"/>
  <c r="F731" i="5"/>
  <c r="B731" i="5"/>
  <c r="F730" i="5"/>
  <c r="B730" i="5"/>
  <c r="F729" i="5"/>
  <c r="B729" i="5"/>
  <c r="F728" i="5"/>
  <c r="B728" i="5"/>
  <c r="F727" i="5"/>
  <c r="B727" i="5"/>
  <c r="F726" i="5"/>
  <c r="B726" i="5"/>
  <c r="F725" i="5"/>
  <c r="B725" i="5"/>
  <c r="F724" i="5"/>
  <c r="B724" i="5"/>
  <c r="F723" i="5"/>
  <c r="B723" i="5"/>
  <c r="F722" i="5"/>
  <c r="B722" i="5"/>
  <c r="F721" i="5"/>
  <c r="B721" i="5"/>
  <c r="F720" i="5"/>
  <c r="B720" i="5"/>
  <c r="F719" i="5"/>
  <c r="B719" i="5"/>
  <c r="F718" i="5"/>
  <c r="B718" i="5"/>
  <c r="F717" i="5"/>
  <c r="B717" i="5"/>
  <c r="F716" i="5"/>
  <c r="B716" i="5"/>
  <c r="F715" i="5"/>
  <c r="B715" i="5"/>
  <c r="F714" i="5"/>
  <c r="B714" i="5"/>
  <c r="F713" i="5"/>
  <c r="B713" i="5"/>
  <c r="F712" i="5"/>
  <c r="B712" i="5"/>
  <c r="F711" i="5"/>
  <c r="B711" i="5"/>
  <c r="F710" i="5"/>
  <c r="B710" i="5"/>
  <c r="F709" i="5"/>
  <c r="B709" i="5"/>
  <c r="F708" i="5"/>
  <c r="B708" i="5"/>
  <c r="F707" i="5"/>
  <c r="B707" i="5"/>
  <c r="F706" i="5"/>
  <c r="B706" i="5"/>
  <c r="F705" i="5"/>
  <c r="B705" i="5"/>
  <c r="F704" i="5"/>
  <c r="B704" i="5"/>
  <c r="F703" i="5"/>
  <c r="B703" i="5"/>
  <c r="F702" i="5"/>
  <c r="B702" i="5"/>
  <c r="F701" i="5"/>
  <c r="B701" i="5"/>
  <c r="F700" i="5"/>
  <c r="B700" i="5"/>
  <c r="F699" i="5"/>
  <c r="B699" i="5"/>
  <c r="F698" i="5"/>
  <c r="B698" i="5"/>
  <c r="F697" i="5"/>
  <c r="B697" i="5"/>
  <c r="F696" i="5"/>
  <c r="B696" i="5"/>
  <c r="F695" i="5"/>
  <c r="B695" i="5"/>
  <c r="F694" i="5"/>
  <c r="B694" i="5"/>
  <c r="F693" i="5"/>
  <c r="B693" i="5"/>
  <c r="F692" i="5"/>
  <c r="B692" i="5"/>
  <c r="F691" i="5"/>
  <c r="B691" i="5"/>
  <c r="F690" i="5"/>
  <c r="B690" i="5"/>
  <c r="F689" i="5"/>
  <c r="B689" i="5"/>
  <c r="F688" i="5"/>
  <c r="B688" i="5"/>
  <c r="F687" i="5"/>
  <c r="B687" i="5"/>
  <c r="F686" i="5"/>
  <c r="B686" i="5"/>
  <c r="F685" i="5"/>
  <c r="B685" i="5"/>
  <c r="F684" i="5"/>
  <c r="B684" i="5"/>
  <c r="F683" i="5"/>
  <c r="B683" i="5"/>
  <c r="F682" i="5"/>
  <c r="B682" i="5"/>
  <c r="F681" i="5"/>
  <c r="B681" i="5"/>
  <c r="F680" i="5"/>
  <c r="B680" i="5"/>
  <c r="F679" i="5"/>
  <c r="B679" i="5"/>
  <c r="F678" i="5"/>
  <c r="B678" i="5"/>
  <c r="F677" i="5"/>
  <c r="B677" i="5"/>
  <c r="F676" i="5"/>
  <c r="B676" i="5"/>
  <c r="F675" i="5"/>
  <c r="B675" i="5"/>
  <c r="F674" i="5"/>
  <c r="B674" i="5"/>
  <c r="F673" i="5"/>
  <c r="B673" i="5"/>
  <c r="F672" i="5"/>
  <c r="B672" i="5"/>
  <c r="F671" i="5"/>
  <c r="B671" i="5"/>
  <c r="F670" i="5"/>
  <c r="B670" i="5"/>
  <c r="F669" i="5"/>
  <c r="B669" i="5"/>
  <c r="F668" i="5"/>
  <c r="B668" i="5"/>
  <c r="F667" i="5"/>
  <c r="B667" i="5"/>
  <c r="F666" i="5"/>
  <c r="B666" i="5"/>
  <c r="F665" i="5"/>
  <c r="B665" i="5"/>
  <c r="F664" i="5"/>
  <c r="B664" i="5"/>
  <c r="F663" i="5"/>
  <c r="B663" i="5"/>
  <c r="F662" i="5"/>
  <c r="B662" i="5"/>
  <c r="F661" i="5"/>
  <c r="B661" i="5"/>
  <c r="F660" i="5"/>
  <c r="B660" i="5"/>
  <c r="F659" i="5"/>
  <c r="B659" i="5"/>
  <c r="F658" i="5"/>
  <c r="B658" i="5"/>
  <c r="F657" i="5"/>
  <c r="B657" i="5"/>
  <c r="F656" i="5"/>
  <c r="B656" i="5"/>
  <c r="F655" i="5"/>
  <c r="B655" i="5"/>
  <c r="F654" i="5"/>
  <c r="B654" i="5"/>
  <c r="F653" i="5"/>
  <c r="B653" i="5"/>
  <c r="F652" i="5"/>
  <c r="B652" i="5"/>
  <c r="F651" i="5"/>
  <c r="B651" i="5"/>
  <c r="F650" i="5"/>
  <c r="B650" i="5"/>
  <c r="F649" i="5"/>
  <c r="B649" i="5"/>
  <c r="F648" i="5"/>
  <c r="B648" i="5"/>
  <c r="F647" i="5"/>
  <c r="B647" i="5"/>
  <c r="F646" i="5"/>
  <c r="B646" i="5"/>
  <c r="F645" i="5"/>
  <c r="B645" i="5"/>
  <c r="F644" i="5"/>
  <c r="B644" i="5"/>
  <c r="F643" i="5"/>
  <c r="B643" i="5"/>
  <c r="F642" i="5"/>
  <c r="B642" i="5"/>
  <c r="F641" i="5"/>
  <c r="B641" i="5"/>
  <c r="F640" i="5"/>
  <c r="B640" i="5"/>
  <c r="F639" i="5"/>
  <c r="B639" i="5"/>
  <c r="F638" i="5"/>
  <c r="B638" i="5"/>
  <c r="F637" i="5"/>
  <c r="B637" i="5"/>
  <c r="F636" i="5"/>
  <c r="B636" i="5"/>
  <c r="F635" i="5"/>
  <c r="B635" i="5"/>
  <c r="F634" i="5"/>
  <c r="B634" i="5"/>
  <c r="F633" i="5"/>
  <c r="B633" i="5"/>
  <c r="F632" i="5"/>
  <c r="B632" i="5"/>
  <c r="F631" i="5"/>
  <c r="B631" i="5"/>
  <c r="F630" i="5"/>
  <c r="B630" i="5"/>
  <c r="F629" i="5"/>
  <c r="B629" i="5"/>
  <c r="F628" i="5"/>
  <c r="B628" i="5"/>
  <c r="F627" i="5"/>
  <c r="B627" i="5"/>
  <c r="F626" i="5"/>
  <c r="B626" i="5"/>
  <c r="F625" i="5"/>
  <c r="B625" i="5"/>
  <c r="F624" i="5"/>
  <c r="B624" i="5"/>
  <c r="F623" i="5"/>
  <c r="B623" i="5"/>
  <c r="F622" i="5"/>
  <c r="B622" i="5"/>
  <c r="F621" i="5"/>
  <c r="B621" i="5"/>
  <c r="F620" i="5"/>
  <c r="B620" i="5"/>
  <c r="F619" i="5"/>
  <c r="B619" i="5"/>
  <c r="F618" i="5"/>
  <c r="B618" i="5"/>
  <c r="F617" i="5"/>
  <c r="B617" i="5"/>
  <c r="F616" i="5"/>
  <c r="B616" i="5"/>
  <c r="F615" i="5"/>
  <c r="B615" i="5"/>
  <c r="F614" i="5"/>
  <c r="B614" i="5"/>
  <c r="F613" i="5"/>
  <c r="B613" i="5"/>
  <c r="F612" i="5"/>
  <c r="B612" i="5"/>
  <c r="F611" i="5"/>
  <c r="B611" i="5"/>
  <c r="F610" i="5"/>
  <c r="B610" i="5"/>
  <c r="F609" i="5"/>
  <c r="B609" i="5"/>
  <c r="F608" i="5"/>
  <c r="B608" i="5"/>
  <c r="F607" i="5"/>
  <c r="B607" i="5"/>
  <c r="F606" i="5"/>
  <c r="B606" i="5"/>
  <c r="F605" i="5"/>
  <c r="B605" i="5"/>
  <c r="F604" i="5"/>
  <c r="B604" i="5"/>
  <c r="F603" i="5"/>
  <c r="B603" i="5"/>
  <c r="F602" i="5"/>
  <c r="B602" i="5"/>
  <c r="F601" i="5"/>
  <c r="B601" i="5"/>
  <c r="F600" i="5"/>
  <c r="B600" i="5"/>
  <c r="F599" i="5"/>
  <c r="B599" i="5"/>
  <c r="F598" i="5"/>
  <c r="B598" i="5"/>
  <c r="F597" i="5"/>
  <c r="B597" i="5"/>
  <c r="F596" i="5"/>
  <c r="B596" i="5"/>
  <c r="F595" i="5"/>
  <c r="B595" i="5"/>
  <c r="F594" i="5"/>
  <c r="B594" i="5"/>
  <c r="F593" i="5"/>
  <c r="B593" i="5"/>
  <c r="F592" i="5"/>
  <c r="B592" i="5"/>
  <c r="F591" i="5"/>
  <c r="B591" i="5"/>
  <c r="F590" i="5"/>
  <c r="B590" i="5"/>
  <c r="F589" i="5"/>
  <c r="B589" i="5"/>
  <c r="F588" i="5"/>
  <c r="B588" i="5"/>
  <c r="F587" i="5"/>
  <c r="B587" i="5"/>
  <c r="F586" i="5"/>
  <c r="B586" i="5"/>
  <c r="F585" i="5"/>
  <c r="B585" i="5"/>
  <c r="F584" i="5"/>
  <c r="B584" i="5"/>
  <c r="F583" i="5"/>
  <c r="B583" i="5"/>
  <c r="F582" i="5"/>
  <c r="B582" i="5"/>
  <c r="F581" i="5"/>
  <c r="B581" i="5"/>
  <c r="F580" i="5"/>
  <c r="B580" i="5"/>
  <c r="F579" i="5"/>
  <c r="B579" i="5"/>
  <c r="F578" i="5"/>
  <c r="B578" i="5"/>
  <c r="F577" i="5"/>
  <c r="B577" i="5"/>
  <c r="F576" i="5"/>
  <c r="B576" i="5"/>
  <c r="F575" i="5"/>
  <c r="B575" i="5"/>
  <c r="F574" i="5"/>
  <c r="B574" i="5"/>
  <c r="F573" i="5"/>
  <c r="B573" i="5"/>
  <c r="F572" i="5"/>
  <c r="B572" i="5"/>
  <c r="F571" i="5"/>
  <c r="B571" i="5"/>
  <c r="F570" i="5"/>
  <c r="B570" i="5"/>
  <c r="F569" i="5"/>
  <c r="B569" i="5"/>
  <c r="F568" i="5"/>
  <c r="B568" i="5"/>
  <c r="F567" i="5"/>
  <c r="B567" i="5"/>
  <c r="F566" i="5"/>
  <c r="B566" i="5"/>
  <c r="F565" i="5"/>
  <c r="B565" i="5"/>
  <c r="F564" i="5"/>
  <c r="B564" i="5"/>
  <c r="F563" i="5"/>
  <c r="B563" i="5"/>
  <c r="F562" i="5"/>
  <c r="B562" i="5"/>
  <c r="F561" i="5"/>
  <c r="B561" i="5"/>
  <c r="F560" i="5"/>
  <c r="B560" i="5"/>
  <c r="F559" i="5"/>
  <c r="B559" i="5"/>
  <c r="F558" i="5"/>
  <c r="B558" i="5"/>
  <c r="F557" i="5"/>
  <c r="B557" i="5"/>
  <c r="F556" i="5"/>
  <c r="B556" i="5"/>
  <c r="F555" i="5"/>
  <c r="B555" i="5"/>
  <c r="F554" i="5"/>
  <c r="B554" i="5"/>
  <c r="F553" i="5"/>
  <c r="B553" i="5"/>
  <c r="F552" i="5"/>
  <c r="B552" i="5"/>
  <c r="F551" i="5"/>
  <c r="B551" i="5"/>
  <c r="F550" i="5"/>
  <c r="B550" i="5"/>
  <c r="F549" i="5"/>
  <c r="B549" i="5"/>
  <c r="F548" i="5"/>
  <c r="B548" i="5"/>
  <c r="F547" i="5"/>
  <c r="B547" i="5"/>
  <c r="F546" i="5"/>
  <c r="B546" i="5"/>
  <c r="F545" i="5"/>
  <c r="B545" i="5"/>
  <c r="F544" i="5"/>
  <c r="B544" i="5"/>
  <c r="F543" i="5"/>
  <c r="B543" i="5"/>
  <c r="F542" i="5"/>
  <c r="B542" i="5"/>
  <c r="F541" i="5"/>
  <c r="B541" i="5"/>
  <c r="F540" i="5"/>
  <c r="B540" i="5"/>
  <c r="F539" i="5"/>
  <c r="B539" i="5"/>
  <c r="F538" i="5"/>
  <c r="B538" i="5"/>
  <c r="F537" i="5"/>
  <c r="B537" i="5"/>
  <c r="F536" i="5"/>
  <c r="B536" i="5"/>
  <c r="F535" i="5"/>
  <c r="B535" i="5"/>
  <c r="F534" i="5"/>
  <c r="B534" i="5"/>
  <c r="F533" i="5"/>
  <c r="B533" i="5"/>
  <c r="F532" i="5"/>
  <c r="B532" i="5"/>
  <c r="F531" i="5"/>
  <c r="B531" i="5"/>
  <c r="F530" i="5"/>
  <c r="B530" i="5"/>
  <c r="F529" i="5"/>
  <c r="B529" i="5"/>
  <c r="F528" i="5"/>
  <c r="B528" i="5"/>
  <c r="F527" i="5"/>
  <c r="B527" i="5"/>
  <c r="F526" i="5"/>
  <c r="B526" i="5"/>
  <c r="F525" i="5"/>
  <c r="B525" i="5"/>
  <c r="F524" i="5"/>
  <c r="B524" i="5"/>
  <c r="F523" i="5"/>
  <c r="B523" i="5"/>
  <c r="F522" i="5"/>
  <c r="B522" i="5"/>
  <c r="F521" i="5"/>
  <c r="B521" i="5"/>
  <c r="F520" i="5"/>
  <c r="B520" i="5"/>
  <c r="F519" i="5"/>
  <c r="B519" i="5"/>
  <c r="F518" i="5"/>
  <c r="B518" i="5"/>
  <c r="F517" i="5"/>
  <c r="B517" i="5"/>
  <c r="F516" i="5"/>
  <c r="B516" i="5"/>
  <c r="F515" i="5"/>
  <c r="B515" i="5"/>
  <c r="F514" i="5"/>
  <c r="B514" i="5"/>
  <c r="F513" i="5"/>
  <c r="B513" i="5"/>
  <c r="F512" i="5"/>
  <c r="B512" i="5"/>
  <c r="F511" i="5"/>
  <c r="B511" i="5"/>
  <c r="F510" i="5"/>
  <c r="B510" i="5"/>
  <c r="F509" i="5"/>
  <c r="B509" i="5"/>
  <c r="F508" i="5"/>
  <c r="B508" i="5"/>
  <c r="F507" i="5"/>
  <c r="B507" i="5"/>
  <c r="F506" i="5"/>
  <c r="B506" i="5"/>
  <c r="F505" i="5"/>
  <c r="B505" i="5"/>
  <c r="F504" i="5"/>
  <c r="B504" i="5"/>
  <c r="F503" i="5"/>
  <c r="B503" i="5"/>
  <c r="F502" i="5"/>
  <c r="B502" i="5"/>
  <c r="F501" i="5"/>
  <c r="B501" i="5"/>
  <c r="F500" i="5"/>
  <c r="B500" i="5"/>
  <c r="F499" i="5"/>
  <c r="B499" i="5"/>
  <c r="F498" i="5"/>
  <c r="B498" i="5"/>
  <c r="F497" i="5"/>
  <c r="B497" i="5"/>
  <c r="F496" i="5"/>
  <c r="B496" i="5"/>
  <c r="F495" i="5"/>
  <c r="B495" i="5"/>
  <c r="F494" i="5"/>
  <c r="B494" i="5"/>
  <c r="F493" i="5"/>
  <c r="B493" i="5"/>
  <c r="F492" i="5"/>
  <c r="B492" i="5"/>
  <c r="F491" i="5"/>
  <c r="B491" i="5"/>
  <c r="F490" i="5"/>
  <c r="B490" i="5"/>
  <c r="F489" i="5"/>
  <c r="B489" i="5"/>
  <c r="F488" i="5"/>
  <c r="B488" i="5"/>
  <c r="F487" i="5"/>
  <c r="B487" i="5"/>
  <c r="F486" i="5"/>
  <c r="B486" i="5"/>
  <c r="F485" i="5"/>
  <c r="B485" i="5"/>
  <c r="F484" i="5"/>
  <c r="B484" i="5"/>
  <c r="F483" i="5"/>
  <c r="B483" i="5"/>
  <c r="F482" i="5"/>
  <c r="B482" i="5"/>
  <c r="F481" i="5"/>
  <c r="B481" i="5"/>
  <c r="F480" i="5"/>
  <c r="B480" i="5"/>
  <c r="F479" i="5"/>
  <c r="B479" i="5"/>
  <c r="F478" i="5"/>
  <c r="B478" i="5"/>
  <c r="F477" i="5"/>
  <c r="B477" i="5"/>
  <c r="F476" i="5"/>
  <c r="B476" i="5"/>
  <c r="F475" i="5"/>
  <c r="B475" i="5"/>
  <c r="F474" i="5"/>
  <c r="B474" i="5"/>
  <c r="F473" i="5"/>
  <c r="B473" i="5"/>
  <c r="F472" i="5"/>
  <c r="B472" i="5"/>
  <c r="F471" i="5"/>
  <c r="B471" i="5"/>
  <c r="F470" i="5"/>
  <c r="B470" i="5"/>
  <c r="F469" i="5"/>
  <c r="B469" i="5"/>
  <c r="F468" i="5"/>
  <c r="B468" i="5"/>
  <c r="F467" i="5"/>
  <c r="B467" i="5"/>
  <c r="F466" i="5"/>
  <c r="B466" i="5"/>
  <c r="F465" i="5"/>
  <c r="B465" i="5"/>
  <c r="F464" i="5"/>
  <c r="B464" i="5"/>
  <c r="F463" i="5"/>
  <c r="B463" i="5"/>
  <c r="F462" i="5"/>
  <c r="B462" i="5"/>
  <c r="F461" i="5"/>
  <c r="B461" i="5"/>
  <c r="F460" i="5"/>
  <c r="B460" i="5"/>
  <c r="F459" i="5"/>
  <c r="B459" i="5"/>
  <c r="F458" i="5"/>
  <c r="B458" i="5"/>
  <c r="F457" i="5"/>
  <c r="B457" i="5"/>
  <c r="F456" i="5"/>
  <c r="B456" i="5"/>
  <c r="F455" i="5"/>
  <c r="B455" i="5"/>
  <c r="F454" i="5"/>
  <c r="B454" i="5"/>
  <c r="F453" i="5"/>
  <c r="B453" i="5"/>
  <c r="F452" i="5"/>
  <c r="B452" i="5"/>
  <c r="F451" i="5"/>
  <c r="B451" i="5"/>
  <c r="F450" i="5"/>
  <c r="B450" i="5"/>
  <c r="F449" i="5"/>
  <c r="B449" i="5"/>
  <c r="F448" i="5"/>
  <c r="B448" i="5"/>
  <c r="F447" i="5"/>
  <c r="B447" i="5"/>
  <c r="F446" i="5"/>
  <c r="B446" i="5"/>
  <c r="F445" i="5"/>
  <c r="B445" i="5"/>
  <c r="F444" i="5"/>
  <c r="B444" i="5"/>
  <c r="F443" i="5"/>
  <c r="B443" i="5"/>
  <c r="F442" i="5"/>
  <c r="B442" i="5"/>
  <c r="F441" i="5"/>
  <c r="B441" i="5"/>
  <c r="F440" i="5"/>
  <c r="B440" i="5"/>
  <c r="F439" i="5"/>
  <c r="B439" i="5"/>
  <c r="F438" i="5"/>
  <c r="B438" i="5"/>
  <c r="F437" i="5"/>
  <c r="B437" i="5"/>
  <c r="F436" i="5"/>
  <c r="B436" i="5"/>
  <c r="F435" i="5"/>
  <c r="B435" i="5"/>
  <c r="F434" i="5"/>
  <c r="B434" i="5"/>
  <c r="F433" i="5"/>
  <c r="B433" i="5"/>
  <c r="F432" i="5"/>
  <c r="B432" i="5"/>
  <c r="F431" i="5"/>
  <c r="B431" i="5"/>
  <c r="F430" i="5"/>
  <c r="B430" i="5"/>
  <c r="F429" i="5"/>
  <c r="B429" i="5"/>
  <c r="F428" i="5"/>
  <c r="B428" i="5"/>
  <c r="F427" i="5"/>
  <c r="B427" i="5"/>
  <c r="F426" i="5"/>
  <c r="B426" i="5"/>
  <c r="F425" i="5"/>
  <c r="B425" i="5"/>
  <c r="F424" i="5"/>
  <c r="B424" i="5"/>
  <c r="F423" i="5"/>
  <c r="B423" i="5"/>
  <c r="F422" i="5"/>
  <c r="B422" i="5"/>
  <c r="F421" i="5"/>
  <c r="B421" i="5"/>
  <c r="F420" i="5"/>
  <c r="B420" i="5"/>
  <c r="F419" i="5"/>
  <c r="B419" i="5"/>
  <c r="F418" i="5"/>
  <c r="B418" i="5"/>
  <c r="F417" i="5"/>
  <c r="B417" i="5"/>
  <c r="F416" i="5"/>
  <c r="B416" i="5"/>
  <c r="F415" i="5"/>
  <c r="B415" i="5"/>
  <c r="F414" i="5"/>
  <c r="B414" i="5"/>
  <c r="F413" i="5"/>
  <c r="B413" i="5"/>
  <c r="F412" i="5"/>
  <c r="B412" i="5"/>
  <c r="F411" i="5"/>
  <c r="B411" i="5"/>
  <c r="F410" i="5"/>
  <c r="B410" i="5"/>
  <c r="F409" i="5"/>
  <c r="B409" i="5"/>
  <c r="F408" i="5"/>
  <c r="B408" i="5"/>
  <c r="F407" i="5"/>
  <c r="B407" i="5"/>
  <c r="F406" i="5"/>
  <c r="B406" i="5"/>
  <c r="F405" i="5"/>
  <c r="B405" i="5"/>
  <c r="F404" i="5"/>
  <c r="B404" i="5"/>
  <c r="F403" i="5"/>
  <c r="B403" i="5"/>
  <c r="F402" i="5"/>
  <c r="B402" i="5"/>
  <c r="F401" i="5"/>
  <c r="B401" i="5"/>
  <c r="F400" i="5"/>
  <c r="B400" i="5"/>
  <c r="F399" i="5"/>
  <c r="B399" i="5"/>
  <c r="F398" i="5"/>
  <c r="B398" i="5"/>
  <c r="F397" i="5"/>
  <c r="B397" i="5"/>
  <c r="F396" i="5"/>
  <c r="B396" i="5"/>
  <c r="F395" i="5"/>
  <c r="B395" i="5"/>
  <c r="F394" i="5"/>
  <c r="B394" i="5"/>
  <c r="F393" i="5"/>
  <c r="B393" i="5"/>
  <c r="F392" i="5"/>
  <c r="B392" i="5"/>
  <c r="F391" i="5"/>
  <c r="B391" i="5"/>
  <c r="F390" i="5"/>
  <c r="B390" i="5"/>
  <c r="F389" i="5"/>
  <c r="B389" i="5"/>
  <c r="F388" i="5"/>
  <c r="B388" i="5"/>
  <c r="F387" i="5"/>
  <c r="B387" i="5"/>
  <c r="F386" i="5"/>
  <c r="B386" i="5"/>
  <c r="F385" i="5"/>
  <c r="B385" i="5"/>
  <c r="F384" i="5"/>
  <c r="B384" i="5"/>
  <c r="F383" i="5"/>
  <c r="B383" i="5"/>
  <c r="F382" i="5"/>
  <c r="B382" i="5"/>
  <c r="F381" i="5"/>
  <c r="B381" i="5"/>
  <c r="F380" i="5"/>
  <c r="B380" i="5"/>
  <c r="F379" i="5"/>
  <c r="B379" i="5"/>
  <c r="F378" i="5"/>
  <c r="B378" i="5"/>
  <c r="F377" i="5"/>
  <c r="B377" i="5"/>
  <c r="F376" i="5"/>
  <c r="B376" i="5"/>
  <c r="F375" i="5"/>
  <c r="B375" i="5"/>
  <c r="F374" i="5"/>
  <c r="B374" i="5"/>
  <c r="F373" i="5"/>
  <c r="B373" i="5"/>
  <c r="F372" i="5"/>
  <c r="B372" i="5"/>
  <c r="F371" i="5"/>
  <c r="B371" i="5"/>
  <c r="F370" i="5"/>
  <c r="B370" i="5"/>
  <c r="F369" i="5"/>
  <c r="B369" i="5"/>
  <c r="F368" i="5"/>
  <c r="B368" i="5"/>
  <c r="F367" i="5"/>
  <c r="B367" i="5"/>
  <c r="F366" i="5"/>
  <c r="B366" i="5"/>
  <c r="F365" i="5"/>
  <c r="B365" i="5"/>
  <c r="F364" i="5"/>
  <c r="B364" i="5"/>
  <c r="F363" i="5"/>
  <c r="B363" i="5"/>
  <c r="F362" i="5"/>
  <c r="B362" i="5"/>
  <c r="F361" i="5"/>
  <c r="B361" i="5"/>
  <c r="F360" i="5"/>
  <c r="B360" i="5"/>
  <c r="F359" i="5"/>
  <c r="B359" i="5"/>
  <c r="F358" i="5"/>
  <c r="B358" i="5"/>
  <c r="F357" i="5"/>
  <c r="B357" i="5"/>
  <c r="F356" i="5"/>
  <c r="B356" i="5"/>
  <c r="F355" i="5"/>
  <c r="B355" i="5"/>
  <c r="F354" i="5"/>
  <c r="B354" i="5"/>
  <c r="F353" i="5"/>
  <c r="B353" i="5"/>
  <c r="F352" i="5"/>
  <c r="B352" i="5"/>
  <c r="F351" i="5"/>
  <c r="B351" i="5"/>
  <c r="F350" i="5"/>
  <c r="B350" i="5"/>
  <c r="F349" i="5"/>
  <c r="B349" i="5"/>
  <c r="F348" i="5"/>
  <c r="B348" i="5"/>
  <c r="F347" i="5"/>
  <c r="B347" i="5"/>
  <c r="F346" i="5"/>
  <c r="B346" i="5"/>
  <c r="F345" i="5"/>
  <c r="B345" i="5"/>
  <c r="F344" i="5"/>
  <c r="B344" i="5"/>
  <c r="F343" i="5"/>
  <c r="B343" i="5"/>
  <c r="F342" i="5"/>
  <c r="B342" i="5"/>
  <c r="F341" i="5"/>
  <c r="B341" i="5"/>
  <c r="F340" i="5"/>
  <c r="B340" i="5"/>
  <c r="F339" i="5"/>
  <c r="B339" i="5"/>
  <c r="F338" i="5"/>
  <c r="B338" i="5"/>
  <c r="F337" i="5"/>
  <c r="B337" i="5"/>
  <c r="F336" i="5"/>
  <c r="B336" i="5"/>
  <c r="F335" i="5"/>
  <c r="B335" i="5"/>
  <c r="F334" i="5"/>
  <c r="B334" i="5"/>
  <c r="F333" i="5"/>
  <c r="B333" i="5"/>
  <c r="F332" i="5"/>
  <c r="B332" i="5"/>
  <c r="F331" i="5"/>
  <c r="B331" i="5"/>
  <c r="F330" i="5"/>
  <c r="B330" i="5"/>
  <c r="F329" i="5"/>
  <c r="B329" i="5"/>
  <c r="F328" i="5"/>
  <c r="B328" i="5"/>
  <c r="F327" i="5"/>
  <c r="B327" i="5"/>
  <c r="F326" i="5"/>
  <c r="B326" i="5"/>
  <c r="F325" i="5"/>
  <c r="B325" i="5"/>
  <c r="F324" i="5"/>
  <c r="B324" i="5"/>
  <c r="F323" i="5"/>
  <c r="B323" i="5"/>
  <c r="F322" i="5"/>
  <c r="B322" i="5"/>
  <c r="F321" i="5"/>
  <c r="B321" i="5"/>
  <c r="F320" i="5"/>
  <c r="B320" i="5"/>
  <c r="F319" i="5"/>
  <c r="B319" i="5"/>
  <c r="F318" i="5"/>
  <c r="B318" i="5"/>
  <c r="F317" i="5"/>
  <c r="B317" i="5"/>
  <c r="F316" i="5"/>
  <c r="B316" i="5"/>
  <c r="F315" i="5"/>
  <c r="B315" i="5"/>
  <c r="F314" i="5"/>
  <c r="B314" i="5"/>
  <c r="F313" i="5"/>
  <c r="B313" i="5"/>
  <c r="F312" i="5"/>
  <c r="B312" i="5"/>
  <c r="F311" i="5"/>
  <c r="B311" i="5"/>
  <c r="F310" i="5"/>
  <c r="B310" i="5"/>
  <c r="F309" i="5"/>
  <c r="B309" i="5"/>
  <c r="F308" i="5"/>
  <c r="B308" i="5"/>
  <c r="F307" i="5"/>
  <c r="B307" i="5"/>
  <c r="F306" i="5"/>
  <c r="B306" i="5"/>
  <c r="F305" i="5"/>
  <c r="B305" i="5"/>
  <c r="F304" i="5"/>
  <c r="B304" i="5"/>
  <c r="F303" i="5"/>
  <c r="B303" i="5"/>
  <c r="F302" i="5"/>
  <c r="B302" i="5"/>
  <c r="F301" i="5"/>
  <c r="B301" i="5"/>
  <c r="F300" i="5"/>
  <c r="B300" i="5"/>
  <c r="F299" i="5"/>
  <c r="B299" i="5"/>
  <c r="F298" i="5"/>
  <c r="B298" i="5"/>
  <c r="F297" i="5"/>
  <c r="B297" i="5"/>
  <c r="F296" i="5"/>
  <c r="B296" i="5"/>
  <c r="F295" i="5"/>
  <c r="B295" i="5"/>
  <c r="F294" i="5"/>
  <c r="B294" i="5"/>
  <c r="F293" i="5"/>
  <c r="B293" i="5"/>
  <c r="F292" i="5"/>
  <c r="B292" i="5"/>
  <c r="F291" i="5"/>
  <c r="B291" i="5"/>
  <c r="F290" i="5"/>
  <c r="B290" i="5"/>
  <c r="F289" i="5"/>
  <c r="B289" i="5"/>
  <c r="F288" i="5"/>
  <c r="B288" i="5"/>
  <c r="F287" i="5"/>
  <c r="B287" i="5"/>
  <c r="F286" i="5"/>
  <c r="B286" i="5"/>
  <c r="F285" i="5"/>
  <c r="B285" i="5"/>
  <c r="F284" i="5"/>
  <c r="B284" i="5"/>
  <c r="F283" i="5"/>
  <c r="B283" i="5"/>
  <c r="F282" i="5"/>
  <c r="B282" i="5"/>
  <c r="F281" i="5"/>
  <c r="B281" i="5"/>
  <c r="F280" i="5"/>
  <c r="B280" i="5"/>
  <c r="F279" i="5"/>
  <c r="B279" i="5"/>
  <c r="F278" i="5"/>
  <c r="B278" i="5"/>
  <c r="F277" i="5"/>
  <c r="B277" i="5"/>
  <c r="F276" i="5"/>
  <c r="B276" i="5"/>
  <c r="F275" i="5"/>
  <c r="B275" i="5"/>
  <c r="F274" i="5"/>
  <c r="B274" i="5"/>
  <c r="F273" i="5"/>
  <c r="B273" i="5"/>
  <c r="F272" i="5"/>
  <c r="B272" i="5"/>
  <c r="F271" i="5"/>
  <c r="B271" i="5"/>
  <c r="F270" i="5"/>
  <c r="B270" i="5"/>
  <c r="F269" i="5"/>
  <c r="B269" i="5"/>
  <c r="F268" i="5"/>
  <c r="B268" i="5"/>
  <c r="F267" i="5"/>
  <c r="B267" i="5"/>
  <c r="F266" i="5"/>
  <c r="B266" i="5"/>
  <c r="F265" i="5"/>
  <c r="B265" i="5"/>
  <c r="F264" i="5"/>
  <c r="B264" i="5"/>
  <c r="F263" i="5"/>
  <c r="B263" i="5"/>
  <c r="F262" i="5"/>
  <c r="B262" i="5"/>
  <c r="F261" i="5"/>
  <c r="B261" i="5"/>
  <c r="F260" i="5"/>
  <c r="B260" i="5"/>
  <c r="F259" i="5"/>
  <c r="B259" i="5"/>
  <c r="F258" i="5"/>
  <c r="B258" i="5"/>
  <c r="F257" i="5"/>
  <c r="B257" i="5"/>
  <c r="F256" i="5"/>
  <c r="B256" i="5"/>
  <c r="F255" i="5"/>
  <c r="B255" i="5"/>
  <c r="F254" i="5"/>
  <c r="B254" i="5"/>
  <c r="F253" i="5"/>
  <c r="B253" i="5"/>
  <c r="F252" i="5"/>
  <c r="B252" i="5"/>
  <c r="F251" i="5"/>
  <c r="B251" i="5"/>
  <c r="F250" i="5"/>
  <c r="B250" i="5"/>
  <c r="F249" i="5"/>
  <c r="B249" i="5"/>
  <c r="F248" i="5"/>
  <c r="B248" i="5"/>
  <c r="F247" i="5"/>
  <c r="B247" i="5"/>
  <c r="F246" i="5"/>
  <c r="B246" i="5"/>
  <c r="F245" i="5"/>
  <c r="B245" i="5"/>
  <c r="F244" i="5"/>
  <c r="B244" i="5"/>
  <c r="F243" i="5"/>
  <c r="B243" i="5"/>
  <c r="F242" i="5"/>
  <c r="B242" i="5"/>
  <c r="F241" i="5"/>
  <c r="B241" i="5"/>
  <c r="F240" i="5"/>
  <c r="B240" i="5"/>
  <c r="F239" i="5"/>
  <c r="B239" i="5"/>
  <c r="F238" i="5"/>
  <c r="B238" i="5"/>
  <c r="F237" i="5"/>
  <c r="B237" i="5"/>
  <c r="F236" i="5"/>
  <c r="B236" i="5"/>
  <c r="F235" i="5"/>
  <c r="B235" i="5"/>
  <c r="F234" i="5"/>
  <c r="B234" i="5"/>
  <c r="F233" i="5"/>
  <c r="B233" i="5"/>
  <c r="F232" i="5"/>
  <c r="B232" i="5"/>
  <c r="F231" i="5"/>
  <c r="B231" i="5"/>
  <c r="F230" i="5"/>
  <c r="B230" i="5"/>
  <c r="F229" i="5"/>
  <c r="B229" i="5"/>
  <c r="F228" i="5"/>
  <c r="B228" i="5"/>
  <c r="F227" i="5"/>
  <c r="B227" i="5"/>
  <c r="F226" i="5"/>
  <c r="B226" i="5"/>
  <c r="F225" i="5"/>
  <c r="B225" i="5"/>
  <c r="F224" i="5"/>
  <c r="B224" i="5"/>
  <c r="F223" i="5"/>
  <c r="B223" i="5"/>
  <c r="F222" i="5"/>
  <c r="B222" i="5"/>
  <c r="F221" i="5"/>
  <c r="B221" i="5"/>
  <c r="F220" i="5"/>
  <c r="B220" i="5"/>
  <c r="F219" i="5"/>
  <c r="B219" i="5"/>
  <c r="F218" i="5"/>
  <c r="B218" i="5"/>
  <c r="F217" i="5"/>
  <c r="B217" i="5"/>
  <c r="F216" i="5"/>
  <c r="B216" i="5"/>
  <c r="F215" i="5"/>
  <c r="B215" i="5"/>
  <c r="F214" i="5"/>
  <c r="B214" i="5"/>
  <c r="F213" i="5"/>
  <c r="B213" i="5"/>
  <c r="F212" i="5"/>
  <c r="B212" i="5"/>
  <c r="F211" i="5"/>
  <c r="B211" i="5"/>
  <c r="F210" i="5"/>
  <c r="B210" i="5"/>
  <c r="F209" i="5"/>
  <c r="B209" i="5"/>
  <c r="F208" i="5"/>
  <c r="B208" i="5"/>
  <c r="F207" i="5"/>
  <c r="B207" i="5"/>
  <c r="F206" i="5"/>
  <c r="B206" i="5"/>
  <c r="F205" i="5"/>
  <c r="B205" i="5"/>
  <c r="F204" i="5"/>
  <c r="B204" i="5"/>
  <c r="F203" i="5"/>
  <c r="B203" i="5"/>
  <c r="F202" i="5"/>
  <c r="B202" i="5"/>
  <c r="F201" i="5"/>
  <c r="B201" i="5"/>
  <c r="F200" i="5"/>
  <c r="B200" i="5"/>
  <c r="F199" i="5"/>
  <c r="B199" i="5"/>
  <c r="F198" i="5"/>
  <c r="B198" i="5"/>
  <c r="F197" i="5"/>
  <c r="B197" i="5"/>
  <c r="F196" i="5"/>
  <c r="B196" i="5"/>
  <c r="F195" i="5"/>
  <c r="B195" i="5"/>
  <c r="F194" i="5"/>
  <c r="B194" i="5"/>
  <c r="F193" i="5"/>
  <c r="B193" i="5"/>
  <c r="F192" i="5"/>
  <c r="B192" i="5"/>
  <c r="F191" i="5"/>
  <c r="B191" i="5"/>
  <c r="F190" i="5"/>
  <c r="B190" i="5"/>
  <c r="F189" i="5"/>
  <c r="B189" i="5"/>
  <c r="F188" i="5"/>
  <c r="B188" i="5"/>
  <c r="F187" i="5"/>
  <c r="B187" i="5"/>
  <c r="F186" i="5"/>
  <c r="B186" i="5"/>
  <c r="F185" i="5"/>
  <c r="B185" i="5"/>
  <c r="F184" i="5"/>
  <c r="B184" i="5"/>
  <c r="F183" i="5"/>
  <c r="B183" i="5"/>
  <c r="F182" i="5"/>
  <c r="B182" i="5"/>
  <c r="F181" i="5"/>
  <c r="B181" i="5"/>
  <c r="F180" i="5"/>
  <c r="B180" i="5"/>
  <c r="F179" i="5"/>
  <c r="B179" i="5"/>
  <c r="F178" i="5"/>
  <c r="B178" i="5"/>
  <c r="F177" i="5"/>
  <c r="B177" i="5"/>
  <c r="F176" i="5"/>
  <c r="B176" i="5"/>
  <c r="F175" i="5"/>
  <c r="B175" i="5"/>
  <c r="F174" i="5"/>
  <c r="B174" i="5"/>
  <c r="F173" i="5"/>
  <c r="B173" i="5"/>
  <c r="F172" i="5"/>
  <c r="B172" i="5"/>
  <c r="F171" i="5"/>
  <c r="B171" i="5"/>
  <c r="F170" i="5"/>
  <c r="B170" i="5"/>
  <c r="F169" i="5"/>
  <c r="B169" i="5"/>
  <c r="F168" i="5"/>
  <c r="B168" i="5"/>
  <c r="F167" i="5"/>
  <c r="B167" i="5"/>
  <c r="F166" i="5"/>
  <c r="B166" i="5"/>
  <c r="F165" i="5"/>
  <c r="B165" i="5"/>
  <c r="F164" i="5"/>
  <c r="B164" i="5"/>
  <c r="F163" i="5"/>
  <c r="B163" i="5"/>
  <c r="F162" i="5"/>
  <c r="B162" i="5"/>
  <c r="F161" i="5"/>
  <c r="B161" i="5"/>
  <c r="F160" i="5"/>
  <c r="B160" i="5"/>
  <c r="F159" i="5"/>
  <c r="B159" i="5"/>
  <c r="F158" i="5"/>
  <c r="B158" i="5"/>
  <c r="F157" i="5"/>
  <c r="B157" i="5"/>
  <c r="F156" i="5"/>
  <c r="B156" i="5"/>
  <c r="F155" i="5"/>
  <c r="B155" i="5"/>
  <c r="F154" i="5"/>
  <c r="B154" i="5"/>
  <c r="F153" i="5"/>
  <c r="B153" i="5"/>
  <c r="F152" i="5"/>
  <c r="B152" i="5"/>
  <c r="F151" i="5"/>
  <c r="B151" i="5"/>
  <c r="F150" i="5"/>
  <c r="B150" i="5"/>
  <c r="F149" i="5"/>
  <c r="B149" i="5"/>
  <c r="F148" i="5"/>
  <c r="B148" i="5"/>
  <c r="F147" i="5"/>
  <c r="B147" i="5"/>
  <c r="F146" i="5"/>
  <c r="B146" i="5"/>
  <c r="F145" i="5"/>
  <c r="B145" i="5"/>
  <c r="F144" i="5"/>
  <c r="B144" i="5"/>
  <c r="F143" i="5"/>
  <c r="B143" i="5"/>
  <c r="F142" i="5"/>
  <c r="B142" i="5"/>
  <c r="F141" i="5"/>
  <c r="B141" i="5"/>
  <c r="F140" i="5"/>
  <c r="B140" i="5"/>
  <c r="F139" i="5"/>
  <c r="B139" i="5"/>
  <c r="F138" i="5"/>
  <c r="B138" i="5"/>
  <c r="F137" i="5"/>
  <c r="B137" i="5"/>
  <c r="F136" i="5"/>
  <c r="B136" i="5"/>
  <c r="F135" i="5"/>
  <c r="B135" i="5"/>
  <c r="F134" i="5"/>
  <c r="B134" i="5"/>
  <c r="F133" i="5"/>
  <c r="B133" i="5"/>
  <c r="F132" i="5"/>
  <c r="B132" i="5"/>
  <c r="F131" i="5"/>
  <c r="B131" i="5"/>
  <c r="F130" i="5"/>
  <c r="B130" i="5"/>
  <c r="F129" i="5"/>
  <c r="B129" i="5"/>
  <c r="F128" i="5"/>
  <c r="B128" i="5"/>
  <c r="F127" i="5"/>
  <c r="B127" i="5"/>
  <c r="F126" i="5"/>
  <c r="B126" i="5"/>
  <c r="F125" i="5"/>
  <c r="B125" i="5"/>
  <c r="F124" i="5"/>
  <c r="B124" i="5"/>
  <c r="F123" i="5"/>
  <c r="B123" i="5"/>
  <c r="F122" i="5"/>
  <c r="B122" i="5"/>
  <c r="F121" i="5"/>
  <c r="B121" i="5"/>
  <c r="F120" i="5"/>
  <c r="B120" i="5"/>
  <c r="F119" i="5"/>
  <c r="B119" i="5"/>
  <c r="F118" i="5"/>
  <c r="B118" i="5"/>
  <c r="F117" i="5"/>
  <c r="B117" i="5"/>
  <c r="F116" i="5"/>
  <c r="B116" i="5"/>
  <c r="F115" i="5"/>
  <c r="B115" i="5"/>
  <c r="F114" i="5"/>
  <c r="B114" i="5"/>
  <c r="F113" i="5"/>
  <c r="B113" i="5"/>
  <c r="F112" i="5"/>
  <c r="B112" i="5"/>
  <c r="F111" i="5"/>
  <c r="B111" i="5"/>
  <c r="F110" i="5"/>
  <c r="B110" i="5"/>
  <c r="F109" i="5"/>
  <c r="B109" i="5"/>
  <c r="F108" i="5"/>
  <c r="B108" i="5"/>
  <c r="F107" i="5"/>
  <c r="B107" i="5"/>
  <c r="F106" i="5"/>
  <c r="B106" i="5"/>
  <c r="F105" i="5"/>
  <c r="B105" i="5"/>
  <c r="F104" i="5"/>
  <c r="B104" i="5"/>
  <c r="F103" i="5"/>
  <c r="B103" i="5"/>
  <c r="F102" i="5"/>
  <c r="B102" i="5"/>
  <c r="F101" i="5"/>
  <c r="B101" i="5"/>
  <c r="F100" i="5"/>
  <c r="B100" i="5"/>
  <c r="F99" i="5"/>
  <c r="B99" i="5"/>
  <c r="F98" i="5"/>
  <c r="B98" i="5"/>
  <c r="F97" i="5"/>
  <c r="B97" i="5"/>
  <c r="F96" i="5"/>
  <c r="B96" i="5"/>
  <c r="F95" i="5"/>
  <c r="B95" i="5"/>
  <c r="F94" i="5"/>
  <c r="B94" i="5"/>
  <c r="F93" i="5"/>
  <c r="B93" i="5"/>
  <c r="F92" i="5"/>
  <c r="B92" i="5"/>
  <c r="F91" i="5"/>
  <c r="B91" i="5"/>
  <c r="F90" i="5"/>
  <c r="B90" i="5"/>
  <c r="F89" i="5"/>
  <c r="B89" i="5"/>
  <c r="F88" i="5"/>
  <c r="B88" i="5"/>
  <c r="F87" i="5"/>
  <c r="B87" i="5"/>
  <c r="F86" i="5"/>
  <c r="B86" i="5"/>
  <c r="F85" i="5"/>
  <c r="B85" i="5"/>
  <c r="F84" i="5"/>
  <c r="B84" i="5"/>
  <c r="F83" i="5"/>
  <c r="B83" i="5"/>
  <c r="F82" i="5"/>
  <c r="B82" i="5"/>
  <c r="F81" i="5"/>
  <c r="B81" i="5"/>
  <c r="F80" i="5"/>
  <c r="B80" i="5"/>
  <c r="F79" i="5"/>
  <c r="B79" i="5"/>
  <c r="F78" i="5"/>
  <c r="B78" i="5"/>
  <c r="F77" i="5"/>
  <c r="B77" i="5"/>
  <c r="F76" i="5"/>
  <c r="B76" i="5"/>
  <c r="F75" i="5"/>
  <c r="B75" i="5"/>
  <c r="F74" i="5"/>
  <c r="B74" i="5"/>
  <c r="F73" i="5"/>
  <c r="B73" i="5"/>
  <c r="F72" i="5"/>
  <c r="B72" i="5"/>
  <c r="F71" i="5"/>
  <c r="B71" i="5"/>
  <c r="F70" i="5"/>
  <c r="B70" i="5"/>
  <c r="F69" i="5"/>
  <c r="B69" i="5"/>
  <c r="F68" i="5"/>
  <c r="B68" i="5"/>
  <c r="F67" i="5"/>
  <c r="B67" i="5"/>
  <c r="F66" i="5"/>
  <c r="B66" i="5"/>
  <c r="F65" i="5"/>
  <c r="B65" i="5"/>
  <c r="F64" i="5"/>
  <c r="B64" i="5"/>
  <c r="F63" i="5"/>
  <c r="B63" i="5"/>
  <c r="F62" i="5"/>
  <c r="B62" i="5"/>
  <c r="F61" i="5"/>
  <c r="B61" i="5"/>
  <c r="F60" i="5"/>
  <c r="B60" i="5"/>
  <c r="F59" i="5"/>
  <c r="B59" i="5"/>
  <c r="F58" i="5"/>
  <c r="B58" i="5"/>
  <c r="F57" i="5"/>
  <c r="B57" i="5"/>
  <c r="F56" i="5"/>
  <c r="B56" i="5"/>
  <c r="F55" i="5"/>
  <c r="B55" i="5"/>
  <c r="F54" i="5"/>
  <c r="B54" i="5"/>
  <c r="F53" i="5"/>
  <c r="B53" i="5"/>
  <c r="F52" i="5"/>
  <c r="B52" i="5"/>
  <c r="F51" i="5"/>
  <c r="B51" i="5"/>
  <c r="F50" i="5"/>
  <c r="B50" i="5"/>
  <c r="F49" i="5"/>
  <c r="B49" i="5"/>
  <c r="F48" i="5"/>
  <c r="B48" i="5"/>
  <c r="F47" i="5"/>
  <c r="B47" i="5"/>
  <c r="F46" i="5"/>
  <c r="B46" i="5"/>
  <c r="F45" i="5"/>
  <c r="B45" i="5"/>
  <c r="F44" i="5"/>
  <c r="B44" i="5"/>
  <c r="F43" i="5"/>
  <c r="B43" i="5"/>
  <c r="F42" i="5"/>
  <c r="B42" i="5"/>
  <c r="F41" i="5"/>
  <c r="B41" i="5"/>
  <c r="F40" i="5"/>
  <c r="B40" i="5"/>
  <c r="F39" i="5"/>
  <c r="B39" i="5"/>
  <c r="F38" i="5"/>
  <c r="B38" i="5"/>
  <c r="F37" i="5"/>
  <c r="B37" i="5"/>
  <c r="F36" i="5"/>
  <c r="B36" i="5"/>
  <c r="F35" i="5"/>
  <c r="B35" i="5"/>
  <c r="F34" i="5"/>
  <c r="B34" i="5"/>
  <c r="F33" i="5"/>
  <c r="B33" i="5"/>
  <c r="F32" i="5"/>
  <c r="B32" i="5"/>
  <c r="F31" i="5"/>
  <c r="B31" i="5"/>
  <c r="F30" i="5"/>
  <c r="B30" i="5"/>
  <c r="F29" i="5"/>
  <c r="B29" i="5"/>
  <c r="F28" i="5"/>
  <c r="B28" i="5"/>
  <c r="F27" i="5"/>
  <c r="B27" i="5"/>
  <c r="F26" i="5"/>
  <c r="B26" i="5"/>
  <c r="F25" i="5"/>
  <c r="B25" i="5"/>
  <c r="F24" i="5"/>
  <c r="B24" i="5"/>
  <c r="F23" i="5"/>
  <c r="B23" i="5"/>
  <c r="F22" i="5"/>
  <c r="B22" i="5"/>
  <c r="F21" i="5"/>
  <c r="B21" i="5"/>
  <c r="F20" i="5"/>
  <c r="B20" i="5"/>
  <c r="F19" i="5"/>
  <c r="B19" i="5"/>
  <c r="F18" i="5"/>
  <c r="B18" i="5"/>
  <c r="F17" i="5"/>
  <c r="F16" i="5"/>
  <c r="B16" i="5"/>
  <c r="C16" i="5" s="1"/>
  <c r="B2" i="4"/>
  <c r="F4" i="9" l="1"/>
  <c r="E5" i="8"/>
  <c r="B3" i="4"/>
  <c r="C17" i="5"/>
  <c r="D16" i="5"/>
  <c r="B4" i="4"/>
  <c r="E6" i="8" l="1"/>
  <c r="F4" i="8"/>
  <c r="C18" i="5"/>
  <c r="C19" i="5" s="1"/>
  <c r="E16" i="5"/>
  <c r="G16" i="5"/>
  <c r="H16" i="5" s="1"/>
  <c r="E7" i="8" l="1"/>
  <c r="F6" i="8"/>
  <c r="F5" i="8"/>
  <c r="D17" i="5"/>
  <c r="C20" i="5"/>
  <c r="E8" i="8" l="1"/>
  <c r="C21" i="5"/>
  <c r="G17" i="5"/>
  <c r="D18" i="5" s="1"/>
  <c r="E9" i="8" l="1"/>
  <c r="F7" i="8"/>
  <c r="H17" i="5"/>
  <c r="C22" i="5"/>
  <c r="E10" i="8" l="1"/>
  <c r="F8" i="8"/>
  <c r="C23" i="5"/>
  <c r="G18" i="5"/>
  <c r="D19" i="5" s="1"/>
  <c r="E11" i="8" l="1"/>
  <c r="F10" i="8"/>
  <c r="F9" i="8"/>
  <c r="H18" i="5"/>
  <c r="C24" i="5"/>
  <c r="E12" i="8" l="1"/>
  <c r="C25" i="5"/>
  <c r="G19" i="5"/>
  <c r="D20" i="5" s="1"/>
  <c r="E13" i="8" l="1"/>
  <c r="F12" i="8"/>
  <c r="F11" i="8"/>
  <c r="H19" i="5"/>
  <c r="C26" i="5"/>
  <c r="E14" i="8" l="1"/>
  <c r="F13" i="8"/>
  <c r="C27" i="5"/>
  <c r="G20" i="5"/>
  <c r="D21" i="5" s="1"/>
  <c r="E15" i="8" l="1"/>
  <c r="H20" i="5"/>
  <c r="C28" i="5"/>
  <c r="E16" i="8" l="1"/>
  <c r="F15" i="8"/>
  <c r="F14" i="8"/>
  <c r="C29" i="5"/>
  <c r="G21" i="5"/>
  <c r="D22" i="5" s="1"/>
  <c r="E17" i="8" l="1"/>
  <c r="C30" i="5"/>
  <c r="H21" i="5"/>
  <c r="E18" i="8" l="1"/>
  <c r="F16" i="8"/>
  <c r="G22" i="5"/>
  <c r="D23" i="5" s="1"/>
  <c r="C31" i="5"/>
  <c r="E19" i="8" l="1"/>
  <c r="F18" i="8"/>
  <c r="F17" i="8"/>
  <c r="C32" i="5"/>
  <c r="H22" i="5"/>
  <c r="E20" i="8" l="1"/>
  <c r="G23" i="5"/>
  <c r="D24" i="5" s="1"/>
  <c r="C33" i="5"/>
  <c r="E21" i="8" l="1"/>
  <c r="F20" i="8" s="1"/>
  <c r="F19" i="8"/>
  <c r="C34" i="5"/>
  <c r="H23" i="5"/>
  <c r="E22" i="8" l="1"/>
  <c r="F21" i="8"/>
  <c r="G24" i="5"/>
  <c r="D25" i="5" s="1"/>
  <c r="C35" i="5"/>
  <c r="E23" i="8" l="1"/>
  <c r="C36" i="5"/>
  <c r="H24" i="5"/>
  <c r="E24" i="8" l="1"/>
  <c r="F23" i="8"/>
  <c r="F22" i="8"/>
  <c r="G25" i="5"/>
  <c r="D26" i="5" s="1"/>
  <c r="C37" i="5"/>
  <c r="F24" i="8" l="1"/>
  <c r="E25" i="8"/>
  <c r="C38" i="5"/>
  <c r="H25" i="5"/>
  <c r="E26" i="8" l="1"/>
  <c r="C39" i="5"/>
  <c r="G26" i="5"/>
  <c r="D27" i="5" s="1"/>
  <c r="E27" i="8" l="1"/>
  <c r="F26" i="8"/>
  <c r="F25" i="8"/>
  <c r="H26" i="5"/>
  <c r="C40" i="5"/>
  <c r="E28" i="8" l="1"/>
  <c r="G27" i="5"/>
  <c r="D28" i="5" s="1"/>
  <c r="C41" i="5"/>
  <c r="E29" i="8" l="1"/>
  <c r="F28" i="8"/>
  <c r="F27" i="8"/>
  <c r="C42" i="5"/>
  <c r="H27" i="5"/>
  <c r="E30" i="8" l="1"/>
  <c r="F29" i="8"/>
  <c r="G28" i="5"/>
  <c r="D29" i="5" s="1"/>
  <c r="C43" i="5"/>
  <c r="E31" i="8" l="1"/>
  <c r="C44" i="5"/>
  <c r="H28" i="5"/>
  <c r="E32" i="8" l="1"/>
  <c r="F31" i="8"/>
  <c r="F30" i="8"/>
  <c r="G29" i="5"/>
  <c r="D30" i="5" s="1"/>
  <c r="C45" i="5"/>
  <c r="F32" i="8" l="1"/>
  <c r="F33" i="8"/>
  <c r="G4" i="8" a="1"/>
  <c r="H29" i="5"/>
  <c r="C46" i="5"/>
  <c r="G27" i="8" l="1"/>
  <c r="G19" i="8"/>
  <c r="G11" i="8"/>
  <c r="G26" i="8"/>
  <c r="G18" i="8"/>
  <c r="G10" i="8"/>
  <c r="G33" i="8"/>
  <c r="G25" i="8"/>
  <c r="G17" i="8"/>
  <c r="G9" i="8"/>
  <c r="G32" i="8"/>
  <c r="G24" i="8"/>
  <c r="G16" i="8"/>
  <c r="G8" i="8"/>
  <c r="G31" i="8"/>
  <c r="G23" i="8"/>
  <c r="G15" i="8"/>
  <c r="G7" i="8"/>
  <c r="G20" i="8"/>
  <c r="G28" i="8"/>
  <c r="G5" i="8"/>
  <c r="G4" i="8"/>
  <c r="G14" i="8"/>
  <c r="G13" i="8"/>
  <c r="G30" i="8"/>
  <c r="G12" i="8"/>
  <c r="G29" i="8"/>
  <c r="G6" i="8"/>
  <c r="G22" i="8"/>
  <c r="G21" i="8"/>
  <c r="C47" i="5"/>
  <c r="G30" i="5"/>
  <c r="D31" i="5" s="1"/>
  <c r="H4" i="8" l="1"/>
  <c r="H30" i="5"/>
  <c r="C48" i="5"/>
  <c r="H5" i="8" l="1"/>
  <c r="C49" i="5"/>
  <c r="G31" i="5"/>
  <c r="D32" i="5" s="1"/>
  <c r="H6" i="8" l="1"/>
  <c r="H31" i="5"/>
  <c r="C50" i="5"/>
  <c r="H7" i="8" l="1"/>
  <c r="C51" i="5"/>
  <c r="G32" i="5"/>
  <c r="D33" i="5" s="1"/>
  <c r="H8" i="8" l="1"/>
  <c r="H32" i="5"/>
  <c r="C52" i="5"/>
  <c r="H9" i="8" l="1"/>
  <c r="C53" i="5"/>
  <c r="G33" i="5"/>
  <c r="D34" i="5" s="1"/>
  <c r="H10" i="8" l="1"/>
  <c r="H33" i="5"/>
  <c r="C54" i="5"/>
  <c r="H11" i="8" l="1"/>
  <c r="C55" i="5"/>
  <c r="G34" i="5"/>
  <c r="D35" i="5" s="1"/>
  <c r="H12" i="8" l="1"/>
  <c r="H34" i="5"/>
  <c r="C56" i="5"/>
  <c r="H13" i="8" l="1"/>
  <c r="C57" i="5"/>
  <c r="G35" i="5"/>
  <c r="D36" i="5" s="1"/>
  <c r="H14" i="8" l="1"/>
  <c r="H35" i="5"/>
  <c r="C58" i="5"/>
  <c r="H15" i="8" l="1"/>
  <c r="G36" i="5"/>
  <c r="D37" i="5" s="1"/>
  <c r="C59" i="5"/>
  <c r="H16" i="8" l="1"/>
  <c r="H36" i="5"/>
  <c r="C60" i="5"/>
  <c r="H17" i="8" l="1"/>
  <c r="C61" i="5"/>
  <c r="G37" i="5"/>
  <c r="D38" i="5" s="1"/>
  <c r="H18" i="8" l="1"/>
  <c r="H37" i="5"/>
  <c r="C62" i="5"/>
  <c r="H19" i="8" l="1"/>
  <c r="C63" i="5"/>
  <c r="G38" i="5"/>
  <c r="D39" i="5" s="1"/>
  <c r="H20" i="8" l="1"/>
  <c r="H38" i="5"/>
  <c r="C64" i="5"/>
  <c r="H21" i="8" l="1"/>
  <c r="C65" i="5"/>
  <c r="G39" i="5"/>
  <c r="D40" i="5" s="1"/>
  <c r="H22" i="8" l="1"/>
  <c r="H39" i="5"/>
  <c r="C66" i="5"/>
  <c r="H23" i="8" l="1"/>
  <c r="G40" i="5"/>
  <c r="D41" i="5" s="1"/>
  <c r="C67" i="5"/>
  <c r="H24" i="8" l="1"/>
  <c r="C68" i="5"/>
  <c r="H40" i="5"/>
  <c r="H25" i="8" l="1"/>
  <c r="G41" i="5"/>
  <c r="D42" i="5" s="1"/>
  <c r="C69" i="5"/>
  <c r="H26" i="8" l="1"/>
  <c r="C70" i="5"/>
  <c r="H41" i="5"/>
  <c r="H27" i="8" l="1"/>
  <c r="G42" i="5"/>
  <c r="D43" i="5" s="1"/>
  <c r="C71" i="5"/>
  <c r="H28" i="8" l="1"/>
  <c r="C72" i="5"/>
  <c r="H42" i="5"/>
  <c r="H29" i="8" l="1"/>
  <c r="G43" i="5"/>
  <c r="D44" i="5" s="1"/>
  <c r="C73" i="5"/>
  <c r="H30" i="8" l="1"/>
  <c r="H43" i="5"/>
  <c r="C74" i="5"/>
  <c r="H31" i="8" l="1"/>
  <c r="C75" i="5"/>
  <c r="G44" i="5"/>
  <c r="D45" i="5" s="1"/>
  <c r="H32" i="8" l="1"/>
  <c r="C76" i="5"/>
  <c r="H44" i="5"/>
  <c r="H33" i="8" l="1"/>
  <c r="J32" i="8"/>
  <c r="C77" i="5"/>
  <c r="G45" i="5"/>
  <c r="D46" i="5" s="1"/>
  <c r="J33" i="8" l="1"/>
  <c r="I8" i="8"/>
  <c r="I24" i="8"/>
  <c r="I9" i="8"/>
  <c r="I25" i="8"/>
  <c r="I10" i="8"/>
  <c r="I26" i="8"/>
  <c r="I19" i="8"/>
  <c r="I14" i="8"/>
  <c r="I22" i="8"/>
  <c r="I29" i="8"/>
  <c r="I30" i="8"/>
  <c r="I31" i="8"/>
  <c r="I5" i="8"/>
  <c r="I20" i="8"/>
  <c r="I15" i="8"/>
  <c r="I33" i="8"/>
  <c r="I16" i="8"/>
  <c r="I32" i="8"/>
  <c r="I17" i="8"/>
  <c r="I21" i="8"/>
  <c r="I18" i="8"/>
  <c r="I11" i="8"/>
  <c r="I27" i="8"/>
  <c r="I4" i="8"/>
  <c r="I6" i="8"/>
  <c r="I12" i="8"/>
  <c r="I13" i="8"/>
  <c r="I28" i="8"/>
  <c r="I7" i="8"/>
  <c r="I2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H45" i="5"/>
  <c r="C78" i="5"/>
  <c r="C79" i="5" l="1"/>
  <c r="G46" i="5"/>
  <c r="D47" i="5" s="1"/>
  <c r="H46" i="5" l="1"/>
  <c r="C80" i="5"/>
  <c r="C81" i="5" l="1"/>
  <c r="G47" i="5"/>
  <c r="D48" i="5" s="1"/>
  <c r="H47" i="5" l="1"/>
  <c r="C82" i="5"/>
  <c r="C83" i="5" l="1"/>
  <c r="G48" i="5"/>
  <c r="D49" i="5" s="1"/>
  <c r="H48" i="5" l="1"/>
  <c r="C84" i="5"/>
  <c r="G49" i="5" l="1"/>
  <c r="D50" i="5" s="1"/>
  <c r="C85" i="5"/>
  <c r="C86" i="5" l="1"/>
  <c r="H49" i="5"/>
  <c r="G50" i="5" l="1"/>
  <c r="D51" i="5" s="1"/>
  <c r="C87" i="5"/>
  <c r="C88" i="5" l="1"/>
  <c r="H50" i="5"/>
  <c r="G51" i="5" l="1"/>
  <c r="D52" i="5" s="1"/>
  <c r="C89" i="5"/>
  <c r="C90" i="5" l="1"/>
  <c r="H51" i="5"/>
  <c r="G52" i="5" l="1"/>
  <c r="D53" i="5" s="1"/>
  <c r="C91" i="5"/>
  <c r="C92" i="5" l="1"/>
  <c r="H52" i="5"/>
  <c r="G53" i="5" l="1"/>
  <c r="D54" i="5" s="1"/>
  <c r="C93" i="5"/>
  <c r="C94" i="5" l="1"/>
  <c r="H53" i="5"/>
  <c r="C95" i="5" l="1"/>
  <c r="G54" i="5"/>
  <c r="D55" i="5" s="1"/>
  <c r="H54" i="5" l="1"/>
  <c r="C96" i="5"/>
  <c r="G55" i="5" l="1"/>
  <c r="D56" i="5" s="1"/>
  <c r="C97" i="5"/>
  <c r="C98" i="5" l="1"/>
  <c r="H55" i="5"/>
  <c r="G56" i="5" l="1"/>
  <c r="D57" i="5" s="1"/>
  <c r="C99" i="5"/>
  <c r="C100" i="5" l="1"/>
  <c r="H56" i="5"/>
  <c r="G57" i="5" l="1"/>
  <c r="D58" i="5" s="1"/>
  <c r="C101" i="5"/>
  <c r="C102" i="5" l="1"/>
  <c r="H57" i="5"/>
  <c r="G58" i="5" l="1"/>
  <c r="D59" i="5" s="1"/>
  <c r="C103" i="5"/>
  <c r="C104" i="5" l="1"/>
  <c r="H58" i="5"/>
  <c r="G59" i="5" l="1"/>
  <c r="D60" i="5" s="1"/>
  <c r="C105" i="5"/>
  <c r="C106" i="5" l="1"/>
  <c r="H59" i="5"/>
  <c r="C107" i="5" l="1"/>
  <c r="G60" i="5"/>
  <c r="D61" i="5" s="1"/>
  <c r="H60" i="5" l="1"/>
  <c r="C108" i="5"/>
  <c r="G61" i="5" l="1"/>
  <c r="D62" i="5" s="1"/>
  <c r="C109" i="5"/>
  <c r="C110" i="5" l="1"/>
  <c r="H61" i="5"/>
  <c r="G62" i="5" l="1"/>
  <c r="D63" i="5" s="1"/>
  <c r="C111" i="5"/>
  <c r="C112" i="5" l="1"/>
  <c r="H62" i="5"/>
  <c r="G63" i="5" l="1"/>
  <c r="D64" i="5" s="1"/>
  <c r="C113" i="5"/>
  <c r="C114" i="5" l="1"/>
  <c r="H63" i="5"/>
  <c r="G64" i="5" l="1"/>
  <c r="D65" i="5" s="1"/>
  <c r="C115" i="5"/>
  <c r="C116" i="5" l="1"/>
  <c r="H64" i="5"/>
  <c r="C117" i="5" l="1"/>
  <c r="G65" i="5"/>
  <c r="D66" i="5" s="1"/>
  <c r="H65" i="5" l="1"/>
  <c r="C118" i="5"/>
  <c r="C119" i="5" l="1"/>
  <c r="G66" i="5"/>
  <c r="D67" i="5" s="1"/>
  <c r="H66" i="5" l="1"/>
  <c r="C120" i="5"/>
  <c r="C121" i="5" l="1"/>
  <c r="G67" i="5"/>
  <c r="D68" i="5" s="1"/>
  <c r="C122" i="5" l="1"/>
  <c r="H67" i="5"/>
  <c r="G68" i="5" l="1"/>
  <c r="D69" i="5" s="1"/>
  <c r="C123" i="5"/>
  <c r="C124" i="5" l="1"/>
  <c r="H68" i="5"/>
  <c r="G69" i="5" l="1"/>
  <c r="D70" i="5" s="1"/>
  <c r="C125" i="5"/>
  <c r="C126" i="5" l="1"/>
  <c r="H69" i="5"/>
  <c r="G70" i="5" l="1"/>
  <c r="D71" i="5" s="1"/>
  <c r="C127" i="5"/>
  <c r="C128" i="5" l="1"/>
  <c r="H70" i="5"/>
  <c r="G71" i="5" l="1"/>
  <c r="D72" i="5" s="1"/>
  <c r="C129" i="5"/>
  <c r="C130" i="5" l="1"/>
  <c r="H71" i="5"/>
  <c r="G72" i="5" l="1"/>
  <c r="D73" i="5" s="1"/>
  <c r="C131" i="5"/>
  <c r="C132" i="5" l="1"/>
  <c r="H72" i="5"/>
  <c r="G73" i="5" l="1"/>
  <c r="D74" i="5" s="1"/>
  <c r="C133" i="5"/>
  <c r="C134" i="5" l="1"/>
  <c r="H73" i="5"/>
  <c r="G74" i="5" l="1"/>
  <c r="D75" i="5" s="1"/>
  <c r="C135" i="5"/>
  <c r="C136" i="5" l="1"/>
  <c r="H74" i="5"/>
  <c r="G75" i="5" l="1"/>
  <c r="D76" i="5" s="1"/>
  <c r="C137" i="5"/>
  <c r="C138" i="5" l="1"/>
  <c r="H75" i="5"/>
  <c r="G76" i="5" l="1"/>
  <c r="D77" i="5" s="1"/>
  <c r="C139" i="5"/>
  <c r="H76" i="5" l="1"/>
  <c r="C140" i="5"/>
  <c r="C141" i="5" l="1"/>
  <c r="G77" i="5"/>
  <c r="D78" i="5" s="1"/>
  <c r="H77" i="5" l="1"/>
  <c r="C142" i="5"/>
  <c r="C143" i="5" l="1"/>
  <c r="G78" i="5"/>
  <c r="D79" i="5" s="1"/>
  <c r="H78" i="5" l="1"/>
  <c r="C144" i="5"/>
  <c r="C145" i="5" l="1"/>
  <c r="G79" i="5"/>
  <c r="D80" i="5" s="1"/>
  <c r="H79" i="5" l="1"/>
  <c r="C146" i="5"/>
  <c r="C147" i="5" l="1"/>
  <c r="G80" i="5"/>
  <c r="D81" i="5" s="1"/>
  <c r="H80" i="5" l="1"/>
  <c r="C148" i="5"/>
  <c r="C149" i="5" l="1"/>
  <c r="G81" i="5"/>
  <c r="D82" i="5" s="1"/>
  <c r="H81" i="5" l="1"/>
  <c r="C150" i="5"/>
  <c r="C151" i="5" l="1"/>
  <c r="G82" i="5"/>
  <c r="D83" i="5" s="1"/>
  <c r="H82" i="5" l="1"/>
  <c r="C152" i="5"/>
  <c r="C153" i="5" l="1"/>
  <c r="G83" i="5"/>
  <c r="D84" i="5" s="1"/>
  <c r="H83" i="5" l="1"/>
  <c r="C154" i="5"/>
  <c r="G84" i="5" l="1"/>
  <c r="D85" i="5" s="1"/>
  <c r="C155" i="5"/>
  <c r="C156" i="5" l="1"/>
  <c r="H84" i="5"/>
  <c r="G85" i="5" l="1"/>
  <c r="D86" i="5" s="1"/>
  <c r="C157" i="5"/>
  <c r="C158" i="5" l="1"/>
  <c r="H85" i="5"/>
  <c r="G86" i="5" l="1"/>
  <c r="D87" i="5" s="1"/>
  <c r="C159" i="5"/>
  <c r="H86" i="5" l="1"/>
  <c r="C160" i="5"/>
  <c r="C161" i="5" l="1"/>
  <c r="G87" i="5"/>
  <c r="D88" i="5" s="1"/>
  <c r="H87" i="5" l="1"/>
  <c r="C162" i="5"/>
  <c r="C163" i="5" l="1"/>
  <c r="G88" i="5"/>
  <c r="D89" i="5" s="1"/>
  <c r="H88" i="5" l="1"/>
  <c r="C164" i="5"/>
  <c r="C165" i="5" l="1"/>
  <c r="G89" i="5"/>
  <c r="D90" i="5" s="1"/>
  <c r="C166" i="5" l="1"/>
  <c r="H89" i="5"/>
  <c r="G90" i="5" l="1"/>
  <c r="D91" i="5" s="1"/>
  <c r="C167" i="5"/>
  <c r="C168" i="5" l="1"/>
  <c r="H90" i="5"/>
  <c r="G91" i="5" l="1"/>
  <c r="D92" i="5" s="1"/>
  <c r="C169" i="5"/>
  <c r="C170" i="5" l="1"/>
  <c r="H91" i="5"/>
  <c r="G92" i="5" l="1"/>
  <c r="D93" i="5" s="1"/>
  <c r="C171" i="5"/>
  <c r="C172" i="5" l="1"/>
  <c r="H92" i="5"/>
  <c r="G93" i="5" l="1"/>
  <c r="D94" i="5" s="1"/>
  <c r="C173" i="5"/>
  <c r="C174" i="5" l="1"/>
  <c r="H93" i="5"/>
  <c r="G94" i="5" l="1"/>
  <c r="D95" i="5" s="1"/>
  <c r="C175" i="5"/>
  <c r="C176" i="5" l="1"/>
  <c r="H94" i="5"/>
  <c r="G95" i="5" l="1"/>
  <c r="D96" i="5" s="1"/>
  <c r="C177" i="5"/>
  <c r="C178" i="5" l="1"/>
  <c r="H95" i="5"/>
  <c r="G96" i="5" l="1"/>
  <c r="D97" i="5" s="1"/>
  <c r="C179" i="5"/>
  <c r="C180" i="5" l="1"/>
  <c r="H96" i="5"/>
  <c r="G97" i="5" l="1"/>
  <c r="D98" i="5" s="1"/>
  <c r="C181" i="5"/>
  <c r="C182" i="5" l="1"/>
  <c r="H97" i="5"/>
  <c r="G98" i="5" l="1"/>
  <c r="D99" i="5" s="1"/>
  <c r="C183" i="5"/>
  <c r="C184" i="5" l="1"/>
  <c r="H98" i="5"/>
  <c r="C185" i="5" l="1"/>
  <c r="G99" i="5"/>
  <c r="D100" i="5" s="1"/>
  <c r="C186" i="5" l="1"/>
  <c r="H99" i="5"/>
  <c r="G100" i="5" l="1"/>
  <c r="D101" i="5" s="1"/>
  <c r="C187" i="5"/>
  <c r="C188" i="5" l="1"/>
  <c r="H100" i="5"/>
  <c r="G101" i="5" l="1"/>
  <c r="D102" i="5" s="1"/>
  <c r="C189" i="5"/>
  <c r="C190" i="5" l="1"/>
  <c r="H101" i="5"/>
  <c r="G102" i="5" l="1"/>
  <c r="D103" i="5" s="1"/>
  <c r="C191" i="5"/>
  <c r="C192" i="5" l="1"/>
  <c r="H102" i="5"/>
  <c r="G103" i="5" l="1"/>
  <c r="D104" i="5" s="1"/>
  <c r="C193" i="5"/>
  <c r="C194" i="5" l="1"/>
  <c r="H103" i="5"/>
  <c r="G104" i="5" l="1"/>
  <c r="D105" i="5" s="1"/>
  <c r="C195" i="5"/>
  <c r="C196" i="5" l="1"/>
  <c r="H104" i="5"/>
  <c r="G105" i="5" l="1"/>
  <c r="D106" i="5" s="1"/>
  <c r="C197" i="5"/>
  <c r="C198" i="5" l="1"/>
  <c r="H105" i="5"/>
  <c r="G106" i="5" l="1"/>
  <c r="D107" i="5" s="1"/>
  <c r="C199" i="5"/>
  <c r="C200" i="5" l="1"/>
  <c r="H106" i="5"/>
  <c r="G107" i="5" l="1"/>
  <c r="D108" i="5" s="1"/>
  <c r="C201" i="5"/>
  <c r="H107" i="5" l="1"/>
  <c r="C202" i="5"/>
  <c r="G108" i="5" l="1"/>
  <c r="D109" i="5" s="1"/>
  <c r="C203" i="5"/>
  <c r="H108" i="5" l="1"/>
  <c r="C204" i="5"/>
  <c r="G109" i="5" l="1"/>
  <c r="D110" i="5" s="1"/>
  <c r="C205" i="5"/>
  <c r="H109" i="5" l="1"/>
  <c r="C206" i="5"/>
  <c r="C207" i="5" l="1"/>
  <c r="G110" i="5"/>
  <c r="D111" i="5" s="1"/>
  <c r="H110" i="5" l="1"/>
  <c r="C208" i="5"/>
  <c r="C209" i="5" l="1"/>
  <c r="G111" i="5"/>
  <c r="D112" i="5" s="1"/>
  <c r="H111" i="5" l="1"/>
  <c r="C210" i="5"/>
  <c r="C211" i="5" l="1"/>
  <c r="G112" i="5"/>
  <c r="D113" i="5" s="1"/>
  <c r="C212" i="5" l="1"/>
  <c r="H112" i="5"/>
  <c r="C213" i="5" l="1"/>
  <c r="G113" i="5"/>
  <c r="D114" i="5" s="1"/>
  <c r="C214" i="5" l="1"/>
  <c r="H113" i="5"/>
  <c r="G114" i="5" l="1"/>
  <c r="D115" i="5" s="1"/>
  <c r="C215" i="5"/>
  <c r="C216" i="5" l="1"/>
  <c r="H114" i="5"/>
  <c r="G115" i="5" l="1"/>
  <c r="D116" i="5" s="1"/>
  <c r="C217" i="5"/>
  <c r="C218" i="5" l="1"/>
  <c r="H115" i="5"/>
  <c r="G116" i="5" l="1"/>
  <c r="D117" i="5" s="1"/>
  <c r="C219" i="5"/>
  <c r="C220" i="5" l="1"/>
  <c r="H116" i="5"/>
  <c r="G117" i="5" l="1"/>
  <c r="D118" i="5" s="1"/>
  <c r="C221" i="5"/>
  <c r="C222" i="5" l="1"/>
  <c r="H117" i="5"/>
  <c r="G118" i="5" l="1"/>
  <c r="D119" i="5" s="1"/>
  <c r="C223" i="5"/>
  <c r="C224" i="5" l="1"/>
  <c r="H118" i="5"/>
  <c r="G119" i="5" l="1"/>
  <c r="D120" i="5" s="1"/>
  <c r="C225" i="5"/>
  <c r="H119" i="5" l="1"/>
  <c r="C226" i="5"/>
  <c r="C227" i="5" l="1"/>
  <c r="G120" i="5"/>
  <c r="D121" i="5" s="1"/>
  <c r="H120" i="5" l="1"/>
  <c r="C228" i="5"/>
  <c r="C229" i="5" l="1"/>
  <c r="G121" i="5"/>
  <c r="D122" i="5" s="1"/>
  <c r="H121" i="5" l="1"/>
  <c r="C230" i="5"/>
  <c r="C231" i="5" l="1"/>
  <c r="G122" i="5"/>
  <c r="D123" i="5" s="1"/>
  <c r="H122" i="5" l="1"/>
  <c r="C232" i="5"/>
  <c r="C233" i="5" l="1"/>
  <c r="G123" i="5"/>
  <c r="D124" i="5" s="1"/>
  <c r="H123" i="5" l="1"/>
  <c r="C234" i="5"/>
  <c r="G124" i="5" l="1"/>
  <c r="D125" i="5" s="1"/>
  <c r="C235" i="5"/>
  <c r="C236" i="5" l="1"/>
  <c r="H124" i="5"/>
  <c r="G125" i="5" l="1"/>
  <c r="D126" i="5" s="1"/>
  <c r="C237" i="5"/>
  <c r="C238" i="5" l="1"/>
  <c r="H125" i="5"/>
  <c r="G126" i="5" l="1"/>
  <c r="D127" i="5" s="1"/>
  <c r="C239" i="5"/>
  <c r="C240" i="5" l="1"/>
  <c r="H126" i="5"/>
  <c r="G127" i="5" l="1"/>
  <c r="D128" i="5" s="1"/>
  <c r="C241" i="5"/>
  <c r="C242" i="5" l="1"/>
  <c r="H127" i="5"/>
  <c r="G128" i="5" l="1"/>
  <c r="D129" i="5" s="1"/>
  <c r="C243" i="5"/>
  <c r="C244" i="5" l="1"/>
  <c r="H128" i="5"/>
  <c r="C245" i="5" l="1"/>
  <c r="G129" i="5"/>
  <c r="D130" i="5" s="1"/>
  <c r="H129" i="5" l="1"/>
  <c r="C246" i="5"/>
  <c r="G130" i="5" l="1"/>
  <c r="D131" i="5" s="1"/>
  <c r="C247" i="5"/>
  <c r="C248" i="5" l="1"/>
  <c r="H130" i="5"/>
  <c r="G131" i="5" l="1"/>
  <c r="D132" i="5" s="1"/>
  <c r="C249" i="5"/>
  <c r="C250" i="5" l="1"/>
  <c r="H131" i="5"/>
  <c r="C251" i="5" l="1"/>
  <c r="G132" i="5"/>
  <c r="D133" i="5" s="1"/>
  <c r="H132" i="5" l="1"/>
  <c r="C252" i="5"/>
  <c r="C253" i="5" l="1"/>
  <c r="G133" i="5"/>
  <c r="D134" i="5" s="1"/>
  <c r="H133" i="5" l="1"/>
  <c r="C254" i="5"/>
  <c r="C255" i="5" l="1"/>
  <c r="G134" i="5"/>
  <c r="D135" i="5" s="1"/>
  <c r="H134" i="5" l="1"/>
  <c r="C256" i="5"/>
  <c r="G135" i="5" l="1"/>
  <c r="D136" i="5" s="1"/>
  <c r="C257" i="5"/>
  <c r="C258" i="5" l="1"/>
  <c r="H135" i="5"/>
  <c r="G136" i="5" l="1"/>
  <c r="D137" i="5" s="1"/>
  <c r="C259" i="5"/>
  <c r="C260" i="5" l="1"/>
  <c r="H136" i="5"/>
  <c r="G137" i="5" l="1"/>
  <c r="D138" i="5" s="1"/>
  <c r="C261" i="5"/>
  <c r="C262" i="5" l="1"/>
  <c r="H137" i="5"/>
  <c r="G138" i="5" l="1"/>
  <c r="D139" i="5" s="1"/>
  <c r="C263" i="5"/>
  <c r="C264" i="5" l="1"/>
  <c r="H138" i="5"/>
  <c r="G139" i="5" l="1"/>
  <c r="D140" i="5" s="1"/>
  <c r="C265" i="5"/>
  <c r="C266" i="5" l="1"/>
  <c r="H139" i="5"/>
  <c r="G140" i="5" l="1"/>
  <c r="D141" i="5" s="1"/>
  <c r="C267" i="5"/>
  <c r="H140" i="5" l="1"/>
  <c r="C268" i="5"/>
  <c r="C269" i="5" l="1"/>
  <c r="G141" i="5"/>
  <c r="D142" i="5" s="1"/>
  <c r="H141" i="5" l="1"/>
  <c r="C270" i="5"/>
  <c r="C271" i="5" l="1"/>
  <c r="G142" i="5"/>
  <c r="D143" i="5" s="1"/>
  <c r="H142" i="5" l="1"/>
  <c r="C272" i="5"/>
  <c r="G143" i="5" l="1"/>
  <c r="D144" i="5" s="1"/>
  <c r="C273" i="5"/>
  <c r="H143" i="5" l="1"/>
  <c r="C274" i="5"/>
  <c r="C275" i="5" l="1"/>
  <c r="G144" i="5"/>
  <c r="D145" i="5" s="1"/>
  <c r="H144" i="5" l="1"/>
  <c r="C276" i="5"/>
  <c r="C277" i="5" l="1"/>
  <c r="G145" i="5"/>
  <c r="D146" i="5" s="1"/>
  <c r="C278" i="5" l="1"/>
  <c r="H145" i="5"/>
  <c r="G146" i="5" l="1"/>
  <c r="D147" i="5" s="1"/>
  <c r="C279" i="5"/>
  <c r="C280" i="5" l="1"/>
  <c r="H146" i="5"/>
  <c r="G147" i="5" l="1"/>
  <c r="D148" i="5" s="1"/>
  <c r="C281" i="5"/>
  <c r="H147" i="5" l="1"/>
  <c r="C282" i="5"/>
  <c r="C283" i="5" l="1"/>
  <c r="G148" i="5"/>
  <c r="D149" i="5" s="1"/>
  <c r="H148" i="5" l="1"/>
  <c r="C284" i="5"/>
  <c r="G149" i="5" l="1"/>
  <c r="D150" i="5" s="1"/>
  <c r="C285" i="5"/>
  <c r="C286" i="5" l="1"/>
  <c r="H149" i="5"/>
  <c r="G150" i="5" l="1"/>
  <c r="D151" i="5" s="1"/>
  <c r="C287" i="5"/>
  <c r="C288" i="5" l="1"/>
  <c r="H150" i="5"/>
  <c r="G151" i="5" l="1"/>
  <c r="D152" i="5" s="1"/>
  <c r="C289" i="5"/>
  <c r="H151" i="5" l="1"/>
  <c r="C290" i="5"/>
  <c r="G152" i="5" l="1"/>
  <c r="D153" i="5" s="1"/>
  <c r="C291" i="5"/>
  <c r="H152" i="5" l="1"/>
  <c r="C292" i="5"/>
  <c r="C293" i="5" l="1"/>
  <c r="G153" i="5"/>
  <c r="D154" i="5" s="1"/>
  <c r="H153" i="5" l="1"/>
  <c r="C294" i="5"/>
  <c r="C295" i="5" l="1"/>
  <c r="G154" i="5"/>
  <c r="D155" i="5" s="1"/>
  <c r="H154" i="5" l="1"/>
  <c r="C296" i="5"/>
  <c r="G155" i="5" l="1"/>
  <c r="D156" i="5" s="1"/>
  <c r="C297" i="5"/>
  <c r="C298" i="5" l="1"/>
  <c r="H155" i="5"/>
  <c r="G156" i="5" l="1"/>
  <c r="D157" i="5" s="1"/>
  <c r="C299" i="5"/>
  <c r="C300" i="5" l="1"/>
  <c r="H156" i="5"/>
  <c r="G157" i="5" l="1"/>
  <c r="D158" i="5" s="1"/>
  <c r="C301" i="5"/>
  <c r="C302" i="5" l="1"/>
  <c r="H157" i="5"/>
  <c r="C303" i="5" l="1"/>
  <c r="G158" i="5"/>
  <c r="D159" i="5" s="1"/>
  <c r="H158" i="5" l="1"/>
  <c r="C304" i="5"/>
  <c r="G159" i="5" l="1"/>
  <c r="D160" i="5" s="1"/>
  <c r="C305" i="5"/>
  <c r="H159" i="5" l="1"/>
  <c r="C306" i="5"/>
  <c r="C307" i="5" l="1"/>
  <c r="G160" i="5"/>
  <c r="D161" i="5" s="1"/>
  <c r="C308" i="5" l="1"/>
  <c r="H160" i="5"/>
  <c r="G161" i="5" l="1"/>
  <c r="D162" i="5" s="1"/>
  <c r="C309" i="5"/>
  <c r="C310" i="5" l="1"/>
  <c r="H161" i="5"/>
  <c r="G162" i="5" l="1"/>
  <c r="D163" i="5" s="1"/>
  <c r="C311" i="5"/>
  <c r="H162" i="5" l="1"/>
  <c r="C312" i="5"/>
  <c r="C313" i="5" l="1"/>
  <c r="G163" i="5"/>
  <c r="D164" i="5" s="1"/>
  <c r="H163" i="5" l="1"/>
  <c r="C314" i="5"/>
  <c r="C315" i="5" l="1"/>
  <c r="G164" i="5"/>
  <c r="D165" i="5" s="1"/>
  <c r="H164" i="5" l="1"/>
  <c r="C316" i="5"/>
  <c r="C317" i="5" l="1"/>
  <c r="G165" i="5"/>
  <c r="D166" i="5" s="1"/>
  <c r="C318" i="5" l="1"/>
  <c r="H165" i="5"/>
  <c r="G166" i="5" l="1"/>
  <c r="D167" i="5" s="1"/>
  <c r="C319" i="5"/>
  <c r="C320" i="5" l="1"/>
  <c r="H166" i="5"/>
  <c r="C321" i="5" l="1"/>
  <c r="G167" i="5"/>
  <c r="D168" i="5" s="1"/>
  <c r="C322" i="5" l="1"/>
  <c r="H167" i="5"/>
  <c r="C323" i="5" l="1"/>
  <c r="G168" i="5"/>
  <c r="D169" i="5" s="1"/>
  <c r="H168" i="5" l="1"/>
  <c r="C324" i="5"/>
  <c r="C325" i="5" l="1"/>
  <c r="G169" i="5"/>
  <c r="D170" i="5" s="1"/>
  <c r="H169" i="5" l="1"/>
  <c r="C326" i="5"/>
  <c r="C327" i="5" l="1"/>
  <c r="G170" i="5"/>
  <c r="D171" i="5" s="1"/>
  <c r="H170" i="5" l="1"/>
  <c r="C328" i="5"/>
  <c r="C329" i="5" l="1"/>
  <c r="G171" i="5"/>
  <c r="D172" i="5" s="1"/>
  <c r="H171" i="5" l="1"/>
  <c r="C330" i="5"/>
  <c r="C331" i="5" l="1"/>
  <c r="G172" i="5"/>
  <c r="D173" i="5" s="1"/>
  <c r="H172" i="5" l="1"/>
  <c r="C332" i="5"/>
  <c r="C333" i="5" l="1"/>
  <c r="G173" i="5"/>
  <c r="D174" i="5" s="1"/>
  <c r="C334" i="5" l="1"/>
  <c r="H173" i="5"/>
  <c r="G174" i="5" l="1"/>
  <c r="D175" i="5" s="1"/>
  <c r="C335" i="5"/>
  <c r="C336" i="5" l="1"/>
  <c r="H174" i="5"/>
  <c r="G175" i="5" l="1"/>
  <c r="D176" i="5" s="1"/>
  <c r="C337" i="5"/>
  <c r="C338" i="5" l="1"/>
  <c r="H175" i="5"/>
  <c r="G176" i="5" l="1"/>
  <c r="D177" i="5" s="1"/>
  <c r="C339" i="5"/>
  <c r="H176" i="5" l="1"/>
  <c r="C340" i="5"/>
  <c r="C341" i="5" l="1"/>
  <c r="G177" i="5"/>
  <c r="D178" i="5" s="1"/>
  <c r="H177" i="5" l="1"/>
  <c r="C342" i="5"/>
  <c r="G178" i="5" l="1"/>
  <c r="D179" i="5" s="1"/>
  <c r="C343" i="5"/>
  <c r="C344" i="5" l="1"/>
  <c r="H178" i="5"/>
  <c r="C345" i="5" l="1"/>
  <c r="G179" i="5"/>
  <c r="D180" i="5" s="1"/>
  <c r="H179" i="5" l="1"/>
  <c r="C346" i="5"/>
  <c r="C347" i="5" l="1"/>
  <c r="G180" i="5"/>
  <c r="D181" i="5" s="1"/>
  <c r="H180" i="5" l="1"/>
  <c r="C348" i="5"/>
  <c r="G181" i="5" l="1"/>
  <c r="D182" i="5" s="1"/>
  <c r="C349" i="5"/>
  <c r="C350" i="5" l="1"/>
  <c r="H181" i="5"/>
  <c r="C351" i="5" l="1"/>
  <c r="G182" i="5"/>
  <c r="D183" i="5" s="1"/>
  <c r="H182" i="5" l="1"/>
  <c r="C352" i="5"/>
  <c r="C353" i="5" l="1"/>
  <c r="G183" i="5"/>
  <c r="D184" i="5" s="1"/>
  <c r="H183" i="5" l="1"/>
  <c r="C354" i="5"/>
  <c r="G184" i="5" l="1"/>
  <c r="D185" i="5" s="1"/>
  <c r="C355" i="5"/>
  <c r="H184" i="5" l="1"/>
  <c r="C356" i="5"/>
  <c r="C357" i="5" l="1"/>
  <c r="G185" i="5"/>
  <c r="D186" i="5" s="1"/>
  <c r="H185" i="5" l="1"/>
  <c r="C358" i="5"/>
  <c r="G186" i="5" l="1"/>
  <c r="D187" i="5" s="1"/>
  <c r="C359" i="5"/>
  <c r="C360" i="5" l="1"/>
  <c r="H186" i="5"/>
  <c r="G187" i="5" l="1"/>
  <c r="D188" i="5" s="1"/>
  <c r="C361" i="5"/>
  <c r="C362" i="5" l="1"/>
  <c r="H187" i="5"/>
  <c r="G188" i="5" l="1"/>
  <c r="D189" i="5" s="1"/>
  <c r="C363" i="5"/>
  <c r="C364" i="5" l="1"/>
  <c r="H188" i="5"/>
  <c r="G189" i="5" l="1"/>
  <c r="D190" i="5" s="1"/>
  <c r="C365" i="5"/>
  <c r="C366" i="5" l="1"/>
  <c r="H189" i="5"/>
  <c r="G190" i="5" l="1"/>
  <c r="D191" i="5" s="1"/>
  <c r="C367" i="5"/>
  <c r="C368" i="5" l="1"/>
  <c r="H190" i="5"/>
  <c r="G191" i="5" l="1"/>
  <c r="D192" i="5" s="1"/>
  <c r="C369" i="5"/>
  <c r="C370" i="5" l="1"/>
  <c r="H191" i="5"/>
  <c r="G192" i="5" l="1"/>
  <c r="D193" i="5" s="1"/>
  <c r="C371" i="5"/>
  <c r="H192" i="5" l="1"/>
  <c r="C372" i="5"/>
  <c r="C373" i="5" l="1"/>
  <c r="G193" i="5"/>
  <c r="D194" i="5" s="1"/>
  <c r="H193" i="5" l="1"/>
  <c r="C374" i="5"/>
  <c r="G194" i="5" l="1"/>
  <c r="D195" i="5" s="1"/>
  <c r="C375" i="5"/>
  <c r="C376" i="5" l="1"/>
  <c r="H194" i="5"/>
  <c r="G195" i="5" l="1"/>
  <c r="D196" i="5" s="1"/>
  <c r="C377" i="5"/>
  <c r="H195" i="5" l="1"/>
  <c r="C378" i="5"/>
  <c r="C379" i="5" l="1"/>
  <c r="G196" i="5"/>
  <c r="D197" i="5" s="1"/>
  <c r="H196" i="5" l="1"/>
  <c r="C380" i="5"/>
  <c r="C381" i="5" l="1"/>
  <c r="G197" i="5"/>
  <c r="D198" i="5" s="1"/>
  <c r="H197" i="5" l="1"/>
  <c r="C382" i="5"/>
  <c r="C383" i="5" l="1"/>
  <c r="G198" i="5"/>
  <c r="D199" i="5" s="1"/>
  <c r="H198" i="5" l="1"/>
  <c r="C384" i="5"/>
  <c r="C385" i="5" l="1"/>
  <c r="G199" i="5"/>
  <c r="D200" i="5" s="1"/>
  <c r="H199" i="5" l="1"/>
  <c r="C386" i="5"/>
  <c r="G200" i="5" l="1"/>
  <c r="D201" i="5" s="1"/>
  <c r="C387" i="5"/>
  <c r="C388" i="5" l="1"/>
  <c r="H200" i="5"/>
  <c r="G201" i="5" l="1"/>
  <c r="D202" i="5" s="1"/>
  <c r="C389" i="5"/>
  <c r="C390" i="5" l="1"/>
  <c r="H201" i="5"/>
  <c r="G202" i="5" l="1"/>
  <c r="D203" i="5" s="1"/>
  <c r="C391" i="5"/>
  <c r="C392" i="5" l="1"/>
  <c r="H202" i="5"/>
  <c r="G203" i="5" l="1"/>
  <c r="D204" i="5" s="1"/>
  <c r="C393" i="5"/>
  <c r="C394" i="5" l="1"/>
  <c r="H203" i="5"/>
  <c r="C395" i="5" l="1"/>
  <c r="G204" i="5"/>
  <c r="D205" i="5" s="1"/>
  <c r="C396" i="5" l="1"/>
  <c r="H204" i="5"/>
  <c r="G205" i="5" l="1"/>
  <c r="D206" i="5" s="1"/>
  <c r="C397" i="5"/>
  <c r="C398" i="5" l="1"/>
  <c r="H205" i="5"/>
  <c r="G206" i="5" l="1"/>
  <c r="D207" i="5" s="1"/>
  <c r="C399" i="5"/>
  <c r="C400" i="5" l="1"/>
  <c r="H206" i="5"/>
  <c r="G207" i="5" l="1"/>
  <c r="D208" i="5" s="1"/>
  <c r="C401" i="5"/>
  <c r="H207" i="5" l="1"/>
  <c r="C402" i="5"/>
  <c r="C403" i="5" l="1"/>
  <c r="G208" i="5"/>
  <c r="D209" i="5" s="1"/>
  <c r="H208" i="5" l="1"/>
  <c r="C404" i="5"/>
  <c r="C405" i="5" l="1"/>
  <c r="G209" i="5"/>
  <c r="D210" i="5" s="1"/>
  <c r="H209" i="5" l="1"/>
  <c r="C406" i="5"/>
  <c r="C407" i="5" l="1"/>
  <c r="G210" i="5"/>
  <c r="D211" i="5" s="1"/>
  <c r="H210" i="5" l="1"/>
  <c r="C408" i="5"/>
  <c r="C409" i="5" l="1"/>
  <c r="G211" i="5"/>
  <c r="D212" i="5" s="1"/>
  <c r="H211" i="5" l="1"/>
  <c r="C410" i="5"/>
  <c r="C411" i="5" l="1"/>
  <c r="G212" i="5"/>
  <c r="D213" i="5" s="1"/>
  <c r="H212" i="5" l="1"/>
  <c r="C412" i="5"/>
  <c r="C413" i="5" l="1"/>
  <c r="G213" i="5"/>
  <c r="D214" i="5" s="1"/>
  <c r="H213" i="5" l="1"/>
  <c r="C414" i="5"/>
  <c r="C415" i="5" l="1"/>
  <c r="G214" i="5"/>
  <c r="D215" i="5" s="1"/>
  <c r="H214" i="5" l="1"/>
  <c r="C416" i="5"/>
  <c r="C417" i="5" l="1"/>
  <c r="G215" i="5"/>
  <c r="D216" i="5" s="1"/>
  <c r="C418" i="5" l="1"/>
  <c r="H215" i="5"/>
  <c r="G216" i="5" l="1"/>
  <c r="D217" i="5" s="1"/>
  <c r="C419" i="5"/>
  <c r="C420" i="5" l="1"/>
  <c r="H216" i="5"/>
  <c r="G217" i="5" l="1"/>
  <c r="D218" i="5" s="1"/>
  <c r="C421" i="5"/>
  <c r="C422" i="5" l="1"/>
  <c r="H217" i="5"/>
  <c r="C423" i="5" l="1"/>
  <c r="G218" i="5"/>
  <c r="D219" i="5" s="1"/>
  <c r="H218" i="5" l="1"/>
  <c r="C424" i="5"/>
  <c r="G219" i="5" l="1"/>
  <c r="D220" i="5" s="1"/>
  <c r="C425" i="5"/>
  <c r="C426" i="5" l="1"/>
  <c r="H219" i="5"/>
  <c r="G220" i="5" l="1"/>
  <c r="D221" i="5" s="1"/>
  <c r="C427" i="5"/>
  <c r="C428" i="5" l="1"/>
  <c r="H220" i="5"/>
  <c r="C429" i="5" l="1"/>
  <c r="G221" i="5"/>
  <c r="D222" i="5" s="1"/>
  <c r="H221" i="5" l="1"/>
  <c r="C430" i="5"/>
  <c r="C431" i="5" l="1"/>
  <c r="G222" i="5"/>
  <c r="D223" i="5" s="1"/>
  <c r="H222" i="5" l="1"/>
  <c r="C432" i="5"/>
  <c r="C433" i="5" l="1"/>
  <c r="G223" i="5"/>
  <c r="D224" i="5" s="1"/>
  <c r="H223" i="5" l="1"/>
  <c r="C434" i="5"/>
  <c r="C435" i="5" l="1"/>
  <c r="G224" i="5"/>
  <c r="D225" i="5" s="1"/>
  <c r="H224" i="5" l="1"/>
  <c r="C436" i="5"/>
  <c r="C437" i="5" l="1"/>
  <c r="G225" i="5"/>
  <c r="D226" i="5" s="1"/>
  <c r="H225" i="5" l="1"/>
  <c r="C438" i="5"/>
  <c r="C439" i="5" l="1"/>
  <c r="G226" i="5"/>
  <c r="D227" i="5" s="1"/>
  <c r="H226" i="5" l="1"/>
  <c r="C440" i="5"/>
  <c r="C441" i="5" l="1"/>
  <c r="G227" i="5"/>
  <c r="D228" i="5" s="1"/>
  <c r="C442" i="5" l="1"/>
  <c r="H227" i="5"/>
  <c r="C443" i="5" l="1"/>
  <c r="G228" i="5"/>
  <c r="D229" i="5" s="1"/>
  <c r="H228" i="5" l="1"/>
  <c r="C444" i="5"/>
  <c r="G229" i="5" l="1"/>
  <c r="D230" i="5" s="1"/>
  <c r="C445" i="5"/>
  <c r="C446" i="5" l="1"/>
  <c r="H229" i="5"/>
  <c r="G230" i="5" l="1"/>
  <c r="D231" i="5" s="1"/>
  <c r="C447" i="5"/>
  <c r="C448" i="5" l="1"/>
  <c r="H230" i="5"/>
  <c r="G231" i="5" l="1"/>
  <c r="D232" i="5" s="1"/>
  <c r="C449" i="5"/>
  <c r="C450" i="5" l="1"/>
  <c r="H231" i="5"/>
  <c r="G232" i="5" l="1"/>
  <c r="D233" i="5" s="1"/>
  <c r="C451" i="5"/>
  <c r="C452" i="5" l="1"/>
  <c r="H232" i="5"/>
  <c r="G233" i="5" l="1"/>
  <c r="D234" i="5" s="1"/>
  <c r="C453" i="5"/>
  <c r="H233" i="5" l="1"/>
  <c r="C454" i="5"/>
  <c r="G234" i="5" l="1"/>
  <c r="D235" i="5" s="1"/>
  <c r="C455" i="5"/>
  <c r="C456" i="5" l="1"/>
  <c r="H234" i="5"/>
  <c r="C457" i="5" l="1"/>
  <c r="G235" i="5"/>
  <c r="D236" i="5" s="1"/>
  <c r="C458" i="5" l="1"/>
  <c r="H235" i="5"/>
  <c r="G236" i="5" l="1"/>
  <c r="D237" i="5" s="1"/>
  <c r="C459" i="5"/>
  <c r="H236" i="5" l="1"/>
  <c r="C460" i="5"/>
  <c r="C461" i="5" l="1"/>
  <c r="G237" i="5"/>
  <c r="D238" i="5" s="1"/>
  <c r="H237" i="5" l="1"/>
  <c r="C462" i="5"/>
  <c r="C463" i="5" l="1"/>
  <c r="G238" i="5"/>
  <c r="D239" i="5" s="1"/>
  <c r="H238" i="5" l="1"/>
  <c r="C464" i="5"/>
  <c r="C465" i="5" l="1"/>
  <c r="G239" i="5"/>
  <c r="D240" i="5" s="1"/>
  <c r="H239" i="5" l="1"/>
  <c r="C466" i="5"/>
  <c r="C467" i="5" l="1"/>
  <c r="G240" i="5"/>
  <c r="D241" i="5" s="1"/>
  <c r="H240" i="5" l="1"/>
  <c r="C468" i="5"/>
  <c r="C469" i="5" l="1"/>
  <c r="G241" i="5"/>
  <c r="D242" i="5" s="1"/>
  <c r="H241" i="5" l="1"/>
  <c r="C470" i="5"/>
  <c r="C471" i="5" l="1"/>
  <c r="G242" i="5"/>
  <c r="D243" i="5" s="1"/>
  <c r="H242" i="5" l="1"/>
  <c r="C472" i="5"/>
  <c r="G243" i="5" l="1"/>
  <c r="D244" i="5" s="1"/>
  <c r="C473" i="5"/>
  <c r="C474" i="5" l="1"/>
  <c r="H243" i="5"/>
  <c r="G244" i="5" l="1"/>
  <c r="D245" i="5" s="1"/>
  <c r="C475" i="5"/>
  <c r="H244" i="5" l="1"/>
  <c r="C476" i="5"/>
  <c r="G245" i="5" l="1"/>
  <c r="D246" i="5" s="1"/>
  <c r="C477" i="5"/>
  <c r="H245" i="5" l="1"/>
  <c r="C478" i="5"/>
  <c r="G246" i="5" l="1"/>
  <c r="D247" i="5" s="1"/>
  <c r="C479" i="5"/>
  <c r="C480" i="5" l="1"/>
  <c r="H246" i="5"/>
  <c r="G247" i="5" l="1"/>
  <c r="D248" i="5" s="1"/>
  <c r="C481" i="5"/>
  <c r="C482" i="5" l="1"/>
  <c r="H247" i="5"/>
  <c r="G248" i="5" l="1"/>
  <c r="D249" i="5" s="1"/>
  <c r="C483" i="5"/>
  <c r="C484" i="5" l="1"/>
  <c r="H248" i="5"/>
  <c r="G249" i="5" l="1"/>
  <c r="D250" i="5" s="1"/>
  <c r="C485" i="5"/>
  <c r="C486" i="5" l="1"/>
  <c r="H249" i="5"/>
  <c r="G250" i="5" l="1"/>
  <c r="D251" i="5" s="1"/>
  <c r="C487" i="5"/>
  <c r="C488" i="5" l="1"/>
  <c r="H250" i="5"/>
  <c r="C489" i="5" l="1"/>
  <c r="G251" i="5"/>
  <c r="D252" i="5" s="1"/>
  <c r="H251" i="5" l="1"/>
  <c r="C490" i="5"/>
  <c r="C491" i="5" l="1"/>
  <c r="G252" i="5"/>
  <c r="D253" i="5" s="1"/>
  <c r="H252" i="5" l="1"/>
  <c r="C492" i="5"/>
  <c r="C493" i="5" l="1"/>
  <c r="G253" i="5"/>
  <c r="D254" i="5" s="1"/>
  <c r="H253" i="5" l="1"/>
  <c r="C494" i="5"/>
  <c r="C495" i="5" l="1"/>
  <c r="G254" i="5"/>
  <c r="D255" i="5" s="1"/>
  <c r="H254" i="5" l="1"/>
  <c r="C496" i="5"/>
  <c r="G255" i="5" l="1"/>
  <c r="D256" i="5" s="1"/>
  <c r="C497" i="5"/>
  <c r="C498" i="5" l="1"/>
  <c r="H255" i="5"/>
  <c r="G256" i="5" l="1"/>
  <c r="D257" i="5" s="1"/>
  <c r="C499" i="5"/>
  <c r="C500" i="5" l="1"/>
  <c r="H256" i="5"/>
  <c r="G257" i="5" l="1"/>
  <c r="D258" i="5" s="1"/>
  <c r="C501" i="5"/>
  <c r="C502" i="5" l="1"/>
  <c r="H257" i="5"/>
  <c r="G258" i="5" l="1"/>
  <c r="D259" i="5" s="1"/>
  <c r="C503" i="5"/>
  <c r="C504" i="5" l="1"/>
  <c r="H258" i="5"/>
  <c r="G259" i="5" l="1"/>
  <c r="D260" i="5" s="1"/>
  <c r="C505" i="5"/>
  <c r="H259" i="5" l="1"/>
  <c r="C506" i="5"/>
  <c r="C507" i="5" l="1"/>
  <c r="G260" i="5"/>
  <c r="D261" i="5" s="1"/>
  <c r="C508" i="5" l="1"/>
  <c r="H260" i="5"/>
  <c r="G261" i="5" l="1"/>
  <c r="D262" i="5" s="1"/>
  <c r="C509" i="5"/>
  <c r="C510" i="5" l="1"/>
  <c r="H261" i="5"/>
  <c r="G262" i="5" l="1"/>
  <c r="D263" i="5" s="1"/>
  <c r="C511" i="5"/>
  <c r="H262" i="5" l="1"/>
  <c r="C512" i="5"/>
  <c r="C513" i="5" l="1"/>
  <c r="G263" i="5"/>
  <c r="D264" i="5" s="1"/>
  <c r="C514" i="5" l="1"/>
  <c r="H263" i="5"/>
  <c r="C515" i="5" l="1"/>
  <c r="G264" i="5"/>
  <c r="D265" i="5" s="1"/>
  <c r="H264" i="5" l="1"/>
  <c r="C516" i="5"/>
  <c r="G265" i="5" l="1"/>
  <c r="D266" i="5" s="1"/>
  <c r="C517" i="5"/>
  <c r="C518" i="5" l="1"/>
  <c r="H265" i="5"/>
  <c r="G266" i="5" l="1"/>
  <c r="D267" i="5" s="1"/>
  <c r="C519" i="5"/>
  <c r="C520" i="5" l="1"/>
  <c r="H266" i="5"/>
  <c r="G267" i="5" l="1"/>
  <c r="D268" i="5" s="1"/>
  <c r="C521" i="5"/>
  <c r="C522" i="5" l="1"/>
  <c r="H267" i="5"/>
  <c r="C523" i="5" l="1"/>
  <c r="G268" i="5"/>
  <c r="D269" i="5" s="1"/>
  <c r="C524" i="5" l="1"/>
  <c r="H268" i="5"/>
  <c r="G269" i="5" l="1"/>
  <c r="D270" i="5" s="1"/>
  <c r="C525" i="5"/>
  <c r="C526" i="5" l="1"/>
  <c r="H269" i="5"/>
  <c r="G270" i="5" l="1"/>
  <c r="D271" i="5" s="1"/>
  <c r="C527" i="5"/>
  <c r="C528" i="5" l="1"/>
  <c r="H270" i="5"/>
  <c r="G271" i="5" l="1"/>
  <c r="D272" i="5" s="1"/>
  <c r="C529" i="5"/>
  <c r="C530" i="5" l="1"/>
  <c r="H271" i="5"/>
  <c r="C531" i="5" l="1"/>
  <c r="G272" i="5"/>
  <c r="D273" i="5" s="1"/>
  <c r="H272" i="5" l="1"/>
  <c r="C532" i="5"/>
  <c r="C533" i="5" l="1"/>
  <c r="G273" i="5"/>
  <c r="D274" i="5" s="1"/>
  <c r="H273" i="5" l="1"/>
  <c r="C534" i="5"/>
  <c r="C535" i="5" l="1"/>
  <c r="G274" i="5"/>
  <c r="D275" i="5" s="1"/>
  <c r="H274" i="5" l="1"/>
  <c r="C536" i="5"/>
  <c r="G275" i="5" l="1"/>
  <c r="D276" i="5" s="1"/>
  <c r="C537" i="5"/>
  <c r="C538" i="5" l="1"/>
  <c r="H275" i="5"/>
  <c r="G276" i="5" l="1"/>
  <c r="D277" i="5" s="1"/>
  <c r="C539" i="5"/>
  <c r="C540" i="5" l="1"/>
  <c r="H276" i="5"/>
  <c r="G277" i="5" l="1"/>
  <c r="D278" i="5" s="1"/>
  <c r="C541" i="5"/>
  <c r="C542" i="5" l="1"/>
  <c r="H277" i="5"/>
  <c r="G278" i="5" l="1"/>
  <c r="D279" i="5" s="1"/>
  <c r="C543" i="5"/>
  <c r="C544" i="5" l="1"/>
  <c r="H278" i="5"/>
  <c r="G279" i="5" l="1"/>
  <c r="D280" i="5" s="1"/>
  <c r="C545" i="5"/>
  <c r="C546" i="5" l="1"/>
  <c r="H279" i="5"/>
  <c r="G280" i="5" l="1"/>
  <c r="D281" i="5" s="1"/>
  <c r="C547" i="5"/>
  <c r="C548" i="5" l="1"/>
  <c r="H280" i="5"/>
  <c r="G281" i="5" l="1"/>
  <c r="D282" i="5" s="1"/>
  <c r="C549" i="5"/>
  <c r="C550" i="5" l="1"/>
  <c r="H281" i="5"/>
  <c r="G282" i="5" l="1"/>
  <c r="D283" i="5" s="1"/>
  <c r="C551" i="5"/>
  <c r="C552" i="5" l="1"/>
  <c r="H282" i="5"/>
  <c r="G283" i="5" l="1"/>
  <c r="D284" i="5" s="1"/>
  <c r="C553" i="5"/>
  <c r="C554" i="5" l="1"/>
  <c r="H283" i="5"/>
  <c r="C555" i="5" l="1"/>
  <c r="G284" i="5"/>
  <c r="D285" i="5" s="1"/>
  <c r="C556" i="5" l="1"/>
  <c r="H284" i="5"/>
  <c r="G285" i="5" l="1"/>
  <c r="D286" i="5" s="1"/>
  <c r="C557" i="5"/>
  <c r="C558" i="5" l="1"/>
  <c r="H285" i="5"/>
  <c r="G286" i="5" l="1"/>
  <c r="D287" i="5" s="1"/>
  <c r="C559" i="5"/>
  <c r="C560" i="5" l="1"/>
  <c r="H286" i="5"/>
  <c r="G287" i="5" l="1"/>
  <c r="D288" i="5" s="1"/>
  <c r="C561" i="5"/>
  <c r="C562" i="5" l="1"/>
  <c r="H287" i="5"/>
  <c r="G288" i="5" l="1"/>
  <c r="D289" i="5" s="1"/>
  <c r="C563" i="5"/>
  <c r="H288" i="5" l="1"/>
  <c r="C564" i="5"/>
  <c r="G289" i="5" l="1"/>
  <c r="D290" i="5" s="1"/>
  <c r="C565" i="5"/>
  <c r="H289" i="5" l="1"/>
  <c r="C566" i="5"/>
  <c r="C567" i="5" l="1"/>
  <c r="G290" i="5"/>
  <c r="D291" i="5" s="1"/>
  <c r="H290" i="5" l="1"/>
  <c r="C568" i="5"/>
  <c r="C569" i="5" l="1"/>
  <c r="G291" i="5"/>
  <c r="D292" i="5" s="1"/>
  <c r="H291" i="5" l="1"/>
  <c r="C570" i="5"/>
  <c r="G292" i="5" l="1"/>
  <c r="D293" i="5" s="1"/>
  <c r="C571" i="5"/>
  <c r="H292" i="5" l="1"/>
  <c r="C572" i="5"/>
  <c r="C573" i="5" l="1"/>
  <c r="G293" i="5"/>
  <c r="D294" i="5" s="1"/>
  <c r="H293" i="5" l="1"/>
  <c r="C574" i="5"/>
  <c r="C575" i="5" l="1"/>
  <c r="G294" i="5"/>
  <c r="D295" i="5" s="1"/>
  <c r="H294" i="5" l="1"/>
  <c r="C576" i="5"/>
  <c r="C577" i="5" l="1"/>
  <c r="G295" i="5"/>
  <c r="D296" i="5" s="1"/>
  <c r="H295" i="5" l="1"/>
  <c r="C578" i="5"/>
  <c r="G296" i="5" l="1"/>
  <c r="D297" i="5" s="1"/>
  <c r="C579" i="5"/>
  <c r="C580" i="5" l="1"/>
  <c r="H296" i="5"/>
  <c r="G297" i="5" l="1"/>
  <c r="D298" i="5" s="1"/>
  <c r="C581" i="5"/>
  <c r="C582" i="5" l="1"/>
  <c r="H297" i="5"/>
  <c r="G298" i="5" l="1"/>
  <c r="D299" i="5" s="1"/>
  <c r="C583" i="5"/>
  <c r="H298" i="5" l="1"/>
  <c r="C584" i="5"/>
  <c r="G299" i="5" l="1"/>
  <c r="D300" i="5" s="1"/>
  <c r="C585" i="5"/>
  <c r="C586" i="5" l="1"/>
  <c r="H299" i="5"/>
  <c r="G300" i="5" l="1"/>
  <c r="D301" i="5" s="1"/>
  <c r="C587" i="5"/>
  <c r="C588" i="5" l="1"/>
  <c r="H300" i="5"/>
  <c r="G301" i="5" l="1"/>
  <c r="D302" i="5" s="1"/>
  <c r="C589" i="5"/>
  <c r="H301" i="5" l="1"/>
  <c r="C590" i="5"/>
  <c r="C591" i="5" l="1"/>
  <c r="G302" i="5"/>
  <c r="D303" i="5" s="1"/>
  <c r="C592" i="5" l="1"/>
  <c r="H302" i="5"/>
  <c r="G303" i="5" l="1"/>
  <c r="D304" i="5" s="1"/>
  <c r="C593" i="5"/>
  <c r="C594" i="5" l="1"/>
  <c r="H303" i="5"/>
  <c r="G304" i="5" l="1"/>
  <c r="D305" i="5" s="1"/>
  <c r="C595" i="5"/>
  <c r="C596" i="5" l="1"/>
  <c r="H304" i="5"/>
  <c r="C597" i="5" l="1"/>
  <c r="G305" i="5"/>
  <c r="D306" i="5" s="1"/>
  <c r="H305" i="5" l="1"/>
  <c r="C598" i="5"/>
  <c r="G306" i="5" l="1"/>
  <c r="D307" i="5" s="1"/>
  <c r="C599" i="5"/>
  <c r="C600" i="5" l="1"/>
  <c r="H306" i="5"/>
  <c r="G307" i="5" l="1"/>
  <c r="D308" i="5" s="1"/>
  <c r="C601" i="5"/>
  <c r="C602" i="5" l="1"/>
  <c r="H307" i="5"/>
  <c r="G308" i="5" l="1"/>
  <c r="D309" i="5" s="1"/>
  <c r="C603" i="5"/>
  <c r="C604" i="5" l="1"/>
  <c r="H308" i="5"/>
  <c r="G309" i="5" l="1"/>
  <c r="D310" i="5" s="1"/>
  <c r="C605" i="5"/>
  <c r="C606" i="5" l="1"/>
  <c r="H309" i="5"/>
  <c r="G310" i="5" l="1"/>
  <c r="D311" i="5" s="1"/>
  <c r="C607" i="5"/>
  <c r="C608" i="5" l="1"/>
  <c r="H310" i="5"/>
  <c r="G311" i="5" l="1"/>
  <c r="D312" i="5" s="1"/>
  <c r="C609" i="5"/>
  <c r="C610" i="5" l="1"/>
  <c r="H311" i="5"/>
  <c r="G312" i="5" l="1"/>
  <c r="D313" i="5" s="1"/>
  <c r="C611" i="5"/>
  <c r="C612" i="5" l="1"/>
  <c r="H312" i="5"/>
  <c r="C613" i="5" l="1"/>
  <c r="G313" i="5"/>
  <c r="D314" i="5" s="1"/>
  <c r="H313" i="5" l="1"/>
  <c r="C614" i="5"/>
  <c r="C615" i="5" l="1"/>
  <c r="G314" i="5"/>
  <c r="D315" i="5" s="1"/>
  <c r="C616" i="5" l="1"/>
  <c r="H314" i="5"/>
  <c r="G315" i="5" l="1"/>
  <c r="D316" i="5" s="1"/>
  <c r="C617" i="5"/>
  <c r="C618" i="5" l="1"/>
  <c r="H315" i="5"/>
  <c r="G316" i="5" l="1"/>
  <c r="D317" i="5" s="1"/>
  <c r="C619" i="5"/>
  <c r="C620" i="5" l="1"/>
  <c r="H316" i="5"/>
  <c r="G317" i="5" l="1"/>
  <c r="D318" i="5" s="1"/>
  <c r="C621" i="5"/>
  <c r="C622" i="5" l="1"/>
  <c r="H317" i="5"/>
  <c r="G318" i="5" l="1"/>
  <c r="D319" i="5" s="1"/>
  <c r="C623" i="5"/>
  <c r="C624" i="5" l="1"/>
  <c r="H318" i="5"/>
  <c r="G319" i="5" l="1"/>
  <c r="D320" i="5" s="1"/>
  <c r="C625" i="5"/>
  <c r="C626" i="5" l="1"/>
  <c r="H319" i="5"/>
  <c r="G320" i="5" l="1"/>
  <c r="D321" i="5" s="1"/>
  <c r="C627" i="5"/>
  <c r="C628" i="5" l="1"/>
  <c r="H320" i="5"/>
  <c r="G321" i="5" l="1"/>
  <c r="D322" i="5" s="1"/>
  <c r="C629" i="5"/>
  <c r="C630" i="5" l="1"/>
  <c r="H321" i="5"/>
  <c r="G322" i="5" l="1"/>
  <c r="D323" i="5" s="1"/>
  <c r="C631" i="5"/>
  <c r="C632" i="5" l="1"/>
  <c r="H322" i="5"/>
  <c r="G323" i="5" l="1"/>
  <c r="D324" i="5" s="1"/>
  <c r="C633" i="5"/>
  <c r="C634" i="5" l="1"/>
  <c r="H323" i="5"/>
  <c r="G324" i="5" l="1"/>
  <c r="D325" i="5" s="1"/>
  <c r="C635" i="5"/>
  <c r="C636" i="5" l="1"/>
  <c r="H324" i="5"/>
  <c r="G325" i="5" l="1"/>
  <c r="D326" i="5" s="1"/>
  <c r="C637" i="5"/>
  <c r="C638" i="5" l="1"/>
  <c r="H325" i="5"/>
  <c r="G326" i="5" l="1"/>
  <c r="D327" i="5" s="1"/>
  <c r="C639" i="5"/>
  <c r="H326" i="5" l="1"/>
  <c r="C640" i="5"/>
  <c r="C641" i="5" l="1"/>
  <c r="G327" i="5"/>
  <c r="D328" i="5" s="1"/>
  <c r="C642" i="5" l="1"/>
  <c r="H327" i="5"/>
  <c r="C643" i="5" l="1"/>
  <c r="G328" i="5"/>
  <c r="D329" i="5" s="1"/>
  <c r="H328" i="5" l="1"/>
  <c r="C644" i="5"/>
  <c r="C645" i="5" l="1"/>
  <c r="G329" i="5"/>
  <c r="D330" i="5" s="1"/>
  <c r="H329" i="5" l="1"/>
  <c r="C646" i="5"/>
  <c r="C647" i="5" l="1"/>
  <c r="G330" i="5"/>
  <c r="D331" i="5" s="1"/>
  <c r="H330" i="5" l="1"/>
  <c r="C648" i="5"/>
  <c r="G331" i="5" l="1"/>
  <c r="D332" i="5" s="1"/>
  <c r="C649" i="5"/>
  <c r="C650" i="5" l="1"/>
  <c r="H331" i="5"/>
  <c r="G332" i="5" l="1"/>
  <c r="D333" i="5" s="1"/>
  <c r="C651" i="5"/>
  <c r="C652" i="5" l="1"/>
  <c r="H332" i="5"/>
  <c r="G333" i="5" l="1"/>
  <c r="D334" i="5" s="1"/>
  <c r="C653" i="5"/>
  <c r="H333" i="5" l="1"/>
  <c r="C654" i="5"/>
  <c r="G334" i="5" l="1"/>
  <c r="D335" i="5" s="1"/>
  <c r="C655" i="5"/>
  <c r="C656" i="5" l="1"/>
  <c r="H334" i="5"/>
  <c r="G335" i="5" l="1"/>
  <c r="D336" i="5" s="1"/>
  <c r="C657" i="5"/>
  <c r="C658" i="5" l="1"/>
  <c r="H335" i="5"/>
  <c r="C659" i="5" l="1"/>
  <c r="G336" i="5"/>
  <c r="D337" i="5" s="1"/>
  <c r="H336" i="5" l="1"/>
  <c r="C660" i="5"/>
  <c r="G337" i="5" l="1"/>
  <c r="D338" i="5" s="1"/>
  <c r="C661" i="5"/>
  <c r="H337" i="5" l="1"/>
  <c r="C662" i="5"/>
  <c r="G338" i="5" l="1"/>
  <c r="D339" i="5" s="1"/>
  <c r="C663" i="5"/>
  <c r="C664" i="5" l="1"/>
  <c r="H338" i="5"/>
  <c r="G339" i="5" l="1"/>
  <c r="D340" i="5" s="1"/>
  <c r="C665" i="5"/>
  <c r="C666" i="5" l="1"/>
  <c r="H339" i="5"/>
  <c r="C667" i="5" l="1"/>
  <c r="G340" i="5"/>
  <c r="D341" i="5" s="1"/>
  <c r="C668" i="5" l="1"/>
  <c r="H340" i="5"/>
  <c r="G341" i="5" l="1"/>
  <c r="D342" i="5" s="1"/>
  <c r="C669" i="5"/>
  <c r="C670" i="5" l="1"/>
  <c r="H341" i="5"/>
  <c r="C671" i="5" l="1"/>
  <c r="G342" i="5"/>
  <c r="D343" i="5" s="1"/>
  <c r="H342" i="5" l="1"/>
  <c r="C672" i="5"/>
  <c r="G343" i="5" l="1"/>
  <c r="D344" i="5" s="1"/>
  <c r="C673" i="5"/>
  <c r="C674" i="5" l="1"/>
  <c r="H343" i="5"/>
  <c r="G344" i="5" l="1"/>
  <c r="D345" i="5" s="1"/>
  <c r="C675" i="5"/>
  <c r="C676" i="5" l="1"/>
  <c r="H344" i="5"/>
  <c r="C677" i="5" l="1"/>
  <c r="G345" i="5"/>
  <c r="D346" i="5" s="1"/>
  <c r="H345" i="5" l="1"/>
  <c r="C678" i="5"/>
  <c r="G346" i="5" l="1"/>
  <c r="D347" i="5" s="1"/>
  <c r="C679" i="5"/>
  <c r="C680" i="5" l="1"/>
  <c r="H346" i="5"/>
  <c r="G347" i="5" l="1"/>
  <c r="D348" i="5" s="1"/>
  <c r="C681" i="5"/>
  <c r="C682" i="5" l="1"/>
  <c r="H347" i="5"/>
  <c r="C683" i="5" l="1"/>
  <c r="G348" i="5"/>
  <c r="D349" i="5" s="1"/>
  <c r="C684" i="5" l="1"/>
  <c r="H348" i="5"/>
  <c r="G349" i="5" l="1"/>
  <c r="D350" i="5" s="1"/>
  <c r="C685" i="5"/>
  <c r="C686" i="5" l="1"/>
  <c r="H349" i="5"/>
  <c r="G350" i="5" l="1"/>
  <c r="D351" i="5" s="1"/>
  <c r="C687" i="5"/>
  <c r="H350" i="5" l="1"/>
  <c r="C688" i="5"/>
  <c r="G351" i="5" l="1"/>
  <c r="D352" i="5" s="1"/>
  <c r="C689" i="5"/>
  <c r="C690" i="5" l="1"/>
  <c r="H351" i="5"/>
  <c r="G352" i="5" l="1"/>
  <c r="D353" i="5" s="1"/>
  <c r="C691" i="5"/>
  <c r="H352" i="5" l="1"/>
  <c r="C692" i="5"/>
  <c r="G353" i="5" l="1"/>
  <c r="D354" i="5" s="1"/>
  <c r="C693" i="5"/>
  <c r="C694" i="5" l="1"/>
  <c r="H353" i="5"/>
  <c r="C695" i="5" l="1"/>
  <c r="G354" i="5"/>
  <c r="D355" i="5" s="1"/>
  <c r="C696" i="5" l="1"/>
  <c r="H354" i="5"/>
  <c r="G355" i="5" l="1"/>
  <c r="D356" i="5" s="1"/>
  <c r="C697" i="5"/>
  <c r="C698" i="5" l="1"/>
  <c r="H355" i="5"/>
  <c r="G356" i="5" l="1"/>
  <c r="D357" i="5" s="1"/>
  <c r="C699" i="5"/>
  <c r="C700" i="5" l="1"/>
  <c r="H356" i="5"/>
  <c r="C701" i="5" l="1"/>
  <c r="G357" i="5"/>
  <c r="D358" i="5" s="1"/>
  <c r="H357" i="5" l="1"/>
  <c r="C702" i="5"/>
  <c r="G358" i="5" l="1"/>
  <c r="D359" i="5" s="1"/>
  <c r="C703" i="5"/>
  <c r="C704" i="5" l="1"/>
  <c r="H358" i="5"/>
  <c r="C705" i="5" l="1"/>
  <c r="G359" i="5"/>
  <c r="D360" i="5" s="1"/>
  <c r="H359" i="5" l="1"/>
  <c r="C706" i="5"/>
  <c r="G360" i="5" l="1"/>
  <c r="D361" i="5" s="1"/>
  <c r="C707" i="5"/>
  <c r="C708" i="5" l="1"/>
  <c r="H360" i="5"/>
  <c r="G361" i="5" l="1"/>
  <c r="D362" i="5" s="1"/>
  <c r="C709" i="5"/>
  <c r="H361" i="5" l="1"/>
  <c r="C710" i="5"/>
  <c r="G362" i="5" l="1"/>
  <c r="D363" i="5" s="1"/>
  <c r="C711" i="5"/>
  <c r="C712" i="5" l="1"/>
  <c r="H362" i="5"/>
  <c r="G363" i="5" l="1"/>
  <c r="D364" i="5" s="1"/>
  <c r="C713" i="5"/>
  <c r="C714" i="5" l="1"/>
  <c r="H363" i="5"/>
  <c r="G364" i="5" l="1"/>
  <c r="D365" i="5" s="1"/>
  <c r="C715" i="5"/>
  <c r="C716" i="5" l="1"/>
  <c r="H364" i="5"/>
  <c r="G365" i="5" l="1"/>
  <c r="D366" i="5" s="1"/>
  <c r="C717" i="5"/>
  <c r="H365" i="5" l="1"/>
  <c r="C718" i="5"/>
  <c r="G366" i="5" l="1"/>
  <c r="D367" i="5" s="1"/>
  <c r="C719" i="5"/>
  <c r="C720" i="5" l="1"/>
  <c r="H366" i="5"/>
  <c r="G367" i="5" l="1"/>
  <c r="D368" i="5" s="1"/>
  <c r="C721" i="5"/>
  <c r="H367" i="5" l="1"/>
  <c r="C722" i="5"/>
  <c r="G368" i="5" l="1"/>
  <c r="D369" i="5" s="1"/>
  <c r="C723" i="5"/>
  <c r="H368" i="5" l="1"/>
  <c r="C724" i="5"/>
  <c r="G369" i="5" l="1"/>
  <c r="D370" i="5" s="1"/>
  <c r="C725" i="5"/>
  <c r="C726" i="5" l="1"/>
  <c r="H369" i="5"/>
  <c r="G370" i="5" l="1"/>
  <c r="D371" i="5" s="1"/>
  <c r="C727" i="5"/>
  <c r="C728" i="5" l="1"/>
  <c r="H370" i="5"/>
  <c r="G371" i="5" l="1"/>
  <c r="D372" i="5" s="1"/>
  <c r="C729" i="5"/>
  <c r="C730" i="5" l="1"/>
  <c r="H371" i="5"/>
  <c r="G372" i="5" l="1"/>
  <c r="D373" i="5" s="1"/>
  <c r="C731" i="5"/>
  <c r="H372" i="5" l="1"/>
  <c r="C732" i="5"/>
  <c r="G373" i="5" l="1"/>
  <c r="D374" i="5" s="1"/>
  <c r="C733" i="5"/>
  <c r="C734" i="5" l="1"/>
  <c r="H373" i="5"/>
  <c r="G374" i="5" l="1"/>
  <c r="D375" i="5" s="1"/>
  <c r="C735" i="5"/>
  <c r="C736" i="5" l="1"/>
  <c r="H374" i="5"/>
  <c r="G375" i="5" l="1"/>
  <c r="D376" i="5" s="1"/>
  <c r="C737" i="5"/>
  <c r="C738" i="5" l="1"/>
  <c r="H375" i="5"/>
  <c r="G376" i="5" l="1"/>
  <c r="D377" i="5" s="1"/>
  <c r="C739" i="5"/>
  <c r="H376" i="5" l="1"/>
  <c r="C740" i="5"/>
  <c r="G377" i="5" l="1"/>
  <c r="D378" i="5" s="1"/>
  <c r="C741" i="5"/>
  <c r="C742" i="5" l="1"/>
  <c r="H377" i="5"/>
  <c r="G378" i="5" l="1"/>
  <c r="D379" i="5" s="1"/>
  <c r="C743" i="5"/>
  <c r="C744" i="5" l="1"/>
  <c r="H378" i="5"/>
  <c r="G379" i="5" l="1"/>
  <c r="D380" i="5" s="1"/>
  <c r="C745" i="5"/>
  <c r="H379" i="5" l="1"/>
  <c r="C746" i="5"/>
  <c r="G380" i="5" l="1"/>
  <c r="D381" i="5" s="1"/>
  <c r="C747" i="5"/>
  <c r="C748" i="5" l="1"/>
  <c r="H380" i="5"/>
  <c r="C749" i="5" l="1"/>
  <c r="G381" i="5"/>
  <c r="D382" i="5" s="1"/>
  <c r="H381" i="5" l="1"/>
  <c r="C750" i="5"/>
  <c r="G382" i="5" l="1"/>
  <c r="D383" i="5" s="1"/>
  <c r="C751" i="5"/>
  <c r="H382" i="5" l="1"/>
  <c r="C752" i="5"/>
  <c r="G383" i="5" l="1"/>
  <c r="D384" i="5" s="1"/>
  <c r="C753" i="5"/>
  <c r="C754" i="5" l="1"/>
  <c r="H383" i="5"/>
  <c r="G384" i="5" l="1"/>
  <c r="D385" i="5" s="1"/>
  <c r="C755" i="5"/>
  <c r="H384" i="5" l="1"/>
  <c r="C756" i="5"/>
  <c r="G385" i="5" l="1"/>
  <c r="D386" i="5" s="1"/>
  <c r="C757" i="5"/>
  <c r="C758" i="5" l="1"/>
  <c r="H385" i="5"/>
  <c r="C759" i="5" l="1"/>
  <c r="G386" i="5"/>
  <c r="D387" i="5" s="1"/>
  <c r="H386" i="5" l="1"/>
  <c r="C760" i="5"/>
  <c r="G387" i="5" l="1"/>
  <c r="D388" i="5" s="1"/>
  <c r="C761" i="5"/>
  <c r="H387" i="5" l="1"/>
  <c r="C762" i="5"/>
  <c r="G388" i="5" l="1"/>
  <c r="D389" i="5" s="1"/>
  <c r="C763" i="5"/>
  <c r="C764" i="5" l="1"/>
  <c r="H388" i="5"/>
  <c r="G389" i="5" l="1"/>
  <c r="D390" i="5" s="1"/>
  <c r="C765" i="5"/>
  <c r="H389" i="5" l="1"/>
  <c r="C766" i="5"/>
  <c r="G390" i="5" l="1"/>
  <c r="D391" i="5" s="1"/>
  <c r="C767" i="5"/>
  <c r="H390" i="5" l="1"/>
  <c r="C768" i="5"/>
  <c r="G391" i="5" l="1"/>
  <c r="D392" i="5" s="1"/>
  <c r="C769" i="5"/>
  <c r="H391" i="5" l="1"/>
  <c r="C770" i="5"/>
  <c r="G392" i="5" l="1"/>
  <c r="D393" i="5" s="1"/>
  <c r="C771" i="5"/>
  <c r="C772" i="5" l="1"/>
  <c r="H392" i="5"/>
  <c r="G393" i="5" l="1"/>
  <c r="D394" i="5" s="1"/>
  <c r="C773" i="5"/>
  <c r="C774" i="5" l="1"/>
  <c r="H393" i="5"/>
  <c r="C775" i="5" l="1"/>
  <c r="G394" i="5"/>
  <c r="D395" i="5" s="1"/>
  <c r="H394" i="5" l="1"/>
  <c r="C776" i="5"/>
  <c r="G395" i="5" l="1"/>
  <c r="D396" i="5" s="1"/>
  <c r="C777" i="5"/>
  <c r="C778" i="5" l="1"/>
  <c r="H395" i="5"/>
  <c r="G396" i="5" l="1"/>
  <c r="D397" i="5" s="1"/>
  <c r="C779" i="5"/>
  <c r="C780" i="5" l="1"/>
  <c r="H396" i="5"/>
  <c r="C781" i="5" l="1"/>
  <c r="G397" i="5"/>
  <c r="D398" i="5" s="1"/>
  <c r="C782" i="5" l="1"/>
  <c r="H397" i="5"/>
  <c r="G398" i="5" l="1"/>
  <c r="D399" i="5" s="1"/>
  <c r="C783" i="5"/>
  <c r="C784" i="5" l="1"/>
  <c r="H398" i="5"/>
  <c r="G399" i="5" l="1"/>
  <c r="D400" i="5" s="1"/>
  <c r="C785" i="5"/>
  <c r="C786" i="5" l="1"/>
  <c r="H399" i="5"/>
  <c r="G400" i="5" l="1"/>
  <c r="D401" i="5" s="1"/>
  <c r="C787" i="5"/>
  <c r="H400" i="5" l="1"/>
  <c r="C788" i="5"/>
  <c r="G401" i="5" l="1"/>
  <c r="D402" i="5" s="1"/>
  <c r="C789" i="5"/>
  <c r="H401" i="5" l="1"/>
  <c r="C790" i="5"/>
  <c r="G402" i="5" l="1"/>
  <c r="D403" i="5" s="1"/>
  <c r="C791" i="5"/>
  <c r="C792" i="5" l="1"/>
  <c r="H402" i="5"/>
  <c r="G403" i="5" l="1"/>
  <c r="D404" i="5" s="1"/>
  <c r="C793" i="5"/>
  <c r="C794" i="5" l="1"/>
  <c r="H403" i="5"/>
  <c r="G404" i="5" l="1"/>
  <c r="D405" i="5" s="1"/>
  <c r="C795" i="5"/>
  <c r="H404" i="5" l="1"/>
  <c r="C796" i="5"/>
  <c r="G405" i="5" l="1"/>
  <c r="D406" i="5" s="1"/>
  <c r="C797" i="5"/>
  <c r="H405" i="5" l="1"/>
  <c r="C798" i="5"/>
  <c r="G406" i="5" l="1"/>
  <c r="D407" i="5" s="1"/>
  <c r="C799" i="5"/>
  <c r="C800" i="5" l="1"/>
  <c r="H406" i="5"/>
  <c r="C801" i="5" l="1"/>
  <c r="G407" i="5"/>
  <c r="D408" i="5" s="1"/>
  <c r="C802" i="5" l="1"/>
  <c r="H407" i="5"/>
  <c r="G408" i="5" l="1"/>
  <c r="D409" i="5" s="1"/>
  <c r="C803" i="5"/>
  <c r="H408" i="5" l="1"/>
  <c r="C804" i="5"/>
  <c r="G409" i="5" l="1"/>
  <c r="D410" i="5" s="1"/>
  <c r="C805" i="5"/>
  <c r="C806" i="5" l="1"/>
  <c r="H409" i="5"/>
  <c r="G410" i="5" l="1"/>
  <c r="D411" i="5" s="1"/>
  <c r="C807" i="5"/>
  <c r="C808" i="5" l="1"/>
  <c r="H410" i="5"/>
  <c r="G411" i="5" l="1"/>
  <c r="D412" i="5" s="1"/>
  <c r="C809" i="5"/>
  <c r="H411" i="5" l="1"/>
  <c r="C810" i="5"/>
  <c r="G412" i="5" l="1"/>
  <c r="D413" i="5" s="1"/>
  <c r="C811" i="5"/>
  <c r="C812" i="5" l="1"/>
  <c r="H412" i="5"/>
  <c r="G413" i="5" l="1"/>
  <c r="D414" i="5" s="1"/>
  <c r="C813" i="5"/>
  <c r="C814" i="5" l="1"/>
  <c r="H413" i="5"/>
  <c r="G414" i="5" l="1"/>
  <c r="D415" i="5" s="1"/>
  <c r="C815" i="5"/>
  <c r="C816" i="5" l="1"/>
  <c r="H414" i="5"/>
  <c r="G415" i="5" l="1"/>
  <c r="D416" i="5" s="1"/>
  <c r="C817" i="5"/>
  <c r="C818" i="5" l="1"/>
  <c r="H415" i="5"/>
  <c r="G416" i="5" l="1"/>
  <c r="D417" i="5" s="1"/>
  <c r="C819" i="5"/>
  <c r="C820" i="5" l="1"/>
  <c r="H416" i="5"/>
  <c r="G417" i="5" l="1"/>
  <c r="D418" i="5" s="1"/>
  <c r="C821" i="5"/>
  <c r="H417" i="5" l="1"/>
  <c r="C822" i="5"/>
  <c r="G418" i="5" l="1"/>
  <c r="D419" i="5" s="1"/>
  <c r="C823" i="5"/>
  <c r="H418" i="5" l="1"/>
  <c r="C824" i="5"/>
  <c r="G419" i="5" l="1"/>
  <c r="D420" i="5" s="1"/>
  <c r="C825" i="5"/>
  <c r="H419" i="5" l="1"/>
  <c r="C826" i="5"/>
  <c r="G420" i="5" l="1"/>
  <c r="D421" i="5" s="1"/>
  <c r="C827" i="5"/>
  <c r="C828" i="5" l="1"/>
  <c r="H420" i="5"/>
  <c r="C829" i="5" l="1"/>
  <c r="G421" i="5"/>
  <c r="D422" i="5" s="1"/>
  <c r="H421" i="5" l="1"/>
  <c r="C830" i="5"/>
  <c r="C831" i="5" l="1"/>
  <c r="G422" i="5"/>
  <c r="D423" i="5" s="1"/>
  <c r="C832" i="5" l="1"/>
  <c r="H422" i="5"/>
  <c r="G423" i="5" l="1"/>
  <c r="D424" i="5" s="1"/>
  <c r="C833" i="5"/>
  <c r="H423" i="5" l="1"/>
  <c r="C834" i="5"/>
  <c r="G424" i="5" l="1"/>
  <c r="D425" i="5" s="1"/>
  <c r="C835" i="5"/>
  <c r="C836" i="5" l="1"/>
  <c r="H424" i="5"/>
  <c r="C837" i="5" l="1"/>
  <c r="G425" i="5"/>
  <c r="D426" i="5" s="1"/>
  <c r="H425" i="5" l="1"/>
  <c r="C838" i="5"/>
  <c r="G426" i="5" l="1"/>
  <c r="D427" i="5" s="1"/>
  <c r="C839" i="5"/>
  <c r="C840" i="5" l="1"/>
  <c r="H426" i="5"/>
  <c r="G427" i="5" l="1"/>
  <c r="D428" i="5" s="1"/>
  <c r="C841" i="5"/>
  <c r="H427" i="5" l="1"/>
  <c r="C842" i="5"/>
  <c r="G428" i="5" l="1"/>
  <c r="D429" i="5" s="1"/>
  <c r="C843" i="5"/>
  <c r="C844" i="5" l="1"/>
  <c r="H428" i="5"/>
  <c r="G429" i="5" l="1"/>
  <c r="D430" i="5" s="1"/>
  <c r="C845" i="5"/>
  <c r="C846" i="5" l="1"/>
  <c r="H429" i="5"/>
  <c r="G430" i="5" l="1"/>
  <c r="D431" i="5" s="1"/>
  <c r="C847" i="5"/>
  <c r="C848" i="5" l="1"/>
  <c r="H430" i="5"/>
  <c r="G431" i="5" l="1"/>
  <c r="D432" i="5" s="1"/>
  <c r="C849" i="5"/>
  <c r="H431" i="5" l="1"/>
  <c r="C850" i="5"/>
  <c r="C851" i="5" l="1"/>
  <c r="G432" i="5"/>
  <c r="D433" i="5" s="1"/>
  <c r="H432" i="5" l="1"/>
  <c r="C852" i="5"/>
  <c r="C853" i="5" l="1"/>
  <c r="G433" i="5"/>
  <c r="D434" i="5" s="1"/>
  <c r="H433" i="5" l="1"/>
  <c r="C854" i="5"/>
  <c r="C855" i="5" l="1"/>
  <c r="G434" i="5"/>
  <c r="D435" i="5" s="1"/>
  <c r="C856" i="5" l="1"/>
  <c r="H434" i="5"/>
  <c r="G435" i="5" l="1"/>
  <c r="D436" i="5" s="1"/>
  <c r="C857" i="5"/>
  <c r="C858" i="5" l="1"/>
  <c r="H435" i="5"/>
  <c r="C859" i="5" l="1"/>
  <c r="G436" i="5"/>
  <c r="D437" i="5" s="1"/>
  <c r="C860" i="5" l="1"/>
  <c r="H436" i="5"/>
  <c r="G437" i="5" l="1"/>
  <c r="D438" i="5" s="1"/>
  <c r="C861" i="5"/>
  <c r="C862" i="5" l="1"/>
  <c r="H437" i="5"/>
  <c r="G438" i="5" l="1"/>
  <c r="D439" i="5" s="1"/>
  <c r="C863" i="5"/>
  <c r="H438" i="5" l="1"/>
  <c r="C864" i="5"/>
  <c r="G439" i="5" l="1"/>
  <c r="D440" i="5" s="1"/>
  <c r="C865" i="5"/>
  <c r="C866" i="5" l="1"/>
  <c r="H439" i="5"/>
  <c r="G440" i="5" l="1"/>
  <c r="D441" i="5" s="1"/>
  <c r="C867" i="5"/>
  <c r="H440" i="5" l="1"/>
  <c r="C868" i="5"/>
  <c r="G441" i="5" l="1"/>
  <c r="D442" i="5" s="1"/>
  <c r="C869" i="5"/>
  <c r="H441" i="5" l="1"/>
  <c r="C870" i="5"/>
  <c r="G442" i="5" l="1"/>
  <c r="D443" i="5" s="1"/>
  <c r="C871" i="5"/>
  <c r="C872" i="5" l="1"/>
  <c r="H442" i="5"/>
  <c r="G443" i="5" l="1"/>
  <c r="D444" i="5" s="1"/>
  <c r="C873" i="5"/>
  <c r="H443" i="5" l="1"/>
  <c r="C874" i="5"/>
  <c r="G444" i="5" l="1"/>
  <c r="D445" i="5" s="1"/>
  <c r="C875" i="5"/>
  <c r="H444" i="5" l="1"/>
  <c r="C876" i="5"/>
  <c r="C877" i="5" l="1"/>
  <c r="G445" i="5"/>
  <c r="D446" i="5" s="1"/>
  <c r="C878" i="5" l="1"/>
  <c r="H445" i="5"/>
  <c r="C879" i="5" l="1"/>
  <c r="G446" i="5"/>
  <c r="D447" i="5" s="1"/>
  <c r="H446" i="5" l="1"/>
  <c r="C880" i="5"/>
  <c r="G447" i="5" l="1"/>
  <c r="D448" i="5" s="1"/>
  <c r="C881" i="5"/>
  <c r="C882" i="5" l="1"/>
  <c r="H447" i="5"/>
  <c r="G448" i="5" l="1"/>
  <c r="D449" i="5" s="1"/>
  <c r="C883" i="5"/>
  <c r="H448" i="5" l="1"/>
  <c r="C884" i="5"/>
  <c r="G449" i="5" l="1"/>
  <c r="D450" i="5" s="1"/>
  <c r="C885" i="5"/>
  <c r="C886" i="5" l="1"/>
  <c r="H449" i="5"/>
  <c r="G450" i="5" l="1"/>
  <c r="D451" i="5" s="1"/>
  <c r="C887" i="5"/>
  <c r="H450" i="5" l="1"/>
  <c r="C888" i="5"/>
  <c r="C889" i="5" l="1"/>
  <c r="G451" i="5"/>
  <c r="D452" i="5" s="1"/>
  <c r="H451" i="5" l="1"/>
  <c r="C890" i="5"/>
  <c r="C891" i="5" l="1"/>
  <c r="G452" i="5"/>
  <c r="D453" i="5" s="1"/>
  <c r="H452" i="5" l="1"/>
  <c r="C892" i="5"/>
  <c r="C893" i="5" l="1"/>
  <c r="G453" i="5"/>
  <c r="D454" i="5" s="1"/>
  <c r="H453" i="5" l="1"/>
  <c r="C894" i="5"/>
  <c r="G454" i="5" l="1"/>
  <c r="D455" i="5" s="1"/>
  <c r="C895" i="5"/>
  <c r="C896" i="5" l="1"/>
  <c r="H454" i="5"/>
  <c r="G455" i="5" l="1"/>
  <c r="D456" i="5" s="1"/>
  <c r="C897" i="5"/>
  <c r="C898" i="5" l="1"/>
  <c r="H455" i="5"/>
  <c r="G456" i="5" l="1"/>
  <c r="D457" i="5" s="1"/>
  <c r="C899" i="5"/>
  <c r="C900" i="5" l="1"/>
  <c r="H456" i="5"/>
  <c r="G457" i="5" l="1"/>
  <c r="D458" i="5" s="1"/>
  <c r="C901" i="5"/>
  <c r="C902" i="5" l="1"/>
  <c r="H457" i="5"/>
  <c r="G458" i="5" l="1"/>
  <c r="D459" i="5" s="1"/>
  <c r="C903" i="5"/>
  <c r="H458" i="5" l="1"/>
  <c r="C904" i="5"/>
  <c r="G459" i="5" l="1"/>
  <c r="D460" i="5" s="1"/>
  <c r="C905" i="5"/>
  <c r="C906" i="5" l="1"/>
  <c r="H459" i="5"/>
  <c r="G460" i="5" l="1"/>
  <c r="D461" i="5" s="1"/>
  <c r="C907" i="5"/>
  <c r="C908" i="5" l="1"/>
  <c r="H460" i="5"/>
  <c r="G461" i="5" l="1"/>
  <c r="D462" i="5" s="1"/>
  <c r="C909" i="5"/>
  <c r="H461" i="5" l="1"/>
  <c r="C910" i="5"/>
  <c r="G462" i="5" l="1"/>
  <c r="D463" i="5" s="1"/>
  <c r="C911" i="5"/>
  <c r="C912" i="5" l="1"/>
  <c r="H462" i="5"/>
  <c r="G463" i="5" l="1"/>
  <c r="D464" i="5" s="1"/>
  <c r="C913" i="5"/>
  <c r="C914" i="5" l="1"/>
  <c r="H463" i="5"/>
  <c r="G464" i="5" l="1"/>
  <c r="D465" i="5" s="1"/>
  <c r="C915" i="5"/>
  <c r="C916" i="5" l="1"/>
  <c r="H464" i="5"/>
  <c r="G465" i="5" l="1"/>
  <c r="D466" i="5" s="1"/>
  <c r="C917" i="5"/>
  <c r="C918" i="5" l="1"/>
  <c r="H465" i="5"/>
  <c r="G466" i="5" l="1"/>
  <c r="D467" i="5" s="1"/>
  <c r="C919" i="5"/>
  <c r="H466" i="5" l="1"/>
  <c r="C920" i="5"/>
  <c r="G467" i="5" l="1"/>
  <c r="D468" i="5" s="1"/>
  <c r="C921" i="5"/>
  <c r="H467" i="5" l="1"/>
  <c r="C922" i="5"/>
  <c r="G468" i="5" l="1"/>
  <c r="D469" i="5" s="1"/>
  <c r="C923" i="5"/>
  <c r="C924" i="5" l="1"/>
  <c r="H468" i="5"/>
  <c r="G469" i="5" l="1"/>
  <c r="D470" i="5" s="1"/>
  <c r="C925" i="5"/>
  <c r="C926" i="5" l="1"/>
  <c r="H469" i="5"/>
  <c r="G470" i="5" l="1"/>
  <c r="D471" i="5" s="1"/>
  <c r="C927" i="5"/>
  <c r="C928" i="5" l="1"/>
  <c r="H470" i="5"/>
  <c r="G471" i="5" l="1"/>
  <c r="D472" i="5" s="1"/>
  <c r="C929" i="5"/>
  <c r="C930" i="5" l="1"/>
  <c r="H471" i="5"/>
  <c r="G472" i="5" l="1"/>
  <c r="D473" i="5" s="1"/>
  <c r="C931" i="5"/>
  <c r="C932" i="5" l="1"/>
  <c r="H472" i="5"/>
  <c r="G473" i="5" l="1"/>
  <c r="D474" i="5" s="1"/>
  <c r="C933" i="5"/>
  <c r="C934" i="5" l="1"/>
  <c r="H473" i="5"/>
  <c r="G474" i="5" l="1"/>
  <c r="D475" i="5" s="1"/>
  <c r="C935" i="5"/>
  <c r="C936" i="5" l="1"/>
  <c r="H474" i="5"/>
  <c r="C937" i="5" l="1"/>
  <c r="G475" i="5"/>
  <c r="D476" i="5" s="1"/>
  <c r="H475" i="5" l="1"/>
  <c r="C938" i="5"/>
  <c r="G476" i="5" l="1"/>
  <c r="D477" i="5" s="1"/>
  <c r="C939" i="5"/>
  <c r="H476" i="5" l="1"/>
  <c r="C940" i="5"/>
  <c r="G477" i="5" l="1"/>
  <c r="D478" i="5" s="1"/>
  <c r="C941" i="5"/>
  <c r="C942" i="5" l="1"/>
  <c r="H477" i="5"/>
  <c r="G478" i="5" l="1"/>
  <c r="D479" i="5" s="1"/>
  <c r="C943" i="5"/>
  <c r="C944" i="5" l="1"/>
  <c r="H478" i="5"/>
  <c r="G479" i="5" l="1"/>
  <c r="D480" i="5" s="1"/>
  <c r="C945" i="5"/>
  <c r="C946" i="5" l="1"/>
  <c r="H479" i="5"/>
  <c r="G480" i="5" l="1"/>
  <c r="D481" i="5" s="1"/>
  <c r="C947" i="5"/>
  <c r="C948" i="5" l="1"/>
  <c r="H480" i="5"/>
  <c r="G481" i="5" l="1"/>
  <c r="D482" i="5" s="1"/>
  <c r="C949" i="5"/>
  <c r="C950" i="5" l="1"/>
  <c r="H481" i="5"/>
  <c r="G482" i="5" l="1"/>
  <c r="D483" i="5" s="1"/>
  <c r="C951" i="5"/>
  <c r="H482" i="5" l="1"/>
  <c r="C952" i="5"/>
  <c r="G483" i="5" l="1"/>
  <c r="D484" i="5" s="1"/>
  <c r="C953" i="5"/>
  <c r="H483" i="5" l="1"/>
  <c r="C954" i="5"/>
  <c r="G484" i="5" l="1"/>
  <c r="D485" i="5" s="1"/>
  <c r="C955" i="5"/>
  <c r="C956" i="5" l="1"/>
  <c r="H484" i="5"/>
  <c r="G485" i="5" l="1"/>
  <c r="D486" i="5" s="1"/>
  <c r="C957" i="5"/>
  <c r="C958" i="5" l="1"/>
  <c r="H485" i="5"/>
  <c r="G486" i="5" l="1"/>
  <c r="D487" i="5" s="1"/>
  <c r="C959" i="5"/>
  <c r="H486" i="5" l="1"/>
  <c r="C960" i="5"/>
  <c r="G487" i="5" l="1"/>
  <c r="D488" i="5" s="1"/>
  <c r="C961" i="5"/>
  <c r="H487" i="5" l="1"/>
  <c r="C962" i="5"/>
  <c r="G488" i="5" l="1"/>
  <c r="D489" i="5" s="1"/>
  <c r="C963" i="5"/>
  <c r="H488" i="5" l="1"/>
  <c r="C964" i="5"/>
  <c r="G489" i="5" l="1"/>
  <c r="D490" i="5" s="1"/>
  <c r="C965" i="5"/>
  <c r="C966" i="5" l="1"/>
  <c r="H489" i="5"/>
  <c r="G490" i="5" l="1"/>
  <c r="D491" i="5" s="1"/>
  <c r="C967" i="5"/>
  <c r="C968" i="5" l="1"/>
  <c r="H490" i="5"/>
  <c r="G491" i="5" l="1"/>
  <c r="D492" i="5" s="1"/>
  <c r="C969" i="5"/>
  <c r="H491" i="5" l="1"/>
  <c r="C970" i="5"/>
  <c r="G492" i="5" l="1"/>
  <c r="D493" i="5" s="1"/>
  <c r="C971" i="5"/>
  <c r="H492" i="5" l="1"/>
  <c r="C972" i="5"/>
  <c r="G493" i="5" l="1"/>
  <c r="D494" i="5" s="1"/>
  <c r="C973" i="5"/>
  <c r="C974" i="5" l="1"/>
  <c r="H493" i="5"/>
  <c r="G494" i="5" l="1"/>
  <c r="D495" i="5" s="1"/>
  <c r="C975" i="5"/>
  <c r="C976" i="5" l="1"/>
  <c r="H494" i="5"/>
  <c r="G495" i="5" l="1"/>
  <c r="D496" i="5" s="1"/>
  <c r="C977" i="5"/>
  <c r="C978" i="5" l="1"/>
  <c r="H495" i="5"/>
  <c r="G496" i="5" l="1"/>
  <c r="D497" i="5" s="1"/>
  <c r="C979" i="5"/>
  <c r="C980" i="5" l="1"/>
  <c r="H496" i="5"/>
  <c r="G497" i="5" l="1"/>
  <c r="D498" i="5" s="1"/>
  <c r="C981" i="5"/>
  <c r="H497" i="5" l="1"/>
  <c r="C982" i="5"/>
  <c r="G498" i="5" l="1"/>
  <c r="D499" i="5" s="1"/>
  <c r="C983" i="5"/>
  <c r="C984" i="5" l="1"/>
  <c r="H498" i="5"/>
  <c r="G499" i="5" l="1"/>
  <c r="D500" i="5" s="1"/>
  <c r="C985" i="5"/>
  <c r="C986" i="5" l="1"/>
  <c r="H499" i="5"/>
  <c r="G500" i="5" l="1"/>
  <c r="D501" i="5" s="1"/>
  <c r="C987" i="5"/>
  <c r="C988" i="5" l="1"/>
  <c r="H500" i="5"/>
  <c r="C989" i="5" l="1"/>
  <c r="G501" i="5"/>
  <c r="D502" i="5" s="1"/>
  <c r="H501" i="5" l="1"/>
  <c r="C990" i="5"/>
  <c r="G502" i="5" l="1"/>
  <c r="D503" i="5" s="1"/>
  <c r="C991" i="5"/>
  <c r="C992" i="5" l="1"/>
  <c r="H502" i="5"/>
  <c r="G503" i="5" l="1"/>
  <c r="D504" i="5" s="1"/>
  <c r="C993" i="5"/>
  <c r="C994" i="5" l="1"/>
  <c r="H503" i="5"/>
  <c r="G504" i="5" l="1"/>
  <c r="D505" i="5" s="1"/>
  <c r="C995" i="5"/>
  <c r="H504" i="5" l="1"/>
  <c r="C996" i="5"/>
  <c r="G505" i="5" l="1"/>
  <c r="D506" i="5" s="1"/>
  <c r="C997" i="5"/>
  <c r="C998" i="5" l="1"/>
  <c r="H505" i="5"/>
  <c r="G506" i="5" l="1"/>
  <c r="D507" i="5" s="1"/>
  <c r="C999" i="5"/>
  <c r="C1000" i="5" l="1"/>
  <c r="H506" i="5"/>
  <c r="G507" i="5" l="1"/>
  <c r="D508" i="5" s="1"/>
  <c r="C1001" i="5"/>
  <c r="C1002" i="5" l="1"/>
  <c r="H507" i="5"/>
  <c r="G508" i="5" l="1"/>
  <c r="D509" i="5" s="1"/>
  <c r="C1003" i="5"/>
  <c r="C1004" i="5" l="1"/>
  <c r="H508" i="5"/>
  <c r="G509" i="5" l="1"/>
  <c r="D510" i="5" s="1"/>
  <c r="C1005" i="5"/>
  <c r="C1006" i="5" l="1"/>
  <c r="H509" i="5"/>
  <c r="G510" i="5" l="1"/>
  <c r="D511" i="5" s="1"/>
  <c r="C1007" i="5"/>
  <c r="C1008" i="5" l="1"/>
  <c r="H510" i="5"/>
  <c r="G511" i="5" l="1"/>
  <c r="D512" i="5" s="1"/>
  <c r="C1009" i="5"/>
  <c r="C1010" i="5" l="1"/>
  <c r="H511" i="5"/>
  <c r="G512" i="5" l="1"/>
  <c r="D513" i="5" s="1"/>
  <c r="C1011" i="5"/>
  <c r="H512" i="5" l="1"/>
  <c r="C1012" i="5"/>
  <c r="G513" i="5" l="1"/>
  <c r="D514" i="5" s="1"/>
  <c r="C1013" i="5"/>
  <c r="C1014" i="5" l="1"/>
  <c r="H513" i="5"/>
  <c r="G514" i="5" l="1"/>
  <c r="D515" i="5" s="1"/>
  <c r="C1015" i="5"/>
  <c r="H514" i="5" l="1"/>
  <c r="G515" i="5" l="1"/>
  <c r="D516" i="5" s="1"/>
  <c r="H515" i="5" l="1"/>
  <c r="G516" i="5" l="1"/>
  <c r="D517" i="5" s="1"/>
  <c r="H516" i="5" l="1"/>
  <c r="G517" i="5" l="1"/>
  <c r="D518" i="5" s="1"/>
  <c r="H517" i="5" l="1"/>
  <c r="G518" i="5" l="1"/>
  <c r="D519" i="5" s="1"/>
  <c r="H518" i="5" l="1"/>
  <c r="G519" i="5" l="1"/>
  <c r="D520" i="5" s="1"/>
  <c r="H519" i="5" l="1"/>
  <c r="G520" i="5" l="1"/>
  <c r="D521" i="5" s="1"/>
  <c r="H520" i="5" l="1"/>
  <c r="G521" i="5" l="1"/>
  <c r="D522" i="5" s="1"/>
  <c r="H521" i="5" l="1"/>
  <c r="G522" i="5" l="1"/>
  <c r="D523" i="5" s="1"/>
  <c r="H522" i="5" l="1"/>
  <c r="G523" i="5" l="1"/>
  <c r="D524" i="5" s="1"/>
  <c r="H523" i="5" l="1"/>
  <c r="G524" i="5" l="1"/>
  <c r="D525" i="5" s="1"/>
  <c r="H524" i="5" l="1"/>
  <c r="G525" i="5" l="1"/>
  <c r="D526" i="5" s="1"/>
  <c r="H525" i="5" l="1"/>
  <c r="G526" i="5" l="1"/>
  <c r="D527" i="5" s="1"/>
  <c r="H526" i="5" l="1"/>
  <c r="G527" i="5" l="1"/>
  <c r="D528" i="5" s="1"/>
  <c r="H527" i="5" l="1"/>
  <c r="G528" i="5" l="1"/>
  <c r="D529" i="5" s="1"/>
  <c r="H528" i="5" l="1"/>
  <c r="G529" i="5" l="1"/>
  <c r="D530" i="5" s="1"/>
  <c r="H529" i="5" l="1"/>
  <c r="G530" i="5" l="1"/>
  <c r="D531" i="5" s="1"/>
  <c r="H530" i="5" l="1"/>
  <c r="G531" i="5" l="1"/>
  <c r="D532" i="5" s="1"/>
  <c r="H531" i="5" l="1"/>
  <c r="G532" i="5" l="1"/>
  <c r="D533" i="5" s="1"/>
  <c r="H532" i="5" l="1"/>
  <c r="G533" i="5" l="1"/>
  <c r="D534" i="5" s="1"/>
  <c r="H533" i="5" l="1"/>
  <c r="G534" i="5" l="1"/>
  <c r="D535" i="5" s="1"/>
  <c r="H534" i="5" l="1"/>
  <c r="G535" i="5" l="1"/>
  <c r="D536" i="5" s="1"/>
  <c r="H535" i="5" l="1"/>
  <c r="G536" i="5" l="1"/>
  <c r="D537" i="5" s="1"/>
  <c r="H536" i="5" l="1"/>
  <c r="G537" i="5" l="1"/>
  <c r="D538" i="5" s="1"/>
  <c r="H537" i="5" l="1"/>
  <c r="G538" i="5" l="1"/>
  <c r="D539" i="5" s="1"/>
  <c r="H538" i="5" l="1"/>
  <c r="G539" i="5" l="1"/>
  <c r="D540" i="5" s="1"/>
  <c r="H539" i="5" l="1"/>
  <c r="G540" i="5" l="1"/>
  <c r="D541" i="5" s="1"/>
  <c r="H540" i="5" l="1"/>
  <c r="G541" i="5" l="1"/>
  <c r="D542" i="5" s="1"/>
  <c r="H541" i="5" l="1"/>
  <c r="G542" i="5" l="1"/>
  <c r="D543" i="5" s="1"/>
  <c r="H542" i="5" l="1"/>
  <c r="G543" i="5" l="1"/>
  <c r="D544" i="5" s="1"/>
  <c r="H543" i="5" l="1"/>
  <c r="G544" i="5" l="1"/>
  <c r="D545" i="5" s="1"/>
  <c r="H544" i="5" l="1"/>
  <c r="G545" i="5" l="1"/>
  <c r="D546" i="5" s="1"/>
  <c r="H545" i="5" l="1"/>
  <c r="G546" i="5" l="1"/>
  <c r="D547" i="5" s="1"/>
  <c r="H546" i="5" l="1"/>
  <c r="G547" i="5" l="1"/>
  <c r="D548" i="5" s="1"/>
  <c r="H547" i="5" l="1"/>
  <c r="G548" i="5" l="1"/>
  <c r="D549" i="5" s="1"/>
  <c r="H548" i="5" l="1"/>
  <c r="G549" i="5" l="1"/>
  <c r="D550" i="5" s="1"/>
  <c r="H549" i="5" l="1"/>
  <c r="G550" i="5" l="1"/>
  <c r="D551" i="5" s="1"/>
  <c r="H550" i="5" l="1"/>
  <c r="G551" i="5" l="1"/>
  <c r="D552" i="5" s="1"/>
  <c r="H551" i="5" l="1"/>
  <c r="G552" i="5" l="1"/>
  <c r="D553" i="5" s="1"/>
  <c r="H552" i="5" l="1"/>
  <c r="G553" i="5" l="1"/>
  <c r="D554" i="5" s="1"/>
  <c r="H553" i="5" l="1"/>
  <c r="G554" i="5" l="1"/>
  <c r="D555" i="5" s="1"/>
  <c r="H554" i="5" l="1"/>
  <c r="G555" i="5" l="1"/>
  <c r="D556" i="5" s="1"/>
  <c r="H555" i="5" l="1"/>
  <c r="G556" i="5" l="1"/>
  <c r="D557" i="5" s="1"/>
  <c r="H556" i="5" l="1"/>
  <c r="G557" i="5" l="1"/>
  <c r="D558" i="5" s="1"/>
  <c r="H557" i="5" l="1"/>
  <c r="G558" i="5" l="1"/>
  <c r="D559" i="5" s="1"/>
  <c r="H558" i="5" l="1"/>
  <c r="G559" i="5" l="1"/>
  <c r="D560" i="5" s="1"/>
  <c r="H559" i="5" l="1"/>
  <c r="G560" i="5" l="1"/>
  <c r="D561" i="5" s="1"/>
  <c r="H560" i="5" l="1"/>
  <c r="G561" i="5" l="1"/>
  <c r="D562" i="5" s="1"/>
  <c r="H561" i="5" l="1"/>
  <c r="G562" i="5" l="1"/>
  <c r="D563" i="5" s="1"/>
  <c r="H562" i="5" l="1"/>
  <c r="G563" i="5" l="1"/>
  <c r="D564" i="5" s="1"/>
  <c r="H563" i="5" l="1"/>
  <c r="G564" i="5" l="1"/>
  <c r="D565" i="5" s="1"/>
  <c r="H564" i="5" l="1"/>
  <c r="G565" i="5" l="1"/>
  <c r="D566" i="5" s="1"/>
  <c r="H565" i="5" l="1"/>
  <c r="G566" i="5" l="1"/>
  <c r="D567" i="5" s="1"/>
  <c r="H566" i="5" l="1"/>
  <c r="G567" i="5" l="1"/>
  <c r="D568" i="5" s="1"/>
  <c r="H567" i="5" l="1"/>
  <c r="G568" i="5" l="1"/>
  <c r="D569" i="5" s="1"/>
  <c r="H568" i="5" l="1"/>
  <c r="G569" i="5" l="1"/>
  <c r="D570" i="5" s="1"/>
  <c r="H569" i="5" l="1"/>
  <c r="G570" i="5" l="1"/>
  <c r="D571" i="5" s="1"/>
  <c r="H570" i="5" l="1"/>
  <c r="G571" i="5" l="1"/>
  <c r="D572" i="5" s="1"/>
  <c r="H571" i="5" l="1"/>
  <c r="G572" i="5" l="1"/>
  <c r="D573" i="5" s="1"/>
  <c r="H572" i="5" l="1"/>
  <c r="G573" i="5" l="1"/>
  <c r="D574" i="5" s="1"/>
  <c r="H573" i="5" l="1"/>
  <c r="G574" i="5" l="1"/>
  <c r="D575" i="5" s="1"/>
  <c r="H574" i="5" l="1"/>
  <c r="G575" i="5" l="1"/>
  <c r="D576" i="5" s="1"/>
  <c r="H575" i="5" l="1"/>
  <c r="G576" i="5" l="1"/>
  <c r="D577" i="5" s="1"/>
  <c r="H576" i="5" l="1"/>
  <c r="G577" i="5" l="1"/>
  <c r="D578" i="5" s="1"/>
  <c r="H577" i="5" l="1"/>
  <c r="G578" i="5" l="1"/>
  <c r="D579" i="5" s="1"/>
  <c r="H578" i="5" l="1"/>
  <c r="G579" i="5" l="1"/>
  <c r="D580" i="5" s="1"/>
  <c r="H579" i="5" l="1"/>
  <c r="G580" i="5" l="1"/>
  <c r="D581" i="5" s="1"/>
  <c r="H580" i="5" l="1"/>
  <c r="G581" i="5" l="1"/>
  <c r="D582" i="5" s="1"/>
  <c r="H581" i="5" l="1"/>
  <c r="G582" i="5" l="1"/>
  <c r="D583" i="5" s="1"/>
  <c r="H582" i="5" l="1"/>
  <c r="G583" i="5" l="1"/>
  <c r="D584" i="5" s="1"/>
  <c r="H583" i="5" l="1"/>
  <c r="G584" i="5" l="1"/>
  <c r="D585" i="5" s="1"/>
  <c r="H584" i="5" l="1"/>
  <c r="G585" i="5" l="1"/>
  <c r="D586" i="5" s="1"/>
  <c r="H585" i="5" l="1"/>
  <c r="G586" i="5" l="1"/>
  <c r="D587" i="5" s="1"/>
  <c r="H586" i="5" l="1"/>
  <c r="G587" i="5" l="1"/>
  <c r="D588" i="5" s="1"/>
  <c r="H587" i="5" l="1"/>
  <c r="G588" i="5" l="1"/>
  <c r="D589" i="5" s="1"/>
  <c r="H588" i="5" l="1"/>
  <c r="G589" i="5" l="1"/>
  <c r="D590" i="5" s="1"/>
  <c r="H589" i="5" l="1"/>
  <c r="G590" i="5" l="1"/>
  <c r="D591" i="5" s="1"/>
  <c r="H590" i="5" l="1"/>
  <c r="G591" i="5" l="1"/>
  <c r="D592" i="5" s="1"/>
  <c r="H591" i="5" l="1"/>
  <c r="G592" i="5" l="1"/>
  <c r="D593" i="5" s="1"/>
  <c r="H592" i="5" l="1"/>
  <c r="G593" i="5" l="1"/>
  <c r="D594" i="5" s="1"/>
  <c r="H593" i="5" l="1"/>
  <c r="G594" i="5" l="1"/>
  <c r="D595" i="5" s="1"/>
  <c r="H594" i="5" l="1"/>
  <c r="G595" i="5" l="1"/>
  <c r="D596" i="5" s="1"/>
  <c r="H595" i="5" l="1"/>
  <c r="G596" i="5" l="1"/>
  <c r="D597" i="5" s="1"/>
  <c r="H596" i="5" l="1"/>
  <c r="G597" i="5" l="1"/>
  <c r="D598" i="5" s="1"/>
  <c r="H597" i="5" l="1"/>
  <c r="G598" i="5" l="1"/>
  <c r="D599" i="5" s="1"/>
  <c r="H598" i="5" l="1"/>
  <c r="G599" i="5" l="1"/>
  <c r="D600" i="5" s="1"/>
  <c r="H599" i="5" l="1"/>
  <c r="G600" i="5" l="1"/>
  <c r="D601" i="5" s="1"/>
  <c r="H600" i="5" l="1"/>
  <c r="G601" i="5" l="1"/>
  <c r="D602" i="5" s="1"/>
  <c r="H601" i="5" l="1"/>
  <c r="G602" i="5" l="1"/>
  <c r="D603" i="5" s="1"/>
  <c r="H602" i="5" l="1"/>
  <c r="G603" i="5" l="1"/>
  <c r="D604" i="5" s="1"/>
  <c r="H603" i="5" l="1"/>
  <c r="G604" i="5" l="1"/>
  <c r="D605" i="5" s="1"/>
  <c r="H604" i="5" l="1"/>
  <c r="G605" i="5" l="1"/>
  <c r="D606" i="5" s="1"/>
  <c r="H605" i="5" l="1"/>
  <c r="G606" i="5" l="1"/>
  <c r="D607" i="5" s="1"/>
  <c r="H606" i="5" l="1"/>
  <c r="G607" i="5" l="1"/>
  <c r="D608" i="5" s="1"/>
  <c r="H607" i="5" l="1"/>
  <c r="G608" i="5" l="1"/>
  <c r="D609" i="5" s="1"/>
  <c r="H608" i="5" l="1"/>
  <c r="G609" i="5" l="1"/>
  <c r="D610" i="5" s="1"/>
  <c r="H609" i="5" l="1"/>
  <c r="G610" i="5" l="1"/>
  <c r="D611" i="5" s="1"/>
  <c r="H610" i="5" l="1"/>
  <c r="G611" i="5" l="1"/>
  <c r="D612" i="5" s="1"/>
  <c r="H611" i="5" l="1"/>
  <c r="G612" i="5" l="1"/>
  <c r="D613" i="5" s="1"/>
  <c r="H612" i="5" l="1"/>
  <c r="G613" i="5" l="1"/>
  <c r="D614" i="5" s="1"/>
  <c r="H613" i="5" l="1"/>
  <c r="G614" i="5" l="1"/>
  <c r="D615" i="5" s="1"/>
  <c r="H614" i="5" l="1"/>
  <c r="G615" i="5" l="1"/>
  <c r="D616" i="5" s="1"/>
  <c r="H615" i="5" l="1"/>
  <c r="G616" i="5" l="1"/>
  <c r="D617" i="5" s="1"/>
  <c r="H616" i="5" l="1"/>
  <c r="G617" i="5" l="1"/>
  <c r="D618" i="5" s="1"/>
  <c r="H617" i="5" l="1"/>
  <c r="G618" i="5" l="1"/>
  <c r="D619" i="5" s="1"/>
  <c r="H618" i="5" l="1"/>
  <c r="G619" i="5" l="1"/>
  <c r="D620" i="5" s="1"/>
  <c r="H619" i="5" l="1"/>
  <c r="G620" i="5" l="1"/>
  <c r="D621" i="5" s="1"/>
  <c r="H620" i="5" l="1"/>
  <c r="G621" i="5" l="1"/>
  <c r="D622" i="5" s="1"/>
  <c r="H621" i="5" l="1"/>
  <c r="G622" i="5" l="1"/>
  <c r="D623" i="5" s="1"/>
  <c r="H622" i="5" l="1"/>
  <c r="G623" i="5" l="1"/>
  <c r="D624" i="5" s="1"/>
  <c r="H623" i="5" l="1"/>
  <c r="G624" i="5" l="1"/>
  <c r="D625" i="5" s="1"/>
  <c r="H624" i="5" l="1"/>
  <c r="G625" i="5" l="1"/>
  <c r="D626" i="5" s="1"/>
  <c r="H625" i="5" l="1"/>
  <c r="G626" i="5" l="1"/>
  <c r="D627" i="5" s="1"/>
  <c r="H626" i="5" l="1"/>
  <c r="G627" i="5" l="1"/>
  <c r="D628" i="5" s="1"/>
  <c r="H627" i="5" l="1"/>
  <c r="G628" i="5" l="1"/>
  <c r="D629" i="5" s="1"/>
  <c r="H628" i="5" l="1"/>
  <c r="G629" i="5" l="1"/>
  <c r="D630" i="5" s="1"/>
  <c r="H629" i="5" l="1"/>
  <c r="G630" i="5" l="1"/>
  <c r="D631" i="5" s="1"/>
  <c r="H630" i="5" l="1"/>
  <c r="G631" i="5" l="1"/>
  <c r="D632" i="5" s="1"/>
  <c r="H631" i="5" l="1"/>
  <c r="G632" i="5" l="1"/>
  <c r="D633" i="5" s="1"/>
  <c r="H632" i="5" l="1"/>
  <c r="G633" i="5" l="1"/>
  <c r="D634" i="5" s="1"/>
  <c r="H633" i="5" l="1"/>
  <c r="G634" i="5" l="1"/>
  <c r="D635" i="5" s="1"/>
  <c r="H634" i="5" l="1"/>
  <c r="G635" i="5" l="1"/>
  <c r="D636" i="5" s="1"/>
  <c r="H635" i="5" l="1"/>
  <c r="G636" i="5" l="1"/>
  <c r="D637" i="5" s="1"/>
  <c r="H636" i="5" l="1"/>
  <c r="G637" i="5" l="1"/>
  <c r="D638" i="5" s="1"/>
  <c r="H637" i="5" l="1"/>
  <c r="G638" i="5" l="1"/>
  <c r="D639" i="5" s="1"/>
  <c r="H638" i="5" l="1"/>
  <c r="G639" i="5" l="1"/>
  <c r="D640" i="5" s="1"/>
  <c r="H639" i="5" l="1"/>
  <c r="G640" i="5" l="1"/>
  <c r="D641" i="5" s="1"/>
  <c r="H640" i="5" l="1"/>
  <c r="G641" i="5" l="1"/>
  <c r="D642" i="5" s="1"/>
  <c r="H641" i="5" l="1"/>
  <c r="G642" i="5" l="1"/>
  <c r="D643" i="5" s="1"/>
  <c r="H642" i="5" l="1"/>
  <c r="G643" i="5" l="1"/>
  <c r="D644" i="5" s="1"/>
  <c r="H643" i="5" l="1"/>
  <c r="G644" i="5" l="1"/>
  <c r="D645" i="5" s="1"/>
  <c r="H644" i="5" l="1"/>
  <c r="G645" i="5" l="1"/>
  <c r="D646" i="5" s="1"/>
  <c r="H645" i="5" l="1"/>
  <c r="G646" i="5" l="1"/>
  <c r="D647" i="5" s="1"/>
  <c r="H646" i="5" l="1"/>
  <c r="G647" i="5" l="1"/>
  <c r="D648" i="5" s="1"/>
  <c r="H647" i="5" l="1"/>
  <c r="G648" i="5" l="1"/>
  <c r="D649" i="5" s="1"/>
  <c r="H648" i="5" l="1"/>
  <c r="G649" i="5" l="1"/>
  <c r="D650" i="5" s="1"/>
  <c r="H649" i="5" l="1"/>
  <c r="G650" i="5" l="1"/>
  <c r="D651" i="5" s="1"/>
  <c r="H650" i="5" l="1"/>
  <c r="G651" i="5" l="1"/>
  <c r="D652" i="5" s="1"/>
  <c r="H651" i="5" l="1"/>
  <c r="G652" i="5" l="1"/>
  <c r="D653" i="5" s="1"/>
  <c r="H652" i="5" l="1"/>
  <c r="G653" i="5" l="1"/>
  <c r="D654" i="5" s="1"/>
  <c r="H653" i="5" l="1"/>
  <c r="G654" i="5" l="1"/>
  <c r="D655" i="5" s="1"/>
  <c r="H654" i="5" l="1"/>
  <c r="G655" i="5" l="1"/>
  <c r="D656" i="5" s="1"/>
  <c r="H655" i="5" l="1"/>
  <c r="G656" i="5" l="1"/>
  <c r="D657" i="5" s="1"/>
  <c r="H656" i="5" l="1"/>
  <c r="G657" i="5" l="1"/>
  <c r="D658" i="5" s="1"/>
  <c r="H657" i="5" l="1"/>
  <c r="G658" i="5" l="1"/>
  <c r="D659" i="5" s="1"/>
  <c r="H658" i="5" l="1"/>
  <c r="G659" i="5" l="1"/>
  <c r="D660" i="5" s="1"/>
  <c r="H659" i="5" l="1"/>
  <c r="G660" i="5" l="1"/>
  <c r="D661" i="5" s="1"/>
  <c r="H660" i="5" l="1"/>
  <c r="G661" i="5" l="1"/>
  <c r="D662" i="5" s="1"/>
  <c r="H661" i="5" l="1"/>
  <c r="G662" i="5" l="1"/>
  <c r="D663" i="5" s="1"/>
  <c r="H662" i="5" l="1"/>
  <c r="G663" i="5" l="1"/>
  <c r="D664" i="5" s="1"/>
  <c r="H663" i="5" l="1"/>
  <c r="G664" i="5" l="1"/>
  <c r="D665" i="5" s="1"/>
  <c r="H664" i="5" l="1"/>
  <c r="G665" i="5" l="1"/>
  <c r="D666" i="5" s="1"/>
  <c r="H665" i="5" l="1"/>
  <c r="G666" i="5" l="1"/>
  <c r="D667" i="5" s="1"/>
  <c r="H666" i="5" l="1"/>
  <c r="G667" i="5" l="1"/>
  <c r="D668" i="5" s="1"/>
  <c r="H667" i="5" l="1"/>
  <c r="G668" i="5" l="1"/>
  <c r="D669" i="5" s="1"/>
  <c r="H668" i="5" l="1"/>
  <c r="G669" i="5" l="1"/>
  <c r="D670" i="5" s="1"/>
  <c r="H669" i="5" l="1"/>
  <c r="G670" i="5" l="1"/>
  <c r="D671" i="5" s="1"/>
  <c r="H670" i="5" l="1"/>
  <c r="G671" i="5" l="1"/>
  <c r="D672" i="5" s="1"/>
  <c r="H671" i="5" l="1"/>
  <c r="G672" i="5" l="1"/>
  <c r="D673" i="5" s="1"/>
  <c r="H672" i="5" l="1"/>
  <c r="G673" i="5" l="1"/>
  <c r="D674" i="5" s="1"/>
  <c r="H673" i="5" l="1"/>
  <c r="G674" i="5" l="1"/>
  <c r="D675" i="5" s="1"/>
  <c r="H674" i="5" l="1"/>
  <c r="G675" i="5" l="1"/>
  <c r="D676" i="5" s="1"/>
  <c r="H675" i="5" l="1"/>
  <c r="G676" i="5" l="1"/>
  <c r="D677" i="5" s="1"/>
  <c r="H676" i="5" l="1"/>
  <c r="G677" i="5" l="1"/>
  <c r="D678" i="5" s="1"/>
  <c r="H677" i="5" l="1"/>
  <c r="G678" i="5" l="1"/>
  <c r="D679" i="5" s="1"/>
  <c r="H678" i="5" l="1"/>
  <c r="G679" i="5" l="1"/>
  <c r="D680" i="5" s="1"/>
  <c r="H679" i="5" l="1"/>
  <c r="G680" i="5" l="1"/>
  <c r="D681" i="5" s="1"/>
  <c r="H680" i="5" l="1"/>
  <c r="G681" i="5" l="1"/>
  <c r="D682" i="5" s="1"/>
  <c r="H681" i="5" l="1"/>
  <c r="G682" i="5" l="1"/>
  <c r="D683" i="5" s="1"/>
  <c r="H682" i="5" l="1"/>
  <c r="G683" i="5" l="1"/>
  <c r="D684" i="5" s="1"/>
  <c r="H683" i="5" l="1"/>
  <c r="G684" i="5" l="1"/>
  <c r="D685" i="5" s="1"/>
  <c r="H684" i="5" l="1"/>
  <c r="G685" i="5" l="1"/>
  <c r="D686" i="5" s="1"/>
  <c r="H685" i="5" l="1"/>
  <c r="G686" i="5" l="1"/>
  <c r="D687" i="5" s="1"/>
  <c r="H686" i="5" l="1"/>
  <c r="G687" i="5" l="1"/>
  <c r="D688" i="5" s="1"/>
  <c r="H687" i="5" l="1"/>
  <c r="G688" i="5" l="1"/>
  <c r="D689" i="5" s="1"/>
  <c r="H688" i="5" l="1"/>
  <c r="G689" i="5" l="1"/>
  <c r="D690" i="5" s="1"/>
  <c r="H689" i="5" l="1"/>
  <c r="G690" i="5" l="1"/>
  <c r="D691" i="5" s="1"/>
  <c r="H690" i="5" l="1"/>
  <c r="G691" i="5" l="1"/>
  <c r="D692" i="5" s="1"/>
  <c r="H691" i="5" l="1"/>
  <c r="G692" i="5" l="1"/>
  <c r="D693" i="5" s="1"/>
  <c r="H692" i="5" l="1"/>
  <c r="G693" i="5" l="1"/>
  <c r="D694" i="5" s="1"/>
  <c r="H693" i="5" l="1"/>
  <c r="G694" i="5" l="1"/>
  <c r="D695" i="5" s="1"/>
  <c r="H694" i="5" l="1"/>
  <c r="G695" i="5" l="1"/>
  <c r="D696" i="5" s="1"/>
  <c r="H695" i="5" l="1"/>
  <c r="G696" i="5" l="1"/>
  <c r="D697" i="5" s="1"/>
  <c r="H696" i="5" l="1"/>
  <c r="G697" i="5" l="1"/>
  <c r="D698" i="5" s="1"/>
  <c r="H697" i="5" l="1"/>
  <c r="G698" i="5" l="1"/>
  <c r="D699" i="5" s="1"/>
  <c r="H698" i="5" l="1"/>
  <c r="G699" i="5" l="1"/>
  <c r="D700" i="5" s="1"/>
  <c r="H699" i="5" l="1"/>
  <c r="G700" i="5" l="1"/>
  <c r="D701" i="5" s="1"/>
  <c r="H700" i="5" l="1"/>
  <c r="G701" i="5" l="1"/>
  <c r="D702" i="5" s="1"/>
  <c r="H701" i="5" l="1"/>
  <c r="G702" i="5" l="1"/>
  <c r="D703" i="5" s="1"/>
  <c r="H702" i="5" l="1"/>
  <c r="G703" i="5" l="1"/>
  <c r="D704" i="5" s="1"/>
  <c r="H703" i="5" l="1"/>
  <c r="G704" i="5" l="1"/>
  <c r="D705" i="5" s="1"/>
  <c r="H704" i="5" l="1"/>
  <c r="G705" i="5" l="1"/>
  <c r="D706" i="5" s="1"/>
  <c r="H705" i="5" l="1"/>
  <c r="G706" i="5" l="1"/>
  <c r="D707" i="5" s="1"/>
  <c r="H706" i="5" l="1"/>
  <c r="G707" i="5" l="1"/>
  <c r="D708" i="5" s="1"/>
  <c r="H707" i="5" l="1"/>
  <c r="G708" i="5" l="1"/>
  <c r="D709" i="5" s="1"/>
  <c r="H708" i="5" l="1"/>
  <c r="G709" i="5" l="1"/>
  <c r="D710" i="5" s="1"/>
  <c r="H709" i="5" l="1"/>
  <c r="G710" i="5" l="1"/>
  <c r="D711" i="5" s="1"/>
  <c r="H710" i="5" l="1"/>
  <c r="G711" i="5" l="1"/>
  <c r="D712" i="5" s="1"/>
  <c r="H711" i="5" l="1"/>
  <c r="G712" i="5" l="1"/>
  <c r="D713" i="5" s="1"/>
  <c r="H712" i="5" l="1"/>
  <c r="G713" i="5" l="1"/>
  <c r="D714" i="5" s="1"/>
  <c r="H713" i="5" l="1"/>
  <c r="G714" i="5" l="1"/>
  <c r="D715" i="5" s="1"/>
  <c r="H714" i="5" l="1"/>
  <c r="G715" i="5" l="1"/>
  <c r="D716" i="5" s="1"/>
  <c r="H715" i="5" l="1"/>
  <c r="G716" i="5" l="1"/>
  <c r="D717" i="5" s="1"/>
  <c r="H716" i="5" l="1"/>
  <c r="G717" i="5" l="1"/>
  <c r="D718" i="5" s="1"/>
  <c r="H717" i="5" l="1"/>
  <c r="G718" i="5" l="1"/>
  <c r="D719" i="5" s="1"/>
  <c r="H718" i="5" l="1"/>
  <c r="G719" i="5" l="1"/>
  <c r="D720" i="5" s="1"/>
  <c r="H719" i="5" l="1"/>
  <c r="G720" i="5" l="1"/>
  <c r="D721" i="5" s="1"/>
  <c r="H720" i="5" l="1"/>
  <c r="G721" i="5" l="1"/>
  <c r="D722" i="5" s="1"/>
  <c r="H721" i="5" l="1"/>
  <c r="G722" i="5" l="1"/>
  <c r="D723" i="5" s="1"/>
  <c r="H722" i="5" l="1"/>
  <c r="G723" i="5" l="1"/>
  <c r="D724" i="5" s="1"/>
  <c r="H723" i="5" l="1"/>
  <c r="G724" i="5" l="1"/>
  <c r="D725" i="5" s="1"/>
  <c r="H724" i="5" l="1"/>
  <c r="G725" i="5" l="1"/>
  <c r="D726" i="5" s="1"/>
  <c r="H725" i="5" l="1"/>
  <c r="G726" i="5" l="1"/>
  <c r="D727" i="5" s="1"/>
  <c r="H726" i="5" l="1"/>
  <c r="G727" i="5" l="1"/>
  <c r="D728" i="5" s="1"/>
  <c r="H727" i="5" l="1"/>
  <c r="G728" i="5" l="1"/>
  <c r="D729" i="5" s="1"/>
  <c r="H728" i="5" l="1"/>
  <c r="G729" i="5" l="1"/>
  <c r="D730" i="5" s="1"/>
  <c r="H729" i="5" l="1"/>
  <c r="G730" i="5" l="1"/>
  <c r="D731" i="5" s="1"/>
  <c r="H730" i="5" l="1"/>
  <c r="G731" i="5" l="1"/>
  <c r="D732" i="5" s="1"/>
  <c r="H731" i="5" l="1"/>
  <c r="G732" i="5" l="1"/>
  <c r="D733" i="5" s="1"/>
  <c r="H732" i="5" l="1"/>
  <c r="G733" i="5" l="1"/>
  <c r="D734" i="5" s="1"/>
  <c r="H733" i="5" l="1"/>
  <c r="G734" i="5" l="1"/>
  <c r="D735" i="5" s="1"/>
  <c r="H734" i="5" l="1"/>
  <c r="G735" i="5" l="1"/>
  <c r="D736" i="5" s="1"/>
  <c r="H735" i="5" l="1"/>
  <c r="G736" i="5" l="1"/>
  <c r="D737" i="5" s="1"/>
  <c r="H736" i="5" l="1"/>
  <c r="G737" i="5" l="1"/>
  <c r="D738" i="5" s="1"/>
  <c r="H737" i="5" l="1"/>
  <c r="G738" i="5" l="1"/>
  <c r="D739" i="5" s="1"/>
  <c r="H738" i="5" l="1"/>
  <c r="G739" i="5" l="1"/>
  <c r="D740" i="5" s="1"/>
  <c r="H739" i="5" l="1"/>
  <c r="G740" i="5" l="1"/>
  <c r="D741" i="5" s="1"/>
  <c r="H740" i="5" l="1"/>
  <c r="G741" i="5" l="1"/>
  <c r="D742" i="5" s="1"/>
  <c r="H741" i="5" l="1"/>
  <c r="G742" i="5" l="1"/>
  <c r="D743" i="5" s="1"/>
  <c r="H742" i="5" l="1"/>
  <c r="G743" i="5" l="1"/>
  <c r="D744" i="5" s="1"/>
  <c r="H743" i="5" l="1"/>
  <c r="G744" i="5" l="1"/>
  <c r="D745" i="5" s="1"/>
  <c r="H744" i="5" l="1"/>
  <c r="G745" i="5" l="1"/>
  <c r="D746" i="5" s="1"/>
  <c r="H745" i="5" l="1"/>
  <c r="G746" i="5" l="1"/>
  <c r="D747" i="5" s="1"/>
  <c r="H746" i="5" l="1"/>
  <c r="G747" i="5" l="1"/>
  <c r="D748" i="5" s="1"/>
  <c r="H747" i="5" l="1"/>
  <c r="G748" i="5" l="1"/>
  <c r="D749" i="5" s="1"/>
  <c r="H748" i="5" l="1"/>
  <c r="G749" i="5" l="1"/>
  <c r="D750" i="5" s="1"/>
  <c r="H749" i="5" l="1"/>
  <c r="G750" i="5" l="1"/>
  <c r="D751" i="5" s="1"/>
  <c r="H750" i="5" l="1"/>
  <c r="G751" i="5" l="1"/>
  <c r="D752" i="5" s="1"/>
  <c r="H751" i="5" l="1"/>
  <c r="G752" i="5" l="1"/>
  <c r="D753" i="5" s="1"/>
  <c r="H752" i="5" l="1"/>
  <c r="G753" i="5" l="1"/>
  <c r="D754" i="5" s="1"/>
  <c r="H753" i="5" l="1"/>
  <c r="G754" i="5" l="1"/>
  <c r="D755" i="5" s="1"/>
  <c r="H754" i="5" l="1"/>
  <c r="G755" i="5" l="1"/>
  <c r="D756" i="5" s="1"/>
  <c r="H755" i="5" l="1"/>
  <c r="G756" i="5" l="1"/>
  <c r="D757" i="5" s="1"/>
  <c r="H756" i="5" l="1"/>
  <c r="G757" i="5" l="1"/>
  <c r="D758" i="5" s="1"/>
  <c r="H757" i="5" l="1"/>
  <c r="G758" i="5" l="1"/>
  <c r="D759" i="5" s="1"/>
  <c r="H758" i="5" l="1"/>
  <c r="G759" i="5" l="1"/>
  <c r="D760" i="5" s="1"/>
  <c r="H759" i="5" l="1"/>
  <c r="G760" i="5" l="1"/>
  <c r="D761" i="5" s="1"/>
  <c r="H760" i="5" l="1"/>
  <c r="G761" i="5" l="1"/>
  <c r="D762" i="5" s="1"/>
  <c r="H761" i="5" l="1"/>
  <c r="G762" i="5" l="1"/>
  <c r="D763" i="5" s="1"/>
  <c r="H762" i="5" l="1"/>
  <c r="G763" i="5" l="1"/>
  <c r="D764" i="5" s="1"/>
  <c r="H763" i="5" l="1"/>
  <c r="G764" i="5" l="1"/>
  <c r="D765" i="5" s="1"/>
  <c r="H764" i="5" l="1"/>
  <c r="G765" i="5" l="1"/>
  <c r="D766" i="5" s="1"/>
  <c r="H765" i="5" l="1"/>
  <c r="G766" i="5" l="1"/>
  <c r="D767" i="5" s="1"/>
  <c r="H766" i="5" l="1"/>
  <c r="G767" i="5" l="1"/>
  <c r="D768" i="5" s="1"/>
  <c r="H767" i="5" l="1"/>
  <c r="G768" i="5" l="1"/>
  <c r="D769" i="5" s="1"/>
  <c r="H768" i="5" l="1"/>
  <c r="G769" i="5" l="1"/>
  <c r="D770" i="5" s="1"/>
  <c r="H769" i="5" l="1"/>
  <c r="G770" i="5" l="1"/>
  <c r="D771" i="5" s="1"/>
  <c r="H770" i="5" l="1"/>
  <c r="G771" i="5" l="1"/>
  <c r="D772" i="5" s="1"/>
  <c r="H771" i="5" l="1"/>
  <c r="G772" i="5" l="1"/>
  <c r="D773" i="5" s="1"/>
  <c r="H772" i="5" l="1"/>
  <c r="G773" i="5" l="1"/>
  <c r="D774" i="5" s="1"/>
  <c r="H773" i="5" l="1"/>
  <c r="G774" i="5" l="1"/>
  <c r="D775" i="5" s="1"/>
  <c r="H774" i="5" l="1"/>
  <c r="G775" i="5" l="1"/>
  <c r="D776" i="5" s="1"/>
  <c r="H775" i="5" l="1"/>
  <c r="G776" i="5" l="1"/>
  <c r="D777" i="5" s="1"/>
  <c r="H776" i="5" l="1"/>
  <c r="G777" i="5" l="1"/>
  <c r="D778" i="5" s="1"/>
  <c r="H777" i="5" l="1"/>
  <c r="G778" i="5" l="1"/>
  <c r="D779" i="5" s="1"/>
  <c r="H778" i="5" l="1"/>
  <c r="G779" i="5" l="1"/>
  <c r="D780" i="5" s="1"/>
  <c r="H779" i="5" l="1"/>
  <c r="G780" i="5" l="1"/>
  <c r="D781" i="5" s="1"/>
  <c r="H780" i="5" l="1"/>
  <c r="G781" i="5" l="1"/>
  <c r="D782" i="5" s="1"/>
  <c r="H781" i="5" l="1"/>
  <c r="G782" i="5" l="1"/>
  <c r="D783" i="5" s="1"/>
  <c r="H782" i="5" l="1"/>
  <c r="G783" i="5" l="1"/>
  <c r="D784" i="5" s="1"/>
  <c r="H783" i="5" l="1"/>
  <c r="G784" i="5" l="1"/>
  <c r="D785" i="5" s="1"/>
  <c r="H784" i="5" l="1"/>
  <c r="G785" i="5" l="1"/>
  <c r="D786" i="5" s="1"/>
  <c r="H785" i="5" l="1"/>
  <c r="G786" i="5" l="1"/>
  <c r="D787" i="5" s="1"/>
  <c r="H786" i="5" l="1"/>
  <c r="G787" i="5" l="1"/>
  <c r="D788" i="5" s="1"/>
  <c r="H787" i="5" l="1"/>
  <c r="G788" i="5" l="1"/>
  <c r="D789" i="5" s="1"/>
  <c r="H788" i="5" l="1"/>
  <c r="G789" i="5" l="1"/>
  <c r="D790" i="5" s="1"/>
  <c r="H789" i="5" l="1"/>
  <c r="G790" i="5" l="1"/>
  <c r="D791" i="5" s="1"/>
  <c r="H790" i="5" l="1"/>
  <c r="G791" i="5" l="1"/>
  <c r="D792" i="5" s="1"/>
  <c r="H791" i="5" l="1"/>
  <c r="G792" i="5" l="1"/>
  <c r="D793" i="5" s="1"/>
  <c r="H792" i="5" l="1"/>
  <c r="G793" i="5" l="1"/>
  <c r="D794" i="5" s="1"/>
  <c r="H793" i="5" l="1"/>
  <c r="G794" i="5" l="1"/>
  <c r="D795" i="5" s="1"/>
  <c r="H794" i="5" l="1"/>
  <c r="G795" i="5" l="1"/>
  <c r="D796" i="5" s="1"/>
  <c r="H795" i="5" l="1"/>
  <c r="G796" i="5" l="1"/>
  <c r="D797" i="5" s="1"/>
  <c r="H796" i="5" l="1"/>
  <c r="G797" i="5" l="1"/>
  <c r="D798" i="5" s="1"/>
  <c r="H797" i="5" l="1"/>
  <c r="G798" i="5" l="1"/>
  <c r="D799" i="5" s="1"/>
  <c r="H798" i="5" l="1"/>
  <c r="G799" i="5" l="1"/>
  <c r="D800" i="5" s="1"/>
  <c r="H799" i="5" l="1"/>
  <c r="G800" i="5" l="1"/>
  <c r="D801" i="5" s="1"/>
  <c r="H800" i="5" l="1"/>
  <c r="G801" i="5" l="1"/>
  <c r="D802" i="5" s="1"/>
  <c r="H801" i="5" l="1"/>
  <c r="G802" i="5" l="1"/>
  <c r="D803" i="5" s="1"/>
  <c r="H802" i="5" l="1"/>
  <c r="G803" i="5" l="1"/>
  <c r="D804" i="5" s="1"/>
  <c r="H803" i="5" l="1"/>
  <c r="G804" i="5" l="1"/>
  <c r="D805" i="5" s="1"/>
  <c r="H804" i="5" l="1"/>
  <c r="G805" i="5" l="1"/>
  <c r="D806" i="5" s="1"/>
  <c r="H805" i="5" l="1"/>
  <c r="G806" i="5" l="1"/>
  <c r="D807" i="5" s="1"/>
  <c r="H806" i="5" l="1"/>
  <c r="G807" i="5" l="1"/>
  <c r="D808" i="5" s="1"/>
  <c r="H807" i="5" l="1"/>
  <c r="G808" i="5" l="1"/>
  <c r="D809" i="5" s="1"/>
  <c r="H808" i="5" l="1"/>
  <c r="G809" i="5" l="1"/>
  <c r="D810" i="5" s="1"/>
  <c r="H809" i="5" l="1"/>
  <c r="G810" i="5" l="1"/>
  <c r="D811" i="5" s="1"/>
  <c r="H810" i="5" l="1"/>
  <c r="G811" i="5" l="1"/>
  <c r="D812" i="5" s="1"/>
  <c r="H811" i="5" l="1"/>
  <c r="G812" i="5" l="1"/>
  <c r="D813" i="5" s="1"/>
  <c r="H812" i="5" l="1"/>
  <c r="G813" i="5" l="1"/>
  <c r="D814" i="5" s="1"/>
  <c r="H813" i="5" l="1"/>
  <c r="G814" i="5" l="1"/>
  <c r="D815" i="5" s="1"/>
  <c r="H814" i="5" l="1"/>
  <c r="G815" i="5" l="1"/>
  <c r="D816" i="5" s="1"/>
  <c r="H815" i="5" l="1"/>
  <c r="G816" i="5" l="1"/>
  <c r="D817" i="5" s="1"/>
  <c r="H816" i="5" l="1"/>
  <c r="G817" i="5" l="1"/>
  <c r="D818" i="5" s="1"/>
  <c r="H817" i="5" l="1"/>
  <c r="G818" i="5" l="1"/>
  <c r="D819" i="5" s="1"/>
  <c r="H818" i="5" l="1"/>
  <c r="G819" i="5" l="1"/>
  <c r="D820" i="5" s="1"/>
  <c r="H819" i="5" l="1"/>
  <c r="G820" i="5" l="1"/>
  <c r="D821" i="5" s="1"/>
  <c r="H820" i="5" l="1"/>
  <c r="G821" i="5" l="1"/>
  <c r="D822" i="5" s="1"/>
  <c r="H821" i="5" l="1"/>
  <c r="G822" i="5" l="1"/>
  <c r="D823" i="5" s="1"/>
  <c r="H822" i="5" l="1"/>
  <c r="G823" i="5" l="1"/>
  <c r="D824" i="5" s="1"/>
  <c r="H823" i="5" l="1"/>
  <c r="G824" i="5" l="1"/>
  <c r="D825" i="5" s="1"/>
  <c r="H824" i="5" l="1"/>
  <c r="G825" i="5" l="1"/>
  <c r="D826" i="5" s="1"/>
  <c r="H825" i="5" l="1"/>
  <c r="G826" i="5" l="1"/>
  <c r="D827" i="5" s="1"/>
  <c r="H826" i="5" l="1"/>
  <c r="G827" i="5" l="1"/>
  <c r="D828" i="5" s="1"/>
  <c r="H827" i="5" l="1"/>
  <c r="G828" i="5" l="1"/>
  <c r="D829" i="5" s="1"/>
  <c r="H828" i="5" l="1"/>
  <c r="G829" i="5" l="1"/>
  <c r="D830" i="5" s="1"/>
  <c r="H829" i="5" l="1"/>
  <c r="G830" i="5" l="1"/>
  <c r="D831" i="5" s="1"/>
  <c r="H830" i="5" l="1"/>
  <c r="G831" i="5" l="1"/>
  <c r="D832" i="5" s="1"/>
  <c r="H831" i="5" l="1"/>
  <c r="G832" i="5" l="1"/>
  <c r="D833" i="5" s="1"/>
  <c r="H832" i="5" l="1"/>
  <c r="G833" i="5" l="1"/>
  <c r="D834" i="5" s="1"/>
  <c r="H833" i="5" l="1"/>
  <c r="G834" i="5" l="1"/>
  <c r="D835" i="5" s="1"/>
  <c r="H834" i="5" l="1"/>
  <c r="G835" i="5" l="1"/>
  <c r="D836" i="5" s="1"/>
  <c r="H835" i="5" l="1"/>
  <c r="G836" i="5" l="1"/>
  <c r="D837" i="5" s="1"/>
  <c r="H836" i="5" l="1"/>
  <c r="G837" i="5" l="1"/>
  <c r="D838" i="5" s="1"/>
  <c r="H837" i="5" l="1"/>
  <c r="G838" i="5" l="1"/>
  <c r="D839" i="5" s="1"/>
  <c r="H838" i="5" l="1"/>
  <c r="G839" i="5" l="1"/>
  <c r="D840" i="5" s="1"/>
  <c r="H839" i="5" l="1"/>
  <c r="G840" i="5" l="1"/>
  <c r="D841" i="5" s="1"/>
  <c r="H840" i="5" l="1"/>
  <c r="G841" i="5" l="1"/>
  <c r="D842" i="5" s="1"/>
  <c r="H841" i="5" l="1"/>
  <c r="G842" i="5" l="1"/>
  <c r="D843" i="5" s="1"/>
  <c r="H842" i="5" l="1"/>
  <c r="G843" i="5" l="1"/>
  <c r="D844" i="5" s="1"/>
  <c r="H843" i="5" l="1"/>
  <c r="G844" i="5" l="1"/>
  <c r="D845" i="5" s="1"/>
  <c r="H844" i="5" l="1"/>
  <c r="G845" i="5" l="1"/>
  <c r="D846" i="5" s="1"/>
  <c r="H845" i="5" l="1"/>
  <c r="G846" i="5" l="1"/>
  <c r="D847" i="5" s="1"/>
  <c r="H846" i="5" l="1"/>
  <c r="G847" i="5" l="1"/>
  <c r="D848" i="5" s="1"/>
  <c r="H847" i="5" l="1"/>
  <c r="G848" i="5" l="1"/>
  <c r="D849" i="5" s="1"/>
  <c r="H848" i="5" l="1"/>
  <c r="G849" i="5" l="1"/>
  <c r="D850" i="5" s="1"/>
  <c r="H849" i="5" l="1"/>
  <c r="G850" i="5" l="1"/>
  <c r="D851" i="5" s="1"/>
  <c r="H850" i="5" l="1"/>
  <c r="G851" i="5" l="1"/>
  <c r="D852" i="5" s="1"/>
  <c r="H851" i="5" l="1"/>
  <c r="G852" i="5" l="1"/>
  <c r="D853" i="5" s="1"/>
  <c r="H852" i="5" l="1"/>
  <c r="G853" i="5" l="1"/>
  <c r="D854" i="5" s="1"/>
  <c r="H853" i="5" l="1"/>
  <c r="G854" i="5" l="1"/>
  <c r="D855" i="5" s="1"/>
  <c r="H854" i="5" l="1"/>
  <c r="G855" i="5" l="1"/>
  <c r="D856" i="5" s="1"/>
  <c r="H855" i="5" l="1"/>
  <c r="G856" i="5" l="1"/>
  <c r="D857" i="5" s="1"/>
  <c r="H856" i="5" l="1"/>
  <c r="G857" i="5" l="1"/>
  <c r="D858" i="5" s="1"/>
  <c r="H857" i="5" l="1"/>
  <c r="G858" i="5" l="1"/>
  <c r="D859" i="5" s="1"/>
  <c r="H858" i="5" l="1"/>
  <c r="G859" i="5" l="1"/>
  <c r="D860" i="5" s="1"/>
  <c r="H859" i="5" l="1"/>
  <c r="G860" i="5" l="1"/>
  <c r="D861" i="5" s="1"/>
  <c r="H860" i="5" l="1"/>
  <c r="G861" i="5" l="1"/>
  <c r="D862" i="5" s="1"/>
  <c r="H861" i="5" l="1"/>
  <c r="G862" i="5" l="1"/>
  <c r="D863" i="5" s="1"/>
  <c r="H862" i="5" l="1"/>
  <c r="G863" i="5" l="1"/>
  <c r="D864" i="5" s="1"/>
  <c r="H863" i="5" l="1"/>
  <c r="G864" i="5" l="1"/>
  <c r="D865" i="5" s="1"/>
  <c r="H864" i="5" l="1"/>
  <c r="G865" i="5" l="1"/>
  <c r="D866" i="5" s="1"/>
  <c r="H865" i="5" l="1"/>
  <c r="G866" i="5" l="1"/>
  <c r="D867" i="5" s="1"/>
  <c r="H866" i="5" l="1"/>
  <c r="G867" i="5" l="1"/>
  <c r="D868" i="5" s="1"/>
  <c r="H867" i="5" l="1"/>
  <c r="G868" i="5" l="1"/>
  <c r="D869" i="5" s="1"/>
  <c r="H868" i="5" l="1"/>
  <c r="G869" i="5" l="1"/>
  <c r="D870" i="5" s="1"/>
  <c r="H869" i="5" l="1"/>
  <c r="G870" i="5" l="1"/>
  <c r="D871" i="5" s="1"/>
  <c r="H870" i="5" l="1"/>
  <c r="G871" i="5" l="1"/>
  <c r="D872" i="5" s="1"/>
  <c r="H871" i="5" l="1"/>
  <c r="G872" i="5" l="1"/>
  <c r="D873" i="5" s="1"/>
  <c r="H872" i="5" l="1"/>
  <c r="G873" i="5" l="1"/>
  <c r="D874" i="5" s="1"/>
  <c r="H873" i="5" l="1"/>
  <c r="G874" i="5" l="1"/>
  <c r="D875" i="5" s="1"/>
  <c r="H874" i="5" l="1"/>
  <c r="G875" i="5" l="1"/>
  <c r="D876" i="5" s="1"/>
  <c r="H875" i="5" l="1"/>
  <c r="G876" i="5" l="1"/>
  <c r="D877" i="5" s="1"/>
  <c r="H876" i="5" l="1"/>
  <c r="G877" i="5" l="1"/>
  <c r="D878" i="5" s="1"/>
  <c r="H877" i="5" l="1"/>
  <c r="G878" i="5" l="1"/>
  <c r="D879" i="5" s="1"/>
  <c r="H878" i="5" l="1"/>
  <c r="G879" i="5" l="1"/>
  <c r="D880" i="5" s="1"/>
  <c r="H879" i="5" l="1"/>
  <c r="G880" i="5" l="1"/>
  <c r="D881" i="5" s="1"/>
  <c r="H880" i="5" l="1"/>
  <c r="G881" i="5" l="1"/>
  <c r="D882" i="5" s="1"/>
  <c r="H881" i="5" l="1"/>
  <c r="G882" i="5" l="1"/>
  <c r="D883" i="5" s="1"/>
  <c r="H882" i="5" l="1"/>
  <c r="G883" i="5" l="1"/>
  <c r="D884" i="5" s="1"/>
  <c r="H883" i="5" l="1"/>
  <c r="G884" i="5" l="1"/>
  <c r="D885" i="5" s="1"/>
  <c r="H884" i="5" l="1"/>
  <c r="G885" i="5" l="1"/>
  <c r="D886" i="5" s="1"/>
  <c r="H885" i="5" l="1"/>
  <c r="G886" i="5" l="1"/>
  <c r="D887" i="5" s="1"/>
  <c r="H886" i="5" l="1"/>
  <c r="G887" i="5" l="1"/>
  <c r="D888" i="5" s="1"/>
  <c r="H887" i="5" l="1"/>
  <c r="G888" i="5" l="1"/>
  <c r="D889" i="5" s="1"/>
  <c r="H888" i="5" l="1"/>
  <c r="G889" i="5" l="1"/>
  <c r="D890" i="5" s="1"/>
  <c r="H889" i="5" l="1"/>
  <c r="G890" i="5" l="1"/>
  <c r="D891" i="5" s="1"/>
  <c r="H890" i="5" l="1"/>
  <c r="G891" i="5" l="1"/>
  <c r="D892" i="5" s="1"/>
  <c r="H891" i="5" l="1"/>
  <c r="G892" i="5" l="1"/>
  <c r="D893" i="5" s="1"/>
  <c r="H892" i="5" l="1"/>
  <c r="G893" i="5" l="1"/>
  <c r="D894" i="5" s="1"/>
  <c r="H893" i="5" l="1"/>
  <c r="G894" i="5" l="1"/>
  <c r="D895" i="5" s="1"/>
  <c r="H894" i="5" l="1"/>
  <c r="G895" i="5" l="1"/>
  <c r="D896" i="5" s="1"/>
  <c r="H895" i="5" l="1"/>
  <c r="G896" i="5" l="1"/>
  <c r="D897" i="5" s="1"/>
  <c r="H896" i="5" l="1"/>
  <c r="G897" i="5" l="1"/>
  <c r="D898" i="5" s="1"/>
  <c r="H897" i="5" l="1"/>
  <c r="G898" i="5" l="1"/>
  <c r="D899" i="5" s="1"/>
  <c r="H898" i="5" l="1"/>
  <c r="G899" i="5" l="1"/>
  <c r="D900" i="5" s="1"/>
  <c r="H899" i="5" l="1"/>
  <c r="G900" i="5" l="1"/>
  <c r="D901" i="5" s="1"/>
  <c r="H900" i="5" l="1"/>
  <c r="G901" i="5" l="1"/>
  <c r="D902" i="5" s="1"/>
  <c r="H901" i="5" l="1"/>
  <c r="G902" i="5" l="1"/>
  <c r="D903" i="5" s="1"/>
  <c r="H902" i="5" l="1"/>
  <c r="G903" i="5" l="1"/>
  <c r="D904" i="5" s="1"/>
  <c r="H903" i="5" l="1"/>
  <c r="G904" i="5" l="1"/>
  <c r="D905" i="5" s="1"/>
  <c r="H904" i="5" l="1"/>
  <c r="G905" i="5" l="1"/>
  <c r="D906" i="5" s="1"/>
  <c r="H905" i="5" l="1"/>
  <c r="G906" i="5" l="1"/>
  <c r="D907" i="5" s="1"/>
  <c r="H906" i="5" l="1"/>
  <c r="G907" i="5" l="1"/>
  <c r="D908" i="5" s="1"/>
  <c r="H907" i="5" l="1"/>
  <c r="G908" i="5" l="1"/>
  <c r="D909" i="5" s="1"/>
  <c r="H908" i="5" l="1"/>
  <c r="G909" i="5" l="1"/>
  <c r="D910" i="5" s="1"/>
  <c r="H909" i="5" l="1"/>
  <c r="G910" i="5" l="1"/>
  <c r="D911" i="5" s="1"/>
  <c r="H910" i="5" l="1"/>
  <c r="G911" i="5" l="1"/>
  <c r="D912" i="5" s="1"/>
  <c r="H911" i="5" l="1"/>
  <c r="G912" i="5" l="1"/>
  <c r="D913" i="5" s="1"/>
  <c r="H912" i="5" l="1"/>
  <c r="G913" i="5" l="1"/>
  <c r="D914" i="5" s="1"/>
  <c r="H913" i="5" l="1"/>
  <c r="G914" i="5" l="1"/>
  <c r="D915" i="5" s="1"/>
  <c r="H914" i="5" l="1"/>
  <c r="G915" i="5" l="1"/>
  <c r="D916" i="5" s="1"/>
  <c r="H915" i="5" l="1"/>
  <c r="G916" i="5" l="1"/>
  <c r="D917" i="5" s="1"/>
  <c r="H916" i="5" l="1"/>
  <c r="G917" i="5" l="1"/>
  <c r="D918" i="5" s="1"/>
  <c r="H917" i="5" l="1"/>
  <c r="G918" i="5" l="1"/>
  <c r="D919" i="5" s="1"/>
  <c r="H918" i="5" l="1"/>
  <c r="G919" i="5" l="1"/>
  <c r="D920" i="5" s="1"/>
  <c r="H919" i="5" l="1"/>
  <c r="G920" i="5" l="1"/>
  <c r="D921" i="5" s="1"/>
  <c r="H920" i="5" l="1"/>
  <c r="G921" i="5" l="1"/>
  <c r="D922" i="5" s="1"/>
  <c r="H921" i="5" l="1"/>
  <c r="G922" i="5" l="1"/>
  <c r="D923" i="5" s="1"/>
  <c r="H922" i="5" l="1"/>
  <c r="G923" i="5" l="1"/>
  <c r="D924" i="5" s="1"/>
  <c r="H923" i="5" l="1"/>
  <c r="G924" i="5" l="1"/>
  <c r="D925" i="5" s="1"/>
  <c r="H924" i="5" l="1"/>
  <c r="G925" i="5" l="1"/>
  <c r="D926" i="5" s="1"/>
  <c r="H925" i="5" l="1"/>
  <c r="G926" i="5" l="1"/>
  <c r="D927" i="5" s="1"/>
  <c r="H926" i="5" l="1"/>
  <c r="G927" i="5" l="1"/>
  <c r="D928" i="5" s="1"/>
  <c r="H927" i="5" l="1"/>
  <c r="G928" i="5" l="1"/>
  <c r="D929" i="5" s="1"/>
  <c r="H928" i="5" l="1"/>
  <c r="G929" i="5" l="1"/>
  <c r="D930" i="5" s="1"/>
  <c r="H929" i="5" l="1"/>
  <c r="G930" i="5" l="1"/>
  <c r="D931" i="5" s="1"/>
  <c r="H930" i="5" l="1"/>
  <c r="G931" i="5" l="1"/>
  <c r="D932" i="5" s="1"/>
  <c r="H931" i="5" l="1"/>
  <c r="G932" i="5" l="1"/>
  <c r="D933" i="5" s="1"/>
  <c r="H932" i="5" l="1"/>
  <c r="G933" i="5" l="1"/>
  <c r="D934" i="5" s="1"/>
  <c r="H933" i="5" l="1"/>
  <c r="G934" i="5" l="1"/>
  <c r="D935" i="5" s="1"/>
  <c r="H934" i="5" l="1"/>
  <c r="G935" i="5" l="1"/>
  <c r="D936" i="5" s="1"/>
  <c r="H935" i="5" l="1"/>
  <c r="G936" i="5" l="1"/>
  <c r="D937" i="5" s="1"/>
  <c r="H936" i="5" l="1"/>
  <c r="G937" i="5" l="1"/>
  <c r="D938" i="5" s="1"/>
  <c r="H937" i="5" l="1"/>
  <c r="G938" i="5" l="1"/>
  <c r="D939" i="5" s="1"/>
  <c r="H938" i="5" l="1"/>
  <c r="G939" i="5" l="1"/>
  <c r="D940" i="5" s="1"/>
  <c r="H939" i="5" l="1"/>
  <c r="G940" i="5" l="1"/>
  <c r="D941" i="5" s="1"/>
  <c r="H940" i="5" l="1"/>
  <c r="G941" i="5" l="1"/>
  <c r="D942" i="5" s="1"/>
  <c r="H941" i="5" l="1"/>
  <c r="G942" i="5" l="1"/>
  <c r="D943" i="5" s="1"/>
  <c r="H942" i="5" l="1"/>
  <c r="G943" i="5" l="1"/>
  <c r="D944" i="5" s="1"/>
  <c r="H943" i="5" l="1"/>
  <c r="G944" i="5" l="1"/>
  <c r="D945" i="5" s="1"/>
  <c r="H944" i="5" l="1"/>
  <c r="G945" i="5" l="1"/>
  <c r="D946" i="5" s="1"/>
  <c r="H945" i="5" l="1"/>
  <c r="G946" i="5" l="1"/>
  <c r="D947" i="5" s="1"/>
  <c r="H946" i="5" l="1"/>
  <c r="G947" i="5" l="1"/>
  <c r="D948" i="5" s="1"/>
  <c r="H947" i="5" l="1"/>
  <c r="G948" i="5" l="1"/>
  <c r="D949" i="5" s="1"/>
  <c r="H948" i="5" l="1"/>
  <c r="G949" i="5" l="1"/>
  <c r="D950" i="5" s="1"/>
  <c r="H949" i="5" l="1"/>
  <c r="G950" i="5" l="1"/>
  <c r="D951" i="5" s="1"/>
  <c r="H950" i="5" l="1"/>
  <c r="G951" i="5" l="1"/>
  <c r="D952" i="5" s="1"/>
  <c r="H951" i="5" l="1"/>
  <c r="G952" i="5" l="1"/>
  <c r="D953" i="5" s="1"/>
  <c r="H952" i="5" l="1"/>
  <c r="G953" i="5" l="1"/>
  <c r="D954" i="5" s="1"/>
  <c r="H953" i="5" l="1"/>
  <c r="G954" i="5" l="1"/>
  <c r="D955" i="5" s="1"/>
  <c r="H954" i="5" l="1"/>
  <c r="G955" i="5" l="1"/>
  <c r="D956" i="5" s="1"/>
  <c r="H955" i="5" l="1"/>
  <c r="G956" i="5" l="1"/>
  <c r="D957" i="5" s="1"/>
  <c r="H956" i="5" l="1"/>
  <c r="G957" i="5" l="1"/>
  <c r="D958" i="5" s="1"/>
  <c r="H957" i="5" l="1"/>
  <c r="G958" i="5" l="1"/>
  <c r="D959" i="5" s="1"/>
  <c r="H958" i="5" l="1"/>
  <c r="G959" i="5" l="1"/>
  <c r="D960" i="5" s="1"/>
  <c r="H959" i="5" l="1"/>
  <c r="G960" i="5" l="1"/>
  <c r="D961" i="5" s="1"/>
  <c r="H960" i="5" l="1"/>
  <c r="G961" i="5" l="1"/>
  <c r="D962" i="5" s="1"/>
  <c r="H961" i="5" l="1"/>
  <c r="G962" i="5" l="1"/>
  <c r="D963" i="5" s="1"/>
  <c r="H962" i="5" l="1"/>
  <c r="G963" i="5" l="1"/>
  <c r="D964" i="5" s="1"/>
  <c r="H963" i="5" l="1"/>
  <c r="G964" i="5" l="1"/>
  <c r="D965" i="5" s="1"/>
  <c r="H964" i="5" l="1"/>
  <c r="G965" i="5" l="1"/>
  <c r="D966" i="5" s="1"/>
  <c r="H965" i="5" l="1"/>
  <c r="G966" i="5" l="1"/>
  <c r="D967" i="5" s="1"/>
  <c r="H966" i="5" l="1"/>
  <c r="G967" i="5" l="1"/>
  <c r="D968" i="5" s="1"/>
  <c r="H967" i="5" l="1"/>
  <c r="G968" i="5" l="1"/>
  <c r="D969" i="5" s="1"/>
  <c r="H968" i="5" l="1"/>
  <c r="G969" i="5" l="1"/>
  <c r="D970" i="5" s="1"/>
  <c r="H969" i="5" l="1"/>
  <c r="G970" i="5" l="1"/>
  <c r="D971" i="5" s="1"/>
  <c r="H970" i="5" l="1"/>
  <c r="G971" i="5" l="1"/>
  <c r="D972" i="5" s="1"/>
  <c r="H971" i="5" l="1"/>
  <c r="G972" i="5" l="1"/>
  <c r="D973" i="5" s="1"/>
  <c r="H972" i="5" l="1"/>
  <c r="G973" i="5" l="1"/>
  <c r="D974" i="5" s="1"/>
  <c r="H973" i="5" l="1"/>
  <c r="G974" i="5" l="1"/>
  <c r="D975" i="5" s="1"/>
  <c r="H974" i="5" l="1"/>
  <c r="G975" i="5" l="1"/>
  <c r="D976" i="5" s="1"/>
  <c r="H975" i="5" l="1"/>
  <c r="G976" i="5" l="1"/>
  <c r="D977" i="5" s="1"/>
  <c r="H976" i="5" l="1"/>
  <c r="G977" i="5" l="1"/>
  <c r="D978" i="5" s="1"/>
  <c r="H977" i="5" l="1"/>
  <c r="G978" i="5" l="1"/>
  <c r="D979" i="5" s="1"/>
  <c r="H978" i="5" l="1"/>
  <c r="G979" i="5" l="1"/>
  <c r="D980" i="5" s="1"/>
  <c r="H979" i="5" l="1"/>
  <c r="G980" i="5" l="1"/>
  <c r="D981" i="5" s="1"/>
  <c r="H980" i="5" l="1"/>
  <c r="G981" i="5" l="1"/>
  <c r="D982" i="5" s="1"/>
  <c r="H981" i="5" l="1"/>
  <c r="G982" i="5" l="1"/>
  <c r="D983" i="5" s="1"/>
  <c r="H982" i="5" l="1"/>
  <c r="G983" i="5" l="1"/>
  <c r="D984" i="5" s="1"/>
  <c r="H983" i="5" l="1"/>
  <c r="G984" i="5" l="1"/>
  <c r="D985" i="5" s="1"/>
  <c r="H984" i="5" l="1"/>
  <c r="G985" i="5" l="1"/>
  <c r="D986" i="5" s="1"/>
  <c r="H985" i="5" l="1"/>
  <c r="G986" i="5" l="1"/>
  <c r="D987" i="5" s="1"/>
  <c r="H986" i="5" l="1"/>
  <c r="G987" i="5" l="1"/>
  <c r="D988" i="5" s="1"/>
  <c r="H987" i="5" l="1"/>
  <c r="G988" i="5" l="1"/>
  <c r="D989" i="5" s="1"/>
  <c r="H988" i="5" l="1"/>
  <c r="G989" i="5" l="1"/>
  <c r="D990" i="5" s="1"/>
  <c r="H989" i="5" l="1"/>
  <c r="G990" i="5" l="1"/>
  <c r="D991" i="5" s="1"/>
  <c r="H990" i="5" l="1"/>
  <c r="G991" i="5" l="1"/>
  <c r="D992" i="5" s="1"/>
  <c r="H991" i="5" l="1"/>
  <c r="G992" i="5" l="1"/>
  <c r="D993" i="5" s="1"/>
  <c r="H992" i="5" l="1"/>
  <c r="G993" i="5" l="1"/>
  <c r="D994" i="5" s="1"/>
  <c r="H993" i="5" l="1"/>
  <c r="G994" i="5" l="1"/>
  <c r="D995" i="5" s="1"/>
  <c r="H994" i="5" l="1"/>
  <c r="G995" i="5" l="1"/>
  <c r="D996" i="5" s="1"/>
  <c r="H995" i="5" l="1"/>
  <c r="G996" i="5" l="1"/>
  <c r="D997" i="5" s="1"/>
  <c r="H996" i="5" l="1"/>
  <c r="G997" i="5" l="1"/>
  <c r="D998" i="5" s="1"/>
  <c r="H997" i="5" l="1"/>
  <c r="G998" i="5" l="1"/>
  <c r="D999" i="5" s="1"/>
  <c r="H998" i="5" l="1"/>
  <c r="G999" i="5" l="1"/>
  <c r="D1000" i="5" s="1"/>
  <c r="H999" i="5" l="1"/>
  <c r="G1000" i="5" l="1"/>
  <c r="D1001" i="5" s="1"/>
  <c r="H1000" i="5" l="1"/>
  <c r="G1001" i="5" l="1"/>
  <c r="D1002" i="5" s="1"/>
  <c r="H1001" i="5" l="1"/>
  <c r="G1002" i="5" l="1"/>
  <c r="D1003" i="5" s="1"/>
  <c r="H1002" i="5" l="1"/>
  <c r="G1003" i="5" l="1"/>
  <c r="D1004" i="5" s="1"/>
  <c r="H1003" i="5" l="1"/>
  <c r="G1004" i="5" l="1"/>
  <c r="D1005" i="5" s="1"/>
  <c r="H1004" i="5" l="1"/>
  <c r="G1005" i="5" l="1"/>
  <c r="D1006" i="5" s="1"/>
  <c r="H1005" i="5" l="1"/>
  <c r="G1006" i="5" l="1"/>
  <c r="D1007" i="5" s="1"/>
  <c r="H1006" i="5" l="1"/>
  <c r="G1007" i="5" l="1"/>
  <c r="D1008" i="5" s="1"/>
  <c r="H1007" i="5" l="1"/>
  <c r="G1008" i="5" l="1"/>
  <c r="D1009" i="5" s="1"/>
  <c r="H1008" i="5" l="1"/>
  <c r="G1009" i="5" l="1"/>
  <c r="D1010" i="5" s="1"/>
  <c r="H1009" i="5" l="1"/>
  <c r="G1010" i="5" l="1"/>
  <c r="D1011" i="5" s="1"/>
  <c r="H1010" i="5" l="1"/>
  <c r="G1011" i="5" l="1"/>
  <c r="D1012" i="5" s="1"/>
  <c r="H1011" i="5" l="1"/>
  <c r="G1012" i="5" l="1"/>
  <c r="D1013" i="5" s="1"/>
  <c r="H1012" i="5" l="1"/>
  <c r="G1013" i="5" l="1"/>
  <c r="D1014" i="5" s="1"/>
  <c r="H1013" i="5" l="1"/>
  <c r="G1014" i="5" l="1"/>
  <c r="D1015" i="5" s="1"/>
  <c r="H1014" i="5" l="1"/>
  <c r="G1015" i="5" l="1"/>
  <c r="E1021" i="5" l="1"/>
  <c r="E1023" i="5"/>
  <c r="E1024" i="5" s="1"/>
  <c r="H1015" i="5"/>
  <c r="E1022" i="5"/>
  <c r="E1018" i="5"/>
  <c r="E1019" i="5" s="1"/>
  <c r="E1020" i="5"/>
</calcChain>
</file>

<file path=xl/sharedStrings.xml><?xml version="1.0" encoding="utf-8"?>
<sst xmlns="http://schemas.openxmlformats.org/spreadsheetml/2006/main" count="3546" uniqueCount="1022">
  <si>
    <t>Gestión</t>
  </si>
  <si>
    <t>Cliente</t>
  </si>
  <si>
    <t>Fecha de Ingreso</t>
  </si>
  <si>
    <t>Proceso</t>
  </si>
  <si>
    <t>Corporativo Asesor</t>
  </si>
  <si>
    <t>Asesor</t>
  </si>
  <si>
    <t>Etapa</t>
  </si>
  <si>
    <t>Corporativo Encargado Etapa</t>
  </si>
  <si>
    <t>Encargado Etapa</t>
  </si>
  <si>
    <t>Fecha Última Modificación Etapa</t>
  </si>
  <si>
    <t>Ultimo Estado Etapa</t>
  </si>
  <si>
    <t>Monto Solicitado</t>
  </si>
  <si>
    <t>MARIA GREGORIO VICENTE DE SION</t>
  </si>
  <si>
    <t>PROCESO RE-CREDITO MF</t>
  </si>
  <si>
    <t>FRANCISCO   SION CALEL</t>
  </si>
  <si>
    <t>COMITÉ NEGOCIOS</t>
  </si>
  <si>
    <t>ANA CAROLINA  CASTANON TOJIL</t>
  </si>
  <si>
    <t>Finalizado</t>
  </si>
  <si>
    <t>SEBASTIAN ALEJANDRO VENTURA SAJBIN</t>
  </si>
  <si>
    <t>NELSON MARIANO  SAY CURUP</t>
  </si>
  <si>
    <t>SANDRA VIOLETA SIQUIC SI DE MARQUEZ</t>
  </si>
  <si>
    <t>RIGOBERTO   ORTIZ SANCHEZ</t>
  </si>
  <si>
    <t>VICTOR ADRIAN GOMEZ DE LA CRUZ</t>
  </si>
  <si>
    <t>JOSE ALEJANDRO  RAMOS MORALES</t>
  </si>
  <si>
    <t>DENFIEL EDUARDO  GOMEZ RAMIREZ</t>
  </si>
  <si>
    <t>MILDRED NATALI GALVEZ VENTURA</t>
  </si>
  <si>
    <t>ANGEL ALFREDO  CORADO IXCOT</t>
  </si>
  <si>
    <t>CAROLINA LETICIA AJXUP ZARATE</t>
  </si>
  <si>
    <t>LELIS IRINEO  TORRES AJXUP</t>
  </si>
  <si>
    <t>OSCAR ANTONIO  JIMENEZ JUAREZ</t>
  </si>
  <si>
    <t>BLANCA LETICIA RUMPICH SUYUC DE SARAZUA</t>
  </si>
  <si>
    <t>WILLIAMS ROLANDO  CUJCUY OSORIO</t>
  </si>
  <si>
    <t>ESVIN ESTIVEN EQUITE CHALI</t>
  </si>
  <si>
    <t>MYNOR LEONEL  LOPEZ CAR</t>
  </si>
  <si>
    <t>JOSE ISRAEL ESTRADA GARCIA</t>
  </si>
  <si>
    <t>MARIA DEL CARMEN  COY</t>
  </si>
  <si>
    <t>JOSEFINA TUY COC</t>
  </si>
  <si>
    <t>MARIO ROBERTO  CASTELLANOS REYES</t>
  </si>
  <si>
    <t>ROXANA MORENO LEMUZ</t>
  </si>
  <si>
    <t>EVELYN XIOMARA  HERNANDEZ SAENZ</t>
  </si>
  <si>
    <t>OSBEL OMERO LOPEZ VELASQUEZ</t>
  </si>
  <si>
    <t>KENNETH SPENCER  GUTIERREZ GUTIERREZ</t>
  </si>
  <si>
    <t>MANUEL ERASMO  RODRIGUEZ POCASANGRE</t>
  </si>
  <si>
    <t>KIMBERLY MADAI IRIARTE ESTRADA</t>
  </si>
  <si>
    <t>SERGIO DAVID  PATZAN PIRIR</t>
  </si>
  <si>
    <t>ANGEL VARGAS VELASCO</t>
  </si>
  <si>
    <t>PEDRO DAVID  BERNAL CEDILLO</t>
  </si>
  <si>
    <t>ANGELA DE JESUS MORALES CHACON DE RIVAS</t>
  </si>
  <si>
    <t>MAYNOR MICHEL  PERDOMO RUANO</t>
  </si>
  <si>
    <t>JULIO PAULINO MENDEZ MARROQUIN</t>
  </si>
  <si>
    <t>MIGUEL ANGEL  RIVERA VASQUEZ</t>
  </si>
  <si>
    <t>SANTOS MANUEL IXCOY IXCHOP</t>
  </si>
  <si>
    <t>DAVID ENRIQUE  HERNANDEZ RUEDA</t>
  </si>
  <si>
    <t>INIQUE AILIN PU CARRILLO</t>
  </si>
  <si>
    <t>ALBERTO MANUEL  CHITOP AGUARE</t>
  </si>
  <si>
    <t>CARLOS CHOC CUCUL</t>
  </si>
  <si>
    <t>DANY ARNULFO  DUBON</t>
  </si>
  <si>
    <t>EDGAR OBDULIO CORTEZ RAYMUNDO</t>
  </si>
  <si>
    <t>JHONATAN   SANCHEZ HERNANDEZ</t>
  </si>
  <si>
    <t>REYNOLDO FELICIANO CHIC YAT</t>
  </si>
  <si>
    <t>LUIS ANTONIO  SANTIAGO RUEDA</t>
  </si>
  <si>
    <t>JACKELINE MARINA GARCIA DIAZ</t>
  </si>
  <si>
    <t>JAVIER ESTUARDO  ORDOÑEZ CATALAN</t>
  </si>
  <si>
    <t>CARLOS EDUARDO SAMAYOA SECAIDA</t>
  </si>
  <si>
    <t>RONAL OLIVER  SANCHEZ ESTRADA</t>
  </si>
  <si>
    <t>ANTONIO US PU</t>
  </si>
  <si>
    <t>RUDY EDUARDO  DE LEON MATEO</t>
  </si>
  <si>
    <t>MAGDALENA IMELDA ANAY CABA DE PUENTE</t>
  </si>
  <si>
    <t>DIEGO   HERNANDEZ LOPEZ</t>
  </si>
  <si>
    <t>BLANCA MARIBEL PEREZ AQUINO</t>
  </si>
  <si>
    <t>JOSUE DANIEL  CUN MONROY</t>
  </si>
  <si>
    <t>SANTOS JULIO RAGUEX ACABAL</t>
  </si>
  <si>
    <t>EDGAR RODERICO  HERNANDEZ GALICIA</t>
  </si>
  <si>
    <t>MANUEL ALVAREZ TUM</t>
  </si>
  <si>
    <t>SERGIO DOMINGO  GALLEGO TERRAZA</t>
  </si>
  <si>
    <t>CARLOS MANUEL XOL OCH</t>
  </si>
  <si>
    <t>DERY GEREMIAS  QUIB TZUB</t>
  </si>
  <si>
    <t>SANDRA PATRICIA MEZ CUCUL</t>
  </si>
  <si>
    <t>JAVIER ESTUARDO  POLANCO OSORIO</t>
  </si>
  <si>
    <t>ELENA AJUCUM HERNANDEZ</t>
  </si>
  <si>
    <t>CARLOS JUAN  LOPEZ PAR</t>
  </si>
  <si>
    <t>ANGEL ANIBAL JUAREZ RAMOS</t>
  </si>
  <si>
    <t>VICTOR RAUL  MEJIA RAVANALES</t>
  </si>
  <si>
    <t>GERBER URBANO BARRIOS OROZCO</t>
  </si>
  <si>
    <t>ERNESTO CATALINO  FUENTES GODINEZ</t>
  </si>
  <si>
    <t>NORA LETICIA FELIPE LOPEZ DE FELIPE</t>
  </si>
  <si>
    <t>JOSE RUBEN  QUINCIN MARROQUIN</t>
  </si>
  <si>
    <t>BRENDA VERONICA TOJ PIRIR</t>
  </si>
  <si>
    <t>FABIAN FAUSTINO  SUBUYUJ YUP</t>
  </si>
  <si>
    <t>DIEGO ROLANDO TZOY CHIC</t>
  </si>
  <si>
    <t>SELVIN HUMBERTO  AROCHE MENDOZA</t>
  </si>
  <si>
    <t>DOMINGO MORALES TINIGUAR</t>
  </si>
  <si>
    <t>SERGIO GEOVANNI  MARTIN TUCUBAL</t>
  </si>
  <si>
    <t>NURIA CORINA GARCIA GARCIA</t>
  </si>
  <si>
    <t>KIMBERLY ASTRID  PEREZ GONZALEZ</t>
  </si>
  <si>
    <t>SERGIO GEOVANNY AJANEL HERNANDEZ</t>
  </si>
  <si>
    <t>HOBLER HUMBERTO  CLAUDIO HERNANDEZ</t>
  </si>
  <si>
    <t>JORGE OSWALDO POP POP</t>
  </si>
  <si>
    <t>ALESSANDRO OMAR  SANTAMARIA CAAL</t>
  </si>
  <si>
    <t>CARLOS ENRIQUE PEREZ CAMEY</t>
  </si>
  <si>
    <t>ALBIN DAVID  FUENTES AGUSTIN</t>
  </si>
  <si>
    <t>MANUELA LUX QUIEJ DE TAVICO</t>
  </si>
  <si>
    <t>SANTOS MARIA  HERNANDEZ TULUXAN</t>
  </si>
  <si>
    <t>CARLOS VIDAL PEREZ HERNANDEZ</t>
  </si>
  <si>
    <t>MYNOR ALEXANDER  ESTRADA VALDEZ</t>
  </si>
  <si>
    <t>SUZELYN ANABELLY CAMO CHEN</t>
  </si>
  <si>
    <t>ISRAEL MARGARITO GODINEZ OROZCO</t>
  </si>
  <si>
    <t>ALFREDO BEB ICHICH</t>
  </si>
  <si>
    <t>SELVIN   TIUL TUX</t>
  </si>
  <si>
    <t>JOSE DOMINGO TZALAM CHOC</t>
  </si>
  <si>
    <t>ABRAHAN   LUC CHOC</t>
  </si>
  <si>
    <t>ZULMI JUDITH MEJIA TOJ DE PEREZ</t>
  </si>
  <si>
    <t>KEVIN DANIEL  AQUINO HERNANDEZ</t>
  </si>
  <si>
    <t>NOE LANCERIO ACEYTUNO</t>
  </si>
  <si>
    <t>GELVI ELIZABETH  GUILLEN AVILA</t>
  </si>
  <si>
    <t>SINGLY JOHANA SACALXOT CUX</t>
  </si>
  <si>
    <t>VICTOR MANUEL  LOPEZ RIVAS</t>
  </si>
  <si>
    <t>JOSEFA BAUTISTA RAMIREZ DE PUAC</t>
  </si>
  <si>
    <t>MIRIAM NOEMI  XEC HERNANDEZ</t>
  </si>
  <si>
    <t>YULMA DAGMAR MUHUN MARROQUIN</t>
  </si>
  <si>
    <t>LEONEL IVAN  ACAJABON GARCIA</t>
  </si>
  <si>
    <t>GAUDENCIO ROMAN DE LEON HERNANDEZ</t>
  </si>
  <si>
    <t>EDUARDO NOE  CARRILLO LOPEZ</t>
  </si>
  <si>
    <t>IMELDA AGUSTIN HERNANDEZ</t>
  </si>
  <si>
    <t>NELSON FERNANDO  LIMA AGUIRRE</t>
  </si>
  <si>
    <t>FRANCISCA ESTER CACATZUM SANCHEZ</t>
  </si>
  <si>
    <t>REYNER LEVI  VASQUEZ PAZ</t>
  </si>
  <si>
    <t>IRIS ANABELA SOLER AGUILAR DE SOLIS</t>
  </si>
  <si>
    <t>ESTUARDO GUADALUPE  BURGOS ACOSTA</t>
  </si>
  <si>
    <t>KIMBERLY JACQUELINE VELASQUEZ</t>
  </si>
  <si>
    <t>OLGA MARINA GUARQUEX TUIS</t>
  </si>
  <si>
    <t>VIVIAN GABRIELA  DIAZ RODRIGUEZ</t>
  </si>
  <si>
    <t>PANCHA CELESTE JOLON MIRANDA DE GONZALEZ</t>
  </si>
  <si>
    <t>HENRY JOSUE  REYNA SAGASTUME</t>
  </si>
  <si>
    <t>JULIO ALFONSO BARRERA MORALES</t>
  </si>
  <si>
    <t>FREDY AMILCAR  MORALES TEMAJ</t>
  </si>
  <si>
    <t>SONIA ELIZABETH TALA RAMIREZ DE SUNUC</t>
  </si>
  <si>
    <t>WILDER ARNOLDO CAR ESPANTZAY</t>
  </si>
  <si>
    <t>SELVYN ALEXANDER  SIMON RAMIREZ</t>
  </si>
  <si>
    <t>GLORIA REYNOSO SOLOMAN DE QUICHE</t>
  </si>
  <si>
    <t>GREGORIA PEREZ AJIN DE GARCIA</t>
  </si>
  <si>
    <t>JENNIFER DAMIANA  PAREDES MARROQUIN</t>
  </si>
  <si>
    <t>JULIA RAQUEL TZIC PUAC DE TACAM</t>
  </si>
  <si>
    <t>RONY ESTUARDO  PEREZ IXCHAJCHAL</t>
  </si>
  <si>
    <t>ELIZABETH OCTAVILA PAIZ ORELLANA</t>
  </si>
  <si>
    <t>HELDA DANIRA  MISA COLIN BOLAÑOS</t>
  </si>
  <si>
    <t>LITI EDELMIRA GAMBOA GOMEZ DE AJCU</t>
  </si>
  <si>
    <t>LUIS ROBERTO  VICENTE DOMINGO</t>
  </si>
  <si>
    <t>CATARINA MACHIC Y MACHIC DE TASEJ</t>
  </si>
  <si>
    <t>FRANCISCO FILIBERTO CARRILLO SOC</t>
  </si>
  <si>
    <t>HEBER ISAIAS  ROMAN AGUILAR</t>
  </si>
  <si>
    <t>SANDRA MELINA TZINA PETZEY</t>
  </si>
  <si>
    <t>EDGAR LIONEL  CAMEY GARCIA</t>
  </si>
  <si>
    <t>ANGELICA MARIA ALVAREZ CITALAN DE QUEME</t>
  </si>
  <si>
    <t>MYNOR SILVERIO  REYES REYES</t>
  </si>
  <si>
    <t>EDGAR VIDAL TZAJ CHIRIX</t>
  </si>
  <si>
    <t>EVELYN GABRIELA  PATZAN LOPEZ</t>
  </si>
  <si>
    <t>JAIMEN FERNANDO SACUL ACTE</t>
  </si>
  <si>
    <t>OLIVER FERNANDO  SANTIAGO GONZALEZ</t>
  </si>
  <si>
    <t>ANDRES JERONIMO PABLO CACATZUM</t>
  </si>
  <si>
    <t>ABRAHAM OTONIEL  PEREZ MORALES</t>
  </si>
  <si>
    <t>YULMI SUGEIDY OROZCO MENDEZ DE DE LEON</t>
  </si>
  <si>
    <t>DANIEL AROLDO  LOPEZ LOPEZ</t>
  </si>
  <si>
    <t>AURA ALEJANDRA BLANCO CAZUN</t>
  </si>
  <si>
    <t>MELVIN ARMANDO  ARANA LATIN</t>
  </si>
  <si>
    <t>AGUSTIN GAMEZ VENTURA</t>
  </si>
  <si>
    <t>MIRZA ANABELLY LUX CANIZ DE TURCIOS</t>
  </si>
  <si>
    <t>CELI YAMILEX AGUILAR CARDONA</t>
  </si>
  <si>
    <t>LILIAN NOEMI RODRIGUEZ LOPEZ DE MARTINEZ</t>
  </si>
  <si>
    <t>DAVID GUADALUPE  ZAMORA ZAMORA</t>
  </si>
  <si>
    <t>MANUELA VICENTE TZUNUN DE YAT</t>
  </si>
  <si>
    <t>ELENA AJPOP QUEMA</t>
  </si>
  <si>
    <t>MARVIN RAUL  CASTILLO PEDRO</t>
  </si>
  <si>
    <t>BEVERLY GABRIELA SANCHEZ PAZ</t>
  </si>
  <si>
    <t>JOSE ALEJANDRO  GOMEZ GODINEZ</t>
  </si>
  <si>
    <t>MARGARITA ELIZABETH SARAX RAMON DE SANDOVAL</t>
  </si>
  <si>
    <t>REINA VALENTINA BRAVO PEREZ</t>
  </si>
  <si>
    <t>BRENDA MARILU TIUL VARGAS</t>
  </si>
  <si>
    <t>JORGE MARIO  MORALES QUIJANO</t>
  </si>
  <si>
    <t>SARAI ELIZABETH OCHAETA CUNIL</t>
  </si>
  <si>
    <t>BYRON ALFRANDO  GERONIMO RAMIREZ</t>
  </si>
  <si>
    <t>HERLINDA JOSEFINA GARCIA LOPEZ</t>
  </si>
  <si>
    <t>GILBER RAMON  HERNANDEZ GARCIA</t>
  </si>
  <si>
    <t>GASPAR QUINO XON</t>
  </si>
  <si>
    <t>MARILIN PAOLA  PEREZ</t>
  </si>
  <si>
    <t>SELENA GUERRA DONIS</t>
  </si>
  <si>
    <t>MELVIN JOSE  LOPEZ FORONDA</t>
  </si>
  <si>
    <t>FRANCISCA PATZAN SURUY</t>
  </si>
  <si>
    <t>WILLIAM GIOVANNI  ALVARADO GONZALEZ</t>
  </si>
  <si>
    <t>SUSANA BELEN ALVARADO VASQUEZ</t>
  </si>
  <si>
    <t>JONATHAN JOSUE  MONTERROSO ELIAS</t>
  </si>
  <si>
    <t>DILSIA MARIBEL DIAZ LEONARDO</t>
  </si>
  <si>
    <t>CANDELARIA IXCOY LOBOS DE LOBOS</t>
  </si>
  <si>
    <t>OSCAR ESTUARDO  MORALES MORALES</t>
  </si>
  <si>
    <t>VILMA FLORIDALMA ESCOBAR FUENTES DE OROZCO</t>
  </si>
  <si>
    <t>JENNER ESTUARDO  GONZALEZ FUENTES</t>
  </si>
  <si>
    <t>HEYDA ZACARIAS RAMIREZ</t>
  </si>
  <si>
    <t>JOSE ADOLFO  OCHOA GALLARDO</t>
  </si>
  <si>
    <t>JAKELINNE ROXANA PATAL NOJ DE CHUY</t>
  </si>
  <si>
    <t>SONIA FLORIDALMA CACAO CAAL DE ICAL</t>
  </si>
  <si>
    <t>EDY MANUEL  RAYMUNDO CHE</t>
  </si>
  <si>
    <t>JOVA DEL CARMEN GUZMAN</t>
  </si>
  <si>
    <t>EDSON NOE  CHACON PINTO</t>
  </si>
  <si>
    <t>RENE LOPEZ Y LOPEZ</t>
  </si>
  <si>
    <t>ABRAHAM FRANKLIN  PEREZ PEREZ</t>
  </si>
  <si>
    <t>ANA NICOLAS ESTEBAN</t>
  </si>
  <si>
    <t>MARCO TULIO  GONZALEZ TELLEZ</t>
  </si>
  <si>
    <t>ANA PATRICIA ALVARADO MELENDEZ DE MIGUEL</t>
  </si>
  <si>
    <t>DERLIN PAOLA REYES SANCHEZ</t>
  </si>
  <si>
    <t>ANA AJCALON AJCALON</t>
  </si>
  <si>
    <t>RICHARD ADALBERTO  GUZMAN SALAZAR</t>
  </si>
  <si>
    <t>CESAR RENE ANTONIO CAJ LAJ</t>
  </si>
  <si>
    <t>ELDER   PACHECO</t>
  </si>
  <si>
    <t>JACINTA BOP RAMIREZ</t>
  </si>
  <si>
    <t>ISABEL GAMEZ GOMEZ</t>
  </si>
  <si>
    <t>ANA COTOC YAC DE YAC</t>
  </si>
  <si>
    <t>EDWIN YOVANI  PELICO LOPEZ</t>
  </si>
  <si>
    <t>MARIA DEL CARMEN DE LEON CARRILLO</t>
  </si>
  <si>
    <t>ROLANDO OTTONIEL VELASQUEZ ELIAS</t>
  </si>
  <si>
    <t>JUAN FERNANDO  GARCIA OVALLE</t>
  </si>
  <si>
    <t>RIQUELMER ROCAEL ITZEP AJXUP</t>
  </si>
  <si>
    <t>YOSELINE ANDREA CORONADO CUQUE</t>
  </si>
  <si>
    <t>EDWIN HORACIO  SURAM JOM</t>
  </si>
  <si>
    <t>BLANCA ESTELA CHAVARRIA ARIAS</t>
  </si>
  <si>
    <t>KARLA GUADALUPE  DARDON GARCIA</t>
  </si>
  <si>
    <t>FREDY ALEJANDRO BARRIOS DE LEON</t>
  </si>
  <si>
    <t>JUANA FELIPA  XEC LOPEZ</t>
  </si>
  <si>
    <t>ELFIDO WILLIAM LOPEZ CRUZ</t>
  </si>
  <si>
    <t>JUAN LUIS GARCIA GORDILLO</t>
  </si>
  <si>
    <t>JOSE GUSTAVO ADOLFO PIEDRASANTA BAMACA</t>
  </si>
  <si>
    <t>LESLI YESSENIA IZARA MENDEZ</t>
  </si>
  <si>
    <t>RICARDO PELAEZ HERNANDEZ</t>
  </si>
  <si>
    <t>LUIS FERNANDO  MARQUEZ ZAVALETA</t>
  </si>
  <si>
    <t>MANUEL SALVADOR MACARIO</t>
  </si>
  <si>
    <t>CLARA HILDA XIVIR ARGUETA DE JOCOL</t>
  </si>
  <si>
    <t>CRISTHIAN LEONEL VENTURA BARRIOS</t>
  </si>
  <si>
    <t>DAVID ENRIQUE  MARTINEZ GARCIA</t>
  </si>
  <si>
    <t>AIDA ESPERANZA TOC CUCUL DE COC</t>
  </si>
  <si>
    <t>ZOILA CONSUELO YAX GUTIERREZ DE GOMEZ</t>
  </si>
  <si>
    <t>AUGUSTO MIGUEL  AJPACAJA CAXAJ</t>
  </si>
  <si>
    <t>HEIDI MARLENNE TIUL MARTINEZ</t>
  </si>
  <si>
    <t>VICTORIA MICHELLE  PITTER OLIVA</t>
  </si>
  <si>
    <t>JOSE FRANCISCO MORALES</t>
  </si>
  <si>
    <t>EDY ROBERTO  ALVAREZ SAZO</t>
  </si>
  <si>
    <t>ALBERTO HERNANDEZ ORDOÑEZ</t>
  </si>
  <si>
    <t>LUISA MARICRUZ  HERNANDEZ VALDES VILLATORO</t>
  </si>
  <si>
    <t>HUGO GILBERTO OROZCO LOPEZ</t>
  </si>
  <si>
    <t>ELMER GUDIEL BORRAYO</t>
  </si>
  <si>
    <t>YELSIN ALEXIS  GARCIA SUCHITE</t>
  </si>
  <si>
    <t>CARMEN LETICIA CU CHOC DE MORALES</t>
  </si>
  <si>
    <t>EDWIN ADEMIR  RUIZ DE LA ROSA</t>
  </si>
  <si>
    <t>CATARINA ROSALES TOBAR</t>
  </si>
  <si>
    <t>ELDRI MELISITA CARDONA ORDOÑEZ</t>
  </si>
  <si>
    <t>SONIA CONCEPCION  CHINCHILLA Y CHINCHILLA DE AREVALO</t>
  </si>
  <si>
    <t>MARIA HERMINIA CHAVEZ ROJO</t>
  </si>
  <si>
    <t>ELVA MARLENY  OSEIDA BARRERA</t>
  </si>
  <si>
    <t>ROCAEL ELISEO PEREZ JUAREZ</t>
  </si>
  <si>
    <t>HECTOR MARCELINO VASQUEZ TAX</t>
  </si>
  <si>
    <t>BRAULIO CESAR  PEREZ ALPIREZ</t>
  </si>
  <si>
    <t>AMPARITO SARAI AGUILAR DE LOS SANTOS</t>
  </si>
  <si>
    <t>JOSE EDUARDO  OCHOA CHAVEZ</t>
  </si>
  <si>
    <t>JUANA PEREZ Y PEREZ</t>
  </si>
  <si>
    <t>DAVID EZEQUIEL  LOPEZ SANCHEZ</t>
  </si>
  <si>
    <t>MANUEL MORALES LINDO</t>
  </si>
  <si>
    <t>JUDY MARLENI  LUCAS SANTIZO</t>
  </si>
  <si>
    <t>NICOLAS LOPEZ LUX</t>
  </si>
  <si>
    <t>BAGNER EDILSON  GONZALEZ MARTINEZ</t>
  </si>
  <si>
    <t>ADRIAN SIQUINAJAY CHIRIZ</t>
  </si>
  <si>
    <t>JONATHAN SAUL  UMUL GARCIA</t>
  </si>
  <si>
    <t>JORGE MARIO MARTIN MARTIN</t>
  </si>
  <si>
    <t>DAVID JOEL  XUYA LOL</t>
  </si>
  <si>
    <t>ISRAEL LUX US</t>
  </si>
  <si>
    <t>FRANCISCA DE JESUS ENRIQUEZ TRUJILLO</t>
  </si>
  <si>
    <t>ERLIN IVAN  RAMIREZ VASQUEZ</t>
  </si>
  <si>
    <t>MARIA CEDILLO BRITO</t>
  </si>
  <si>
    <t>JUAN DE DIOS  COBO RIVERA</t>
  </si>
  <si>
    <t>JUAN ITZEP LUX</t>
  </si>
  <si>
    <t>ROBERTO JOSE  GUERRA URZUA</t>
  </si>
  <si>
    <t>FABIOLA GRACIELA RAMIREZ VELASQUEZ DE VENTURA</t>
  </si>
  <si>
    <t>LUSVIN RUBEN  GOMEZ GONZALEZ</t>
  </si>
  <si>
    <t>FRANCISCO CHAY ZAPIL</t>
  </si>
  <si>
    <t>ESTEFAN REAL BATEN</t>
  </si>
  <si>
    <t>ELDER GIOVANI  HERNANDEZ ARGUETA</t>
  </si>
  <si>
    <t>ANCELMO IXCOY ORDOÑEZ</t>
  </si>
  <si>
    <t>ROBERTO SANTOS  YA LOARCA</t>
  </si>
  <si>
    <t>JUANA DOLORES HERNANDEZ</t>
  </si>
  <si>
    <t>JOSE ALEJANDRO  BUSTAMANTE TACEN</t>
  </si>
  <si>
    <t>EDWIN HAROLDO CALEL</t>
  </si>
  <si>
    <t>VICTOR ALFONSO  PEREZ VELASQUEZ</t>
  </si>
  <si>
    <t>JOSE DAVID CRUZ RODAS</t>
  </si>
  <si>
    <t>BERNABE ELISEO  MORALES AVILA</t>
  </si>
  <si>
    <t>JULIO CESAR XILOJ GUERRA</t>
  </si>
  <si>
    <t>FRANCISCO PELICO CHUN</t>
  </si>
  <si>
    <t>EDIN ARNOLDO RAMIREZ GALDAMEZ</t>
  </si>
  <si>
    <t>MARIELA JUDITH  ACABAL ORTIZ</t>
  </si>
  <si>
    <t>MIGUEL MARIO TUMAX CASTRO</t>
  </si>
  <si>
    <t>PAULA JUANTA GARCIA DE TAMAYAC</t>
  </si>
  <si>
    <t>DORA MARIA RODRIGUEZ ORTIZ DE MAKEPEACE</t>
  </si>
  <si>
    <t>Retornado</t>
  </si>
  <si>
    <t>AURA VIOLETA SANTOS LOPEZ DE MALDONADO</t>
  </si>
  <si>
    <t>LUIS ESTUARDO  MENDEZ RAMOS</t>
  </si>
  <si>
    <t>DIGNA VERONICA LARA COJULUN DE BARRAZA</t>
  </si>
  <si>
    <t>MIGUEL RAZON JULAJUJ</t>
  </si>
  <si>
    <t>MARICELDA VIRGINIA PU ORDOÑEZ</t>
  </si>
  <si>
    <t>MARIA GRISELDA PEREZ DE RODRIGUEZ</t>
  </si>
  <si>
    <t>ANTONIA REGINA PERECHU GUARCHAJ DE COTIY</t>
  </si>
  <si>
    <t>CARLOS   COTIY TAMBRIZ</t>
  </si>
  <si>
    <t>CATARINA CHIVALAN TUM</t>
  </si>
  <si>
    <t>VILMA PATRICIA QUINO XIQUITA DE MORALES</t>
  </si>
  <si>
    <t>JUAN CARLOS  VENTURA GONZALEZ</t>
  </si>
  <si>
    <t>SANTOS PAR VASQUEZ</t>
  </si>
  <si>
    <t>HERMAN RAUL DIAZ MORALES</t>
  </si>
  <si>
    <t>ELMER OBED  FIGUEROA RUIZ</t>
  </si>
  <si>
    <t>GLORIA MARTINA IXCOLIN ROJOP</t>
  </si>
  <si>
    <t>AXEL JEOVANI  ESTRADA CRUZ</t>
  </si>
  <si>
    <t>HOGLA SARAI ALVARADO RODAS</t>
  </si>
  <si>
    <t>LESBIA NOELIA MAZARIEGOS MAYORGA</t>
  </si>
  <si>
    <t>EVARISTA SANDOVAL RAMIREZ DE RAMIREZ</t>
  </si>
  <si>
    <t>YONATAN SANTIAGO  MORALES GUTIERREZ</t>
  </si>
  <si>
    <t>CRUZ ARMANDO SANTAY TAVICO</t>
  </si>
  <si>
    <t>EFRAIN CANAHUI IXTECOC</t>
  </si>
  <si>
    <t>JUAN ERNESTO IXCOTOYAC TOJIN</t>
  </si>
  <si>
    <t>JOSE ANTONIO MORALES MORAN</t>
  </si>
  <si>
    <t>BYRON ANIBAL CHOC CHOC</t>
  </si>
  <si>
    <t>MYNOR ANIBAL  PACAY COL</t>
  </si>
  <si>
    <t>BRENDA ELIZABETH PABLO YOOL DE CASTILLO</t>
  </si>
  <si>
    <t>LISBET ADIOLA  AZURDIA REYES</t>
  </si>
  <si>
    <t>PORFIRIA MO DE CHO</t>
  </si>
  <si>
    <t>MARIO FERNANDO PALMA OSORIO</t>
  </si>
  <si>
    <t>ESWIN JOSUE  ESTRADA AGUILAR</t>
  </si>
  <si>
    <t>YOJANA LETICIA CASTRO GUTIERREZ</t>
  </si>
  <si>
    <t>DULCE AYDEE  FLORES LOPEZ DELGADO</t>
  </si>
  <si>
    <t>BRENDA ISABEL GONZALEZ</t>
  </si>
  <si>
    <t>JONATHAN ELIAS VICENTE TAX</t>
  </si>
  <si>
    <t>LEONEL POP COC</t>
  </si>
  <si>
    <t>ANTONIO POP CHOC</t>
  </si>
  <si>
    <t>ALEX FRANK GRAMAJO GARCIA</t>
  </si>
  <si>
    <t>IVANIA ZUSETTE  VELIZ MORALES CAMPOS</t>
  </si>
  <si>
    <t>AGUSTIN CHUTA SARAVIA</t>
  </si>
  <si>
    <t>IRMA ESTELA CHICOL QUINA DE TZOY</t>
  </si>
  <si>
    <t>DIANA ELIZABETH  MARROQUIN SOTO</t>
  </si>
  <si>
    <t>INGRID YOHANA MAYEN HERNANDEZ DE CASTILLO</t>
  </si>
  <si>
    <t>GASPAR AJCALON TOPOS</t>
  </si>
  <si>
    <t>OMAR ALEXANDER CORADO LIMA</t>
  </si>
  <si>
    <t>GLORIA ISABEL CASTRO HERRERA DE ROJAS</t>
  </si>
  <si>
    <t>HUGO LEONEL  CARRANZA COY</t>
  </si>
  <si>
    <t>CONCEPCION ARREAGA DAMIAN</t>
  </si>
  <si>
    <t>GUSTAVO MAXIMILIANO  GOMEZ BARAN</t>
  </si>
  <si>
    <t>TOMAS ALEXANDER GUARCAS PACAJOJ</t>
  </si>
  <si>
    <t>SANDRO JOSE MARIA PIXCAR POL</t>
  </si>
  <si>
    <t>ESVIN ARNOLDO CANEL AJU</t>
  </si>
  <si>
    <t>ELIZABETH ARELIS DE LEON LOPEZ</t>
  </si>
  <si>
    <t>LUDWING OMERO  SILVA HERNANDEZ</t>
  </si>
  <si>
    <t>ROBERTO CONOZ PANJOJ</t>
  </si>
  <si>
    <t>ELIA MAURICIO PEREZ</t>
  </si>
  <si>
    <t>GABINA GARCIA RAMOS DE VALENTIN</t>
  </si>
  <si>
    <t>ESTEBAN DE JESUS  MENDEZ JAVIEL</t>
  </si>
  <si>
    <t>ANASTACIO AJBAC IXCOY</t>
  </si>
  <si>
    <t>ERICK AUGUSTO  BARILLAS</t>
  </si>
  <si>
    <t>MARINO ALFREDO CARRETO PAZ</t>
  </si>
  <si>
    <t>MARIA SANDRA CURUP BOCH DE COTZOJAY</t>
  </si>
  <si>
    <t>BRAYAN ESTUARDO  GARCIA BRAN</t>
  </si>
  <si>
    <t>GLENDY MARISOL RAMIREZ LOPEZ DE HERNANDEZ</t>
  </si>
  <si>
    <t>NELSON JONATHAN  XIVIR LUCAS</t>
  </si>
  <si>
    <t>KRISMA YOJANA ALVAREZ AREVALO</t>
  </si>
  <si>
    <t>APOLONIO PEREZ MORALES</t>
  </si>
  <si>
    <t>ANGEL ESTUARDO  BATEN RAMIREZ</t>
  </si>
  <si>
    <t>MAGDALENA GOMEZ SACAYON DE CACH</t>
  </si>
  <si>
    <t>GIOVANI ARMANDO  CHACLAN TZUL</t>
  </si>
  <si>
    <t>MARIA ANGELICA JOCOP CHAMALE DE CHAVAC</t>
  </si>
  <si>
    <t>FERNANDO LOPEZ GARCIA</t>
  </si>
  <si>
    <t>MARIO ALFONSO  ESCALANTE RAMIREZ</t>
  </si>
  <si>
    <t>CARLOS MIGUEL LOPEZ MEDRANO</t>
  </si>
  <si>
    <t>JOIDA MARLENY GABRIEL YOC DE PEREZ</t>
  </si>
  <si>
    <t>ROSA ISABEL XAJIL SICAJAN</t>
  </si>
  <si>
    <t>JOSE ANTONIO  CUMES</t>
  </si>
  <si>
    <t>JUAN CARLOS JUAREZ PAXTOR</t>
  </si>
  <si>
    <t>FRANCISCO TZIB JUC</t>
  </si>
  <si>
    <t>NATIVIDAD CAAL DE CHUB</t>
  </si>
  <si>
    <t>MANUEL ORDOÑEZ ESCALANTE</t>
  </si>
  <si>
    <t>MARIA LUX CHILISNA DE TOJIN</t>
  </si>
  <si>
    <t>VERONICA ESPERANZA LOPEZ Y LOPEZ DE SANCHEZ</t>
  </si>
  <si>
    <t>LOYDA EDILMA TUM TIU</t>
  </si>
  <si>
    <t>ANTONIA DEL CARMEN CIPRIANO GUARCAS DE ALVAREZ</t>
  </si>
  <si>
    <t>PORFIRIO PEREZ RAMOS</t>
  </si>
  <si>
    <t>JULIO   COJOC SURAM</t>
  </si>
  <si>
    <t>MARIA ELIZABETH CHALI SALGUERO DE PEREZ</t>
  </si>
  <si>
    <t>CLAUDIA YESENIA MEJIA LOPEZ</t>
  </si>
  <si>
    <t>DAYSI ROXANA GONZALEZ NAJERA</t>
  </si>
  <si>
    <t>LUCIA NOEMI SIQUINA CACATZUM DE XIAP</t>
  </si>
  <si>
    <t>SILVIA ELIZABETH  TISTOJ GUTIERREZ</t>
  </si>
  <si>
    <t>JOSE OSBERTO CUXIL CHAN</t>
  </si>
  <si>
    <t>EMILIO RODOLFO GARCIA LOPEZ</t>
  </si>
  <si>
    <t>MILADY JULISSA GONZALEZ RAMOS</t>
  </si>
  <si>
    <t>MANUEL DE JESUS GONZALES MENDEZ</t>
  </si>
  <si>
    <t>CESAR ALVIN REYES REAL</t>
  </si>
  <si>
    <t>ADONIAS NEFTALI  POZ VICENTE</t>
  </si>
  <si>
    <t>JUAN ANTONIO ZAMORA MORALES</t>
  </si>
  <si>
    <t>MARIA TOMA TOMA</t>
  </si>
  <si>
    <t>MARTIN TZUNUX JULAJ</t>
  </si>
  <si>
    <t>ELMER MAURICIO  LÓPEZ BOCHE</t>
  </si>
  <si>
    <t>ELGA ELSI MERIDA PEREZ DE GONZALEZ</t>
  </si>
  <si>
    <t>HENRY ARNOLDO  PEREZ MORALES</t>
  </si>
  <si>
    <t>MARIA SIMONA COJON</t>
  </si>
  <si>
    <t>SINDY CATALINA SIAN MENDEZ DE CHUMIL</t>
  </si>
  <si>
    <t>HECTOR ANTONIO  ORTIZ AGUSTIN</t>
  </si>
  <si>
    <t>GLENDA ODILIA UCELO FLORES</t>
  </si>
  <si>
    <t>JUAN FRANCISCO GUCH AJPOP</t>
  </si>
  <si>
    <t>EPIFANIO GRAVE ALVAREZ</t>
  </si>
  <si>
    <t>PEDRO BATZ CABA</t>
  </si>
  <si>
    <t>MARIA CONSUELO RAMIREZ MUÑOZ</t>
  </si>
  <si>
    <t>SANTOS COROXON COSIGUA</t>
  </si>
  <si>
    <t>PEDRO JUAN  MELETZ BAQUIN</t>
  </si>
  <si>
    <t>JUAN MANUEL XIQUIN MORALES</t>
  </si>
  <si>
    <t>ABEL ORLANDO  FLORES MARTINEZ</t>
  </si>
  <si>
    <t>MARIA DEL CARMEN ALVARADO CHOC DE JUAREZ</t>
  </si>
  <si>
    <t>CARLOS AC CHEN</t>
  </si>
  <si>
    <t>HENDRIKS SEBASTIAN  ESCOBAR ICH</t>
  </si>
  <si>
    <t>NIDIA PATRICIA CARRANZA CORTEZ</t>
  </si>
  <si>
    <t>ANGELICA ELIZABETH OVALLE GARCIA DE CANIL</t>
  </si>
  <si>
    <t>FRANCISCA PELICO XILOJ</t>
  </si>
  <si>
    <t>TELMA ELIA ARREAGA DE PEREZ</t>
  </si>
  <si>
    <t>OSMAR ADRIAN LOPEZ ESCOBAR</t>
  </si>
  <si>
    <t>VILMA ESPERANZA CHACON</t>
  </si>
  <si>
    <t>JOSE GUILLERMO SUCHITE MENDEZ</t>
  </si>
  <si>
    <t>MANUELA IXTOS MEJIA DE TEPAZ</t>
  </si>
  <si>
    <t>EVER CENEO  COTIY QUIXTAN</t>
  </si>
  <si>
    <t>CATARINA REBECA RISCAJCHE SIQUINA DE VENTURA</t>
  </si>
  <si>
    <t>ARCIRA ORTIZ LEIVA</t>
  </si>
  <si>
    <t>AXEL ADIN  HERNANDEZ HERNANDEZ</t>
  </si>
  <si>
    <t>INGRID YESENIA PABLO JURACAN DE XOQUIC</t>
  </si>
  <si>
    <t>EUGENIO STEEVEN LOPEZ MONZON</t>
  </si>
  <si>
    <t>ERIKA MARELIS ESTRADA APEN DE GUARAN</t>
  </si>
  <si>
    <t>EDGAR MIGUEL SALAZAR SACALXOT</t>
  </si>
  <si>
    <t>MARTA LIDIA LARIOS OLLEJ</t>
  </si>
  <si>
    <t>MARTIN LOPEZ PEREZ</t>
  </si>
  <si>
    <t>CLARA SUSANA GOMEZ VELASQUEZ DE VASQUEZ</t>
  </si>
  <si>
    <t>MARIA CANDELARIA VASQUEZ RODRIGUEZ DE CHUC</t>
  </si>
  <si>
    <t>AGAPITO ELISEO  ROSALES BAQUIAX</t>
  </si>
  <si>
    <t>PABLO ANTONIO VASQUEZ RODRIGUEZ</t>
  </si>
  <si>
    <t>DAVID ESTUARDO  MIJANGOS MARTINEZ</t>
  </si>
  <si>
    <t>JESSICA OMERY GIRON JUAREZ</t>
  </si>
  <si>
    <t>REGINA ANTONIA BATZ BARRERA DE GARCIA</t>
  </si>
  <si>
    <t>DORA DE LOURDES  GUIX CARDENAS</t>
  </si>
  <si>
    <t>CARLOS SIANA TIQUIRAM</t>
  </si>
  <si>
    <t>NANCY PAOLA QUICH MATUL</t>
  </si>
  <si>
    <t>BRAYAN ISAIAS MEJIA CHAVAC</t>
  </si>
  <si>
    <t>CARLOS EDUARDO  GALICIA VASQUEZ</t>
  </si>
  <si>
    <t>NATIVIDAD YAXCAL LAJ</t>
  </si>
  <si>
    <t>MARTA TOJIN PU</t>
  </si>
  <si>
    <t>JULIO SARAT BATEN</t>
  </si>
  <si>
    <t>WILMER VINICIO  MORALES OLIVA</t>
  </si>
  <si>
    <t>RUMALDO CHALI GABRIEL</t>
  </si>
  <si>
    <t>DUBY CAROLINA MEZA HERNANDEZ DE ORELLANA</t>
  </si>
  <si>
    <t>MARIA BEATRIZ MORALES MENDEZ DE HERNANDEZ</t>
  </si>
  <si>
    <t>JORGE ALBERTO  ALVAREZ LUARCA</t>
  </si>
  <si>
    <t>CESAR ARMANDO GARCIA HERNANDEZ</t>
  </si>
  <si>
    <t>DIEGO OTZOY PICHIYA</t>
  </si>
  <si>
    <t>CRUZ CARLOS LOPEZ RENOJ</t>
  </si>
  <si>
    <t>NORMA ANGELICA RAMIREZ POROJ DE SON</t>
  </si>
  <si>
    <t>JUVENTINA ROJAS MIRANDA</t>
  </si>
  <si>
    <t>PEDRO NOE XANTE GONZALEZ</t>
  </si>
  <si>
    <t>CATARINA GUACHIAC Y GUACHIAC</t>
  </si>
  <si>
    <t>JUANA AGUILAR COXAJ DE MENDOZA</t>
  </si>
  <si>
    <t>PEDRO LUCIANO  LOPEZ XIQUIN</t>
  </si>
  <si>
    <t>DANY JOSUE TALE CHAVEZ</t>
  </si>
  <si>
    <t>RONALDINHO JAIRO  RAMOS POCOP</t>
  </si>
  <si>
    <t>LOURDES MISHELL MARROQUIN CANEL</t>
  </si>
  <si>
    <t>IRMA YOLANDA CAY IXTAMALIC</t>
  </si>
  <si>
    <t>JOSE JUAN  CHIVICHON SARAZUA</t>
  </si>
  <si>
    <t>MARIA ISABEL MORALES ESTOCOC DE GALLARDO</t>
  </si>
  <si>
    <t>JOSE RODOLFO MADRID LANDAVERRY</t>
  </si>
  <si>
    <t>SEBASTIAN TOL TIRIQUIZ</t>
  </si>
  <si>
    <t>RIGOBERTO GUARCAS</t>
  </si>
  <si>
    <t>SILVIA SOLOMAN PICHIYA</t>
  </si>
  <si>
    <t>FIDEL ALVAREZ MEREGILDO</t>
  </si>
  <si>
    <t>REYNA ELIZABETH LOPEZ FLORES DE PEREZ</t>
  </si>
  <si>
    <t>CARLOS ALBERTO  RODRIGUEZ ELIAS</t>
  </si>
  <si>
    <t>RUMILIA AYDEE YALIBAT MELENDEZ</t>
  </si>
  <si>
    <t>JUAN ESTUARDO CASTAÑEDA</t>
  </si>
  <si>
    <t>SAMUEL PU CASTRO</t>
  </si>
  <si>
    <t>RICARDO CASTRO CAC</t>
  </si>
  <si>
    <t>VILMA ROSENDA BAL CUMEZ</t>
  </si>
  <si>
    <t>MARIA LETICIA COTOC CACATZUN</t>
  </si>
  <si>
    <t>CARLOS CELESTINO  SACALXOT GARCIA</t>
  </si>
  <si>
    <t>REBECA OLIVA LIMA</t>
  </si>
  <si>
    <t>JOEL ANTONIO  LOPEZ GARCIA</t>
  </si>
  <si>
    <t>GEREMIAS SUY MACARIO</t>
  </si>
  <si>
    <t>RAFAEL ANTONIO BATZ SEMET</t>
  </si>
  <si>
    <t>MARILDA SULEYMA MARTINEZ SARAT</t>
  </si>
  <si>
    <t>ORALIA ESTELA CAAL ROCHE</t>
  </si>
  <si>
    <t>ELENA TACAXOY GARCIA DE TZOC</t>
  </si>
  <si>
    <t>ALEXANDER IVAN  GONZALEZ TORRES</t>
  </si>
  <si>
    <t>ESTEBAN ROLANDO VEGA ORELLANA</t>
  </si>
  <si>
    <t>ELMER RENE  GUERRA PERDOMO</t>
  </si>
  <si>
    <t>BRENDA MARISOL GALVEZ LARA</t>
  </si>
  <si>
    <t>MARIA MENDOZA GARCIA</t>
  </si>
  <si>
    <t>JUAN CARLOS PU VELASQUEZ</t>
  </si>
  <si>
    <t>OSCAR ALFREDO  HERNANDEZ HERRERA</t>
  </si>
  <si>
    <t>LIANDRA MARGARITA ACEYTUNO LOPEZ</t>
  </si>
  <si>
    <t>KAREM SUCELY FLORES MENDOZA</t>
  </si>
  <si>
    <t>JOSE RAUL  PAREDES REVOLORIO</t>
  </si>
  <si>
    <t>SERGIO JOSUE SONTAY CUYUCH</t>
  </si>
  <si>
    <t>ALVARO ALEXANDER  AJTUN ACABAL</t>
  </si>
  <si>
    <t>GLORIA REBECA PEREZ DE PICHOL</t>
  </si>
  <si>
    <t>JOHANA MISHEL ROSALES CASTELLANOS</t>
  </si>
  <si>
    <t>EDVIN ROLANDO BERON ROSALES</t>
  </si>
  <si>
    <t>LILIAN RODRIGUEZ LOPEZ</t>
  </si>
  <si>
    <t>ISRAEL AJSIVINAC AJQUEJAY</t>
  </si>
  <si>
    <t>MIGUEL ANGEL RODAS HIPOLITO</t>
  </si>
  <si>
    <t>UZIÉL JONATAN  BARRIOS LÓPEZ</t>
  </si>
  <si>
    <t>JUAN CARLOS MONTECINOS TUM</t>
  </si>
  <si>
    <t>ELVIRA ELENA ABAC HERRERA DE GARCIA</t>
  </si>
  <si>
    <t>CARLOS LEONARDO MOISES BULUX PEREZ</t>
  </si>
  <si>
    <t>ASTRID ROSELDA VICENTE CALEL</t>
  </si>
  <si>
    <t>PABLO ITZEP ORDOÑEZ</t>
  </si>
  <si>
    <t>ABIDAN ALBERTO CORONADO PEREZ</t>
  </si>
  <si>
    <t>ALEX ROBERTO CUTZ TZUL</t>
  </si>
  <si>
    <t>ARNOLDO ACABAL HERNANDEZ</t>
  </si>
  <si>
    <t>ANA LUISA BARRIOS MORALES DE LUX</t>
  </si>
  <si>
    <t>AURA LUCRECIA  HERRERA REVOLORIO</t>
  </si>
  <si>
    <t>GRACIELA MONICA EMILIA GARCIA RAMIREZ DE GUZMAN</t>
  </si>
  <si>
    <t>SONIA BENITA HERNANDEZ PAXTOR</t>
  </si>
  <si>
    <t>CRABBE ANTULIO RAFAEL LAZARO</t>
  </si>
  <si>
    <t>KEYLA LUCINDA LOPEZ PUAC DE BRAVO</t>
  </si>
  <si>
    <t>ANTONIA GUADALUPE  ESCOBAR HERNANDEZ</t>
  </si>
  <si>
    <t>LUCINDA DEL CARMEN SAMAYOA GUTIERREZ DE SIERRA</t>
  </si>
  <si>
    <t>ROGELIO VELASQUEZ MATIAS</t>
  </si>
  <si>
    <t>LUISA FERNANDA  ORTIZ FUENTES</t>
  </si>
  <si>
    <t>MARITZA YOJANA MONTERROSO CANCECA</t>
  </si>
  <si>
    <t>GLENDA FABIOLA  PALACIOS MORALES</t>
  </si>
  <si>
    <t>MAXIMO TUM PEREZ</t>
  </si>
  <si>
    <t>DARIO FERNANDO POP CHOC</t>
  </si>
  <si>
    <t>DANIEL MOXIN RACANAC</t>
  </si>
  <si>
    <t>BERTA LIDIA RAMIREZ RAMOS</t>
  </si>
  <si>
    <t>ANTONIO MIGUEL TECUM VASQUEZ</t>
  </si>
  <si>
    <t>CARMELINA COC CHOC</t>
  </si>
  <si>
    <t>LIGIA MARILI ICAL HUB</t>
  </si>
  <si>
    <t>JOSE GONZALO  BOL POP</t>
  </si>
  <si>
    <t>CONCEPCION VELASQUEZ RUIZ DE GETEYA</t>
  </si>
  <si>
    <t>ISMELDA SALES RAMIREZ DE CABRERA</t>
  </si>
  <si>
    <t>NANCY PEREZ GARCIA DE FUENTES</t>
  </si>
  <si>
    <t>MARVIN JONATAN  CALDERON CASTILLO</t>
  </si>
  <si>
    <t>ROLANDO CAAL ICAL</t>
  </si>
  <si>
    <t>HEIDI AMARILIS SOLIS ESTACUY</t>
  </si>
  <si>
    <t>OSCAR RENÉ  ALVARADO DE LEÓN</t>
  </si>
  <si>
    <t>SILVIA NOEMI RUIZ DIAZ DE SANTIZO</t>
  </si>
  <si>
    <t>MELVIN LEONARDO  DIAZ DIAZ</t>
  </si>
  <si>
    <t>ROSMERY PEREZ Y PEREZ</t>
  </si>
  <si>
    <t>GILMER GUILLERMO LOPEZ CHILEL</t>
  </si>
  <si>
    <t>ALFONSO GUE IXIM</t>
  </si>
  <si>
    <t>FILOMENA BA POP DE POOU</t>
  </si>
  <si>
    <t>CARMEN LETICIA TUBAC CHOCON</t>
  </si>
  <si>
    <t>EVELYN ELIZABETH  HERNANDEZ PACACHE</t>
  </si>
  <si>
    <t>ALEXANDER FRANCISCO CAN GUTIERREZ</t>
  </si>
  <si>
    <t>NADIA JIMENA ROBLES RODRIGUEZ</t>
  </si>
  <si>
    <t>MARIA VICTORIA CUMES CHUNUX DE TOJ</t>
  </si>
  <si>
    <t>MIGUEL ARMANDO VILLAGRAN MARTINEZ</t>
  </si>
  <si>
    <t>MARICELA CRISTINA MATEO MACARIO</t>
  </si>
  <si>
    <t>AMELIA MAGALI MENDEZ LOPEZ</t>
  </si>
  <si>
    <t>ANGELINA ANTONIO YAXON</t>
  </si>
  <si>
    <t>CARLOS LEONEL RUIZ CALDERON</t>
  </si>
  <si>
    <t>JULIA CUCUL DE YAXCAL</t>
  </si>
  <si>
    <t>ANA MARIA SUSANA SIAN YOC</t>
  </si>
  <si>
    <t>AURA YANIRA ORTIZ DE LA ROSA</t>
  </si>
  <si>
    <t>ANDY ALEXANDER  VASQUEZ SANDOVAL</t>
  </si>
  <si>
    <t>GLORIA MABETH FLORES FLORES</t>
  </si>
  <si>
    <t>DANIEL ACABAL AJCA</t>
  </si>
  <si>
    <t>PETRONA ROS DIAZ</t>
  </si>
  <si>
    <t>CASIMIRO CUXULIC CHUMIL</t>
  </si>
  <si>
    <t>ARSELIO VIVIANO ARGUETA CUYUCH</t>
  </si>
  <si>
    <t>FELIX ISAAC  RAMIREZ RAMIREZ</t>
  </si>
  <si>
    <t>HERLINDA DE LEON MAQUIN</t>
  </si>
  <si>
    <t>WILIAM ROLANDO VILLACINDA GARCIA</t>
  </si>
  <si>
    <t>BLANCA ELIZABETH YOC RODRIGUEZ</t>
  </si>
  <si>
    <t>KEVIN ANTONIO  VILLEGAS GUTIERREZ</t>
  </si>
  <si>
    <t>SANTOS ANTONIO MEJIA JIMENEZ</t>
  </si>
  <si>
    <t>DOMINGO LORENZO PERALTA SUCHITE</t>
  </si>
  <si>
    <t>RUMALDA ELENA BATZ CHOCOJAY DE MORALES</t>
  </si>
  <si>
    <t>AGUSTIN SANTOS ROMERO ROMERO</t>
  </si>
  <si>
    <t>YELTSIN ELIZABETH PEREZ LOPEZ</t>
  </si>
  <si>
    <t>ROSA MARIA BAUTISTA RAMOS</t>
  </si>
  <si>
    <t>MARLON ADORAM LOPEZ FUENTES</t>
  </si>
  <si>
    <t>JOAQUIN MARIO COS COS</t>
  </si>
  <si>
    <t>MARGARITO CAHUEC CORTEZ</t>
  </si>
  <si>
    <t>SILVIA LORENA  PARADA CIVIRIAN</t>
  </si>
  <si>
    <t>GASPAR CALEL PANTUJ</t>
  </si>
  <si>
    <t>EDELMIRA PAOLA TOL CONOS</t>
  </si>
  <si>
    <t>SEBASTIAN ALGUA PANJOJ</t>
  </si>
  <si>
    <t>LUIS MIGUEL HICHOS FUENTES</t>
  </si>
  <si>
    <t>JORGE MARIO RIVERA ARGUETA</t>
  </si>
  <si>
    <t>MARIA MAGDALENA GONZALEZ ALVARADO</t>
  </si>
  <si>
    <t>AURA MARINA PAREDES CARDONA</t>
  </si>
  <si>
    <t>ALFONSO SARAT AJANEL</t>
  </si>
  <si>
    <t>JUAN SALVADOR CHUTA</t>
  </si>
  <si>
    <t>HERLINDA CHUB CAAL</t>
  </si>
  <si>
    <t>JOSUE DANIEL MARROQUIN VILLAGRAN</t>
  </si>
  <si>
    <t>RENE AMILCAR CHAN ESTRADA</t>
  </si>
  <si>
    <t>DOMINGO ELADIO GARCIA SIMON</t>
  </si>
  <si>
    <t>ANTONIO ALEX LUX IXCOTEYAC</t>
  </si>
  <si>
    <t>LESVIA TOMASA ROBLERO MORALES DE PEREZ</t>
  </si>
  <si>
    <t>MIGUEL XO TIUL</t>
  </si>
  <si>
    <t>ANTONIO GUARCHAJ Y GUARCHAJ</t>
  </si>
  <si>
    <t>MARTHA JULIA CHIQUIN TUT DE POOU</t>
  </si>
  <si>
    <t>ROSA HERNANDEZ PEREZ DE HERNANDEZ</t>
  </si>
  <si>
    <t>JUAN CARLOS CAJBON MACZ</t>
  </si>
  <si>
    <t>PEDRO ALEX LUX TOJIN</t>
  </si>
  <si>
    <t>ERICKA VERONICA AGUILERA REYES DE FRANCO</t>
  </si>
  <si>
    <t>LEONARDO CHE COC</t>
  </si>
  <si>
    <t>ELSA MARIBEL CRISTAL CALI DE BAIL</t>
  </si>
  <si>
    <t>ISABEL SANTOS LEMUS</t>
  </si>
  <si>
    <t>JAIRO ISMAEL  RAMOS LOPEZ</t>
  </si>
  <si>
    <t>OBISPO GARCIA CHANAX</t>
  </si>
  <si>
    <t>MERCEDES PU LUX DE PANTUJ</t>
  </si>
  <si>
    <t>MARTIN CHITIC TZOC</t>
  </si>
  <si>
    <t>EVA VILMA LUX VELASQUEZ</t>
  </si>
  <si>
    <t>ADOLFO TOC BOCEL</t>
  </si>
  <si>
    <t>JUAN RAMON LUX CHACAJ</t>
  </si>
  <si>
    <t>AMALIA LOPEZ CASTRO DE CHITI</t>
  </si>
  <si>
    <t>ABELINO CHANCHAVAC SONTAY</t>
  </si>
  <si>
    <t>TOMASA ESTER MACARIO MEJIA</t>
  </si>
  <si>
    <t>JORGE LUIS GONZALEZ XILOJ</t>
  </si>
  <si>
    <t>FELIPA YAXON ANTONIO</t>
  </si>
  <si>
    <t>LUIS PABLO  YAX AJPACAJA</t>
  </si>
  <si>
    <t>ANDREA CONCEPCION MENDOZA CHUM DE SEQUEN</t>
  </si>
  <si>
    <t>ELIZABETH US US</t>
  </si>
  <si>
    <t>RENE CHOC POP</t>
  </si>
  <si>
    <t>HENRY EDUARDO  COZ JUAREZ</t>
  </si>
  <si>
    <t>EVELIA BEATRIZA TORRES IXCOY DE IXCOY</t>
  </si>
  <si>
    <t>VICTOR HUGO PIRIR TUCH</t>
  </si>
  <si>
    <t>MANUELA JOSEFINA TUM LOPEZ DE YAT</t>
  </si>
  <si>
    <t>CANDELARIA TOJIN PU</t>
  </si>
  <si>
    <t>BIANKA NINETH MORALES DE RAMOS</t>
  </si>
  <si>
    <t>JUANA ANTONIA MENDIA COYOY DE DE LEON</t>
  </si>
  <si>
    <t>VICTOR HUGO CARRANZA RAMIREZ</t>
  </si>
  <si>
    <t>JULIANA REAL LOPEZ DE BATEN</t>
  </si>
  <si>
    <t>MARIA MEJIA MACARIO DE NIX</t>
  </si>
  <si>
    <t>MIRIAM LUCRECIA JIMENEZ NAJERA DE CRUZ</t>
  </si>
  <si>
    <t>LUCIA YOGERO PICHIYA</t>
  </si>
  <si>
    <t>RONALD ESTUARDO SOTOJ CHAVEZ</t>
  </si>
  <si>
    <t>SUSI LUZ MAGETLA RIVAS GUEVARA</t>
  </si>
  <si>
    <t>DILMA ISABEL PEREZ HUINIL</t>
  </si>
  <si>
    <t>JOBA ELVIRA MONZON OROZCO</t>
  </si>
  <si>
    <t>MIGUEL FELIPE CARRILLO GARCIA</t>
  </si>
  <si>
    <t>ISAI ABIMAEL MERIDA LOPEZ</t>
  </si>
  <si>
    <t>RUDY RAUL GUZMAN PEREZ</t>
  </si>
  <si>
    <t>ZOILA PATRICIA SAQUIC</t>
  </si>
  <si>
    <t>JOSE ALBERTO IXCAYAU COGUOX</t>
  </si>
  <si>
    <t>DAVID CUCUL CAAL</t>
  </si>
  <si>
    <t>PAOLA MARINA YAXON PABLO</t>
  </si>
  <si>
    <t>SARAI NOELIA MONTERROSO DE LEON DE BARRERA</t>
  </si>
  <si>
    <t>CANDELARIA TUM PU</t>
  </si>
  <si>
    <t>ELADIO SANTAY MALDONADO</t>
  </si>
  <si>
    <t>NELSON MISAEL XAM PERUCH</t>
  </si>
  <si>
    <t>HECTOR QUIP CHOCOOJ</t>
  </si>
  <si>
    <t>JOSE ADAN ROGCHE CANIZ</t>
  </si>
  <si>
    <t>HENRY OMAR  VALLE GARCIA</t>
  </si>
  <si>
    <t>INGRID GABRIELA CHAJ SOC</t>
  </si>
  <si>
    <t>ESLAY GRISELDA CALACHIJ DE LA CRUZ</t>
  </si>
  <si>
    <t>MARIA PERPUAC CHIVALAN DE TZOY</t>
  </si>
  <si>
    <t>MARIA LUISA ORELLANA CRUZ</t>
  </si>
  <si>
    <t>NORMA ELIZABETH MENDOZA JEREZ DE LOPEZ</t>
  </si>
  <si>
    <t>MARCOS ESTEBAN CIFUENTES ROBLERO</t>
  </si>
  <si>
    <t>MARTA LIDIA MUÑOZ GRAMAJO DE BARRIOS</t>
  </si>
  <si>
    <t>MIRNA VIOLETA CHACON MONTERROSO</t>
  </si>
  <si>
    <t>MARIA TZAJ AJPACAJA</t>
  </si>
  <si>
    <t>LIDIA ESTELA ROSAL HERNANDEZ</t>
  </si>
  <si>
    <t>DORA ALICIA MONZON LOPEZ</t>
  </si>
  <si>
    <t>VIRGINIA HICHO RAMIREZ DE LOPEZ</t>
  </si>
  <si>
    <t>MARIA MAGDALENA ACEYTUNO LUX</t>
  </si>
  <si>
    <t>MARVIN ORLANDO MERCAR JUTZUTZ</t>
  </si>
  <si>
    <t>NICOLAS CAL SANTAY</t>
  </si>
  <si>
    <t>ROSAURA RAMOS QUEZADA</t>
  </si>
  <si>
    <t>LESVY LILI PEREZ HERNANDEZ DE GOMEZ</t>
  </si>
  <si>
    <t>EDWIN ROCAEL CARDONA ESTRADA</t>
  </si>
  <si>
    <t>ANJULI BARBARA TELLO MORALES</t>
  </si>
  <si>
    <t>JOSE BERNABE  CUA AJIATAZ</t>
  </si>
  <si>
    <t>BERNABE PALMA</t>
  </si>
  <si>
    <t>EDWIN ANTONIO  REYES TOCAY</t>
  </si>
  <si>
    <t>BYRON RUFINO CHAJIL ROJAS</t>
  </si>
  <si>
    <t>BRENDA ROCIO FUENTES GOMEZ</t>
  </si>
  <si>
    <t>RYAN ABEL TACAM LIMA</t>
  </si>
  <si>
    <t>ADOLFO MARTIN SICAY</t>
  </si>
  <si>
    <t>FELIX ROLANDO  RAMOS FELIPE</t>
  </si>
  <si>
    <t>JUANA SIMEON TZAMPOP DE XIC</t>
  </si>
  <si>
    <t>SANTOS ISABEL PASTOR TZITA</t>
  </si>
  <si>
    <t>OSCAR DAVID ANTONIO TUY</t>
  </si>
  <si>
    <t>ISRAEL VELASQUEZ TOC</t>
  </si>
  <si>
    <t>EDYN HUBENER ESPINA BERGANZA</t>
  </si>
  <si>
    <t>LESVIA YOLANDA FUENTES VASQUEZ DE MARTINEZ</t>
  </si>
  <si>
    <t>ADOLFO ELISEO BARRIENTOS DE LA CRUZ</t>
  </si>
  <si>
    <t>MAGDALENA ZILPA BRITO MATOM DE SANCHEZ</t>
  </si>
  <si>
    <t>RAFAELA MENDEZ LOPEZ</t>
  </si>
  <si>
    <t>GLADYS MARIVEL XILOJ ORDOÑEZ DE YAC</t>
  </si>
  <si>
    <t>IRMA IDALIA CONTRERAS LUCERO DE SALGUERO</t>
  </si>
  <si>
    <t>VIVIANA ANAHI PEREZ GARCIA</t>
  </si>
  <si>
    <t>MILDON PASCUAL TORRES VICENTE</t>
  </si>
  <si>
    <t>ETELVINA ALVARADO CHEN DE CHO</t>
  </si>
  <si>
    <t>MARTIN MEJIA SARAT</t>
  </si>
  <si>
    <t>YOLANDA CAROLINA PEREZ VASQUEZ</t>
  </si>
  <si>
    <t>BRENDA EUGENIA HERRERA LEONARDO</t>
  </si>
  <si>
    <t>CECILIA PELICO HERRERA DE AJTUN</t>
  </si>
  <si>
    <t>EMELINA CONTRERAS HERRERA</t>
  </si>
  <si>
    <t>FELICIANO IXCOY ZARATE</t>
  </si>
  <si>
    <t>CARMELINA CHOC BOLON DE POP</t>
  </si>
  <si>
    <t>GLENDA ARACELY ROMPICH SION</t>
  </si>
  <si>
    <t>NAZARIO RIQUIAC LEON</t>
  </si>
  <si>
    <t>MANUEL FRANCISCO LOPEZ CEIJAS</t>
  </si>
  <si>
    <t>MIRIAM NATALI QUIJIVIX ESCOBAR DE RAMOS</t>
  </si>
  <si>
    <t>TOMAS BARAN PEREZ</t>
  </si>
  <si>
    <t>RODOLFO MISAEL GONZALEZ HERNANDEZ</t>
  </si>
  <si>
    <t>KELYN DALILA NAJERA NAJERA</t>
  </si>
  <si>
    <t>SANTOS GREGORIO CUTZ XILOJ</t>
  </si>
  <si>
    <t>YOLANDA FRANCISCA YOC LOPEZ DE JUAREZ</t>
  </si>
  <si>
    <t>SELVIN CABRERA VILLAGREZ</t>
  </si>
  <si>
    <t>MARIA FERNANDA PEREZ CAXAJ</t>
  </si>
  <si>
    <t>DIEGO ARMANDO  SAC TAMBRIZ</t>
  </si>
  <si>
    <t>ELVIA MARINA XICARA SUAREZ DE MONTEJOS</t>
  </si>
  <si>
    <t>MARIA CRISTINA IXCOTOYAC CARILO</t>
  </si>
  <si>
    <t>ESTEBANA PU REYNOSO</t>
  </si>
  <si>
    <t>MARIA VIRGINIA PANQUIM MAS DE PANJOJ</t>
  </si>
  <si>
    <t>CLAUDIA CAROLINA HIC CAMEY DE GARCIA</t>
  </si>
  <si>
    <t>MARIA CRISTINA XOQUIC JULAJUJ DE TZUREC</t>
  </si>
  <si>
    <t>ENCARNACION REN CHICOJ DE CANIL</t>
  </si>
  <si>
    <t>ABDIAS GAMALIEL AJU CUX</t>
  </si>
  <si>
    <t>ZOILA BENIGNA VALLEJOS GODOY</t>
  </si>
  <si>
    <t>LESLIE BEATRIZ REYES LOPEZ DE MAZARIEGOS</t>
  </si>
  <si>
    <t>NICOLAS EDUARDO PEREZ SANTIAGO</t>
  </si>
  <si>
    <t>AUGUSTO CALEL CHICOJ</t>
  </si>
  <si>
    <t>EDGAR YOVANY  XOQUIC CHIROY</t>
  </si>
  <si>
    <t>ROGER STUARDO ANTONIO VILLATORO VILLATORO</t>
  </si>
  <si>
    <t>ISABELA MORALES MENDOZA</t>
  </si>
  <si>
    <t>JOSE AGUSTIN GARCIA GARCIA</t>
  </si>
  <si>
    <t>IRMA YOLANDA SACTIC LEMUS DE CHICOP</t>
  </si>
  <si>
    <t>GLORIA MARINA QUEJ QUIM DE LOPEZ</t>
  </si>
  <si>
    <t>EDGAR LEONEL PEREZ RIVAS</t>
  </si>
  <si>
    <t>MARIA RODRIGUEZ PU DE PEREZ</t>
  </si>
  <si>
    <t>MARVIN LEONEL PACAY BOL</t>
  </si>
  <si>
    <t>JUAN ESTEBAN PU PU</t>
  </si>
  <si>
    <t>JENIFER PATRICIA MALDONADO MATEO</t>
  </si>
  <si>
    <t>RONALDO LUX PU</t>
  </si>
  <si>
    <t>JULIO CESAR  GOMEZ HERNANDEZ</t>
  </si>
  <si>
    <t>GERMAN ANTONIO QUIÑONEZ GOMEZ</t>
  </si>
  <si>
    <t>MARIA SEBAQUIJAY CHILE DE SIL</t>
  </si>
  <si>
    <t>JULIO CESAR VARGAS COTZOJAY</t>
  </si>
  <si>
    <t>SILVESTRE CALI NICOLAS</t>
  </si>
  <si>
    <t>GERMAN EVARISTO LOPEZ BRAVO</t>
  </si>
  <si>
    <t>CARLOS FERNANDO ABAC PEREZ</t>
  </si>
  <si>
    <t>MAYRA ANTONIETA CARCUZ CARCUZ DE VALLE</t>
  </si>
  <si>
    <t>JOSE YOVANI DE LEON POJOY</t>
  </si>
  <si>
    <t>MARIA EUSTAQUIA SUL PEREZ</t>
  </si>
  <si>
    <t>MIRNA ANABELI RODRIGUEZ VICENTE</t>
  </si>
  <si>
    <t>ERICK ANTONIO BARRIOS DOMINGUEZ</t>
  </si>
  <si>
    <t>MARTIN SANTIAGO BARRENO TZOC</t>
  </si>
  <si>
    <t>DAMIANA ANABELA MERIDA AZAÑON DE NATARENO</t>
  </si>
  <si>
    <t>MYNOR YOURI TOJIN LAJPOP</t>
  </si>
  <si>
    <t>MARCO TULIO GOMEZ GUACHIN</t>
  </si>
  <si>
    <t>Etiquetas de fila</t>
  </si>
  <si>
    <t>Total general</t>
  </si>
  <si>
    <t>Cuenta de Asesor</t>
  </si>
  <si>
    <t>Cuenta de Asesor2</t>
  </si>
  <si>
    <t>Suma de Monto Solicitado</t>
  </si>
  <si>
    <t>Cuenta de Ultimo Estado Etapa</t>
  </si>
  <si>
    <t>Cuenta de Ultimo Estado Etapa2</t>
  </si>
  <si>
    <t>Promedio de Monto Solicitado2</t>
  </si>
  <si>
    <t>Máx. de Monto Solicitado3</t>
  </si>
  <si>
    <t>Mín. de Monto Solicitado4</t>
  </si>
  <si>
    <t>Desvest de Monto Solicitado2</t>
  </si>
  <si>
    <t>Clase</t>
  </si>
  <si>
    <t>Frecuencia</t>
  </si>
  <si>
    <t>y mayor...</t>
  </si>
  <si>
    <t>Tiempo entre llegadas</t>
  </si>
  <si>
    <t>Valor mínimo</t>
  </si>
  <si>
    <t>Valor máximo</t>
  </si>
  <si>
    <t>Tiempo de servicio</t>
  </si>
  <si>
    <t>Media</t>
  </si>
  <si>
    <t>Desviación estándar</t>
  </si>
  <si>
    <t>Simulación</t>
  </si>
  <si>
    <t>Tiempo de llegada</t>
  </si>
  <si>
    <t>Tiempo de inicio del servicio</t>
  </si>
  <si>
    <t>Tiempo de finalización</t>
  </si>
  <si>
    <t>Tiempo en el sistema</t>
  </si>
  <si>
    <t>Tiempo de espera</t>
  </si>
  <si>
    <t>Estadísticas resumidas</t>
  </si>
  <si>
    <t>Probabilidad de esperar</t>
  </si>
  <si>
    <t>Tiempo de espera promedio</t>
  </si>
  <si>
    <t>Uso del cajero</t>
  </si>
  <si>
    <t>Núm. De clientes en espera &gt;1 min</t>
  </si>
  <si>
    <t>Probabilidad de espera &gt;1 min</t>
  </si>
  <si>
    <t>Número de clientes en espera</t>
  </si>
  <si>
    <t>Tiempo de espera máximo</t>
  </si>
  <si>
    <t>Quejas periodo actual</t>
  </si>
  <si>
    <t>Total quejas resueltas año anterior</t>
  </si>
  <si>
    <t>Resolución quejas recibidas</t>
  </si>
  <si>
    <t>Resolución quejas recibidas proporción</t>
  </si>
  <si>
    <t>Resultados de la simulación</t>
  </si>
  <si>
    <t>Nombre</t>
  </si>
  <si>
    <t>Output</t>
  </si>
  <si>
    <t>Input</t>
  </si>
  <si>
    <t>Iteración 1</t>
  </si>
  <si>
    <t>Iteración 2</t>
  </si>
  <si>
    <t>Iteración 3</t>
  </si>
  <si>
    <t>Iteración 4</t>
  </si>
  <si>
    <t>Iteración 5</t>
  </si>
  <si>
    <t>Iteración 6</t>
  </si>
  <si>
    <t>Iteración 7</t>
  </si>
  <si>
    <t>Iteración 8</t>
  </si>
  <si>
    <t>Iteración 9</t>
  </si>
  <si>
    <t>Iteración 10</t>
  </si>
  <si>
    <t>Iteración 11</t>
  </si>
  <si>
    <t>Iteración 12</t>
  </si>
  <si>
    <t>Iteración 13</t>
  </si>
  <si>
    <t>Iteración 14</t>
  </si>
  <si>
    <t>Iteración 15</t>
  </si>
  <si>
    <t>Iteración 16</t>
  </si>
  <si>
    <t>Iteración 17</t>
  </si>
  <si>
    <t>Iteración 18</t>
  </si>
  <si>
    <t>Iteración 19</t>
  </si>
  <si>
    <t>Iteración 20</t>
  </si>
  <si>
    <t>Iteración 21</t>
  </si>
  <si>
    <t>Iteración 22</t>
  </si>
  <si>
    <t>Iteración 23</t>
  </si>
  <si>
    <t>Iteración 24</t>
  </si>
  <si>
    <t>Iteración 25</t>
  </si>
  <si>
    <t>Iteración 26</t>
  </si>
  <si>
    <t>Iteración 27</t>
  </si>
  <si>
    <t>Iteración 28</t>
  </si>
  <si>
    <t>Iteración 29</t>
  </si>
  <si>
    <t>Iteración 30</t>
  </si>
  <si>
    <t>Iteración 31</t>
  </si>
  <si>
    <t>Iteración 32</t>
  </si>
  <si>
    <t>Iteración 33</t>
  </si>
  <si>
    <t>Iteración 34</t>
  </si>
  <si>
    <t>Iteración 35</t>
  </si>
  <si>
    <t>Iteración 36</t>
  </si>
  <si>
    <t>Iteración 37</t>
  </si>
  <si>
    <t>Iteración 38</t>
  </si>
  <si>
    <t>Iteración 39</t>
  </si>
  <si>
    <t>Iteración 40</t>
  </si>
  <si>
    <t>Iteración 41</t>
  </si>
  <si>
    <t>Iteración 42</t>
  </si>
  <si>
    <t>Iteración 43</t>
  </si>
  <si>
    <t>Iteración 44</t>
  </si>
  <si>
    <t>Iteración 45</t>
  </si>
  <si>
    <t>Iteración 46</t>
  </si>
  <si>
    <t>Iteración 47</t>
  </si>
  <si>
    <t>Iteración 48</t>
  </si>
  <si>
    <t>Iteración 49</t>
  </si>
  <si>
    <t>Iteración 50</t>
  </si>
  <si>
    <t>Iteración 51</t>
  </si>
  <si>
    <t>Iteración 52</t>
  </si>
  <si>
    <t>Iteración 53</t>
  </si>
  <si>
    <t>Iteración 54</t>
  </si>
  <si>
    <t>Iteración 55</t>
  </si>
  <si>
    <t>Iteración 56</t>
  </si>
  <si>
    <t>Iteración 57</t>
  </si>
  <si>
    <t>Iteración 58</t>
  </si>
  <si>
    <t>Iteración 59</t>
  </si>
  <si>
    <t>Iteración 60</t>
  </si>
  <si>
    <t>Iteración 61</t>
  </si>
  <si>
    <t>Iteración 62</t>
  </si>
  <si>
    <t>Iteración 63</t>
  </si>
  <si>
    <t>Iteración 64</t>
  </si>
  <si>
    <t>Iteración 65</t>
  </si>
  <si>
    <t>Iteración 66</t>
  </si>
  <si>
    <t>Iteración 67</t>
  </si>
  <si>
    <t>Iteración 68</t>
  </si>
  <si>
    <t>Iteración 69</t>
  </si>
  <si>
    <t>Iteración 70</t>
  </si>
  <si>
    <t>Iteración 71</t>
  </si>
  <si>
    <t>Iteración 72</t>
  </si>
  <si>
    <t>Iteración 73</t>
  </si>
  <si>
    <t>Iteración 74</t>
  </si>
  <si>
    <t>Iteración 75</t>
  </si>
  <si>
    <t>Iteración 76</t>
  </si>
  <si>
    <t>Iteración 77</t>
  </si>
  <si>
    <t>Iteración 78</t>
  </si>
  <si>
    <t>Iteración 79</t>
  </si>
  <si>
    <t>Iteración 80</t>
  </si>
  <si>
    <t>Iteración 81</t>
  </si>
  <si>
    <t>Iteración 82</t>
  </si>
  <si>
    <t>Iteración 83</t>
  </si>
  <si>
    <t>Iteración 84</t>
  </si>
  <si>
    <t>Iteración 85</t>
  </si>
  <si>
    <t>Iteración 86</t>
  </si>
  <si>
    <t>Iteración 87</t>
  </si>
  <si>
    <t>Iteración 88</t>
  </si>
  <si>
    <t>Iteración 89</t>
  </si>
  <si>
    <t>Iteración 90</t>
  </si>
  <si>
    <t>Iteración 91</t>
  </si>
  <si>
    <t>Iteración 92</t>
  </si>
  <si>
    <t>Iteración 93</t>
  </si>
  <si>
    <t>Iteración 94</t>
  </si>
  <si>
    <t>Iteración 95</t>
  </si>
  <si>
    <t>Iteración 96</t>
  </si>
  <si>
    <t>Iteración 97</t>
  </si>
  <si>
    <t>Iteración 98</t>
  </si>
  <si>
    <t>Iteración 99</t>
  </si>
  <si>
    <t>Iteración 100</t>
  </si>
  <si>
    <t>Iteración 101</t>
  </si>
  <si>
    <t>Iteración 102</t>
  </si>
  <si>
    <t>Iteración 103</t>
  </si>
  <si>
    <t>Iteración 104</t>
  </si>
  <si>
    <t>Iteración 105</t>
  </si>
  <si>
    <t>Iteración 106</t>
  </si>
  <si>
    <t>Iteración 107</t>
  </si>
  <si>
    <t>Iteración 108</t>
  </si>
  <si>
    <t>Iteración 109</t>
  </si>
  <si>
    <t>Iteración 110</t>
  </si>
  <si>
    <t>Iteración 111</t>
  </si>
  <si>
    <t>Iteración 112</t>
  </si>
  <si>
    <t>Iteración 113</t>
  </si>
  <si>
    <t>Iteración 114</t>
  </si>
  <si>
    <t>Iteración 115</t>
  </si>
  <si>
    <t>Iteración 116</t>
  </si>
  <si>
    <t>Iteración 117</t>
  </si>
  <si>
    <t>Iteración 118</t>
  </si>
  <si>
    <t>Iteración 119</t>
  </si>
  <si>
    <t>Iteración 120</t>
  </si>
  <si>
    <t>Iteración 121</t>
  </si>
  <si>
    <t>Iteración 122</t>
  </si>
  <si>
    <t>Iteración 123</t>
  </si>
  <si>
    <t>Iteración 124</t>
  </si>
  <si>
    <t>Iteración 125</t>
  </si>
  <si>
    <t>Iteración 126</t>
  </si>
  <si>
    <t>Iteración 127</t>
  </si>
  <si>
    <t>Iteración 128</t>
  </si>
  <si>
    <t>Iteración 129</t>
  </si>
  <si>
    <t>Iteración 130</t>
  </si>
  <si>
    <t>Iteración 131</t>
  </si>
  <si>
    <t>Iteración 132</t>
  </si>
  <si>
    <t>Iteración 133</t>
  </si>
  <si>
    <t>Iteración 134</t>
  </si>
  <si>
    <t>Iteración 135</t>
  </si>
  <si>
    <t>Iteración 136</t>
  </si>
  <si>
    <t>Iteración 137</t>
  </si>
  <si>
    <t>Iteración 138</t>
  </si>
  <si>
    <t>Iteración 139</t>
  </si>
  <si>
    <t>Iteración 140</t>
  </si>
  <si>
    <t>Iteración 141</t>
  </si>
  <si>
    <t>Iteración 142</t>
  </si>
  <si>
    <t>Iteración 143</t>
  </si>
  <si>
    <t>Iteración 144</t>
  </si>
  <si>
    <t>Iteración 145</t>
  </si>
  <si>
    <t>Iteración 146</t>
  </si>
  <si>
    <t>Iteración 147</t>
  </si>
  <si>
    <t>Iteración 148</t>
  </si>
  <si>
    <t>Iteración 149</t>
  </si>
  <si>
    <t>Iteración 150</t>
  </si>
  <si>
    <t>Iteración 151</t>
  </si>
  <si>
    <t>Iteración 152</t>
  </si>
  <si>
    <t>Iteración 153</t>
  </si>
  <si>
    <t>Iteración 154</t>
  </si>
  <si>
    <t>Iteración 155</t>
  </si>
  <si>
    <t>Iteración 156</t>
  </si>
  <si>
    <t>Iteración 157</t>
  </si>
  <si>
    <t>Iteración 158</t>
  </si>
  <si>
    <t>Iteración 159</t>
  </si>
  <si>
    <t>Iteración 160</t>
  </si>
  <si>
    <t>Iteración 161</t>
  </si>
  <si>
    <t>Iteración 162</t>
  </si>
  <si>
    <t>Iteración 163</t>
  </si>
  <si>
    <t>Iteración 164</t>
  </si>
  <si>
    <t>Iteración 165</t>
  </si>
  <si>
    <t>Iteración 166</t>
  </si>
  <si>
    <t>Iteración 167</t>
  </si>
  <si>
    <t>Iteración 168</t>
  </si>
  <si>
    <t>Iteración 169</t>
  </si>
  <si>
    <t>Iteración 170</t>
  </si>
  <si>
    <t>Iteración 171</t>
  </si>
  <si>
    <t>Iteración 172</t>
  </si>
  <si>
    <t>Iteración 173</t>
  </si>
  <si>
    <t>Iteración 174</t>
  </si>
  <si>
    <t>Iteración 175</t>
  </si>
  <si>
    <t>Iteración 176</t>
  </si>
  <si>
    <t>Iteración 177</t>
  </si>
  <si>
    <t>Iteración 178</t>
  </si>
  <si>
    <t>Iteración 179</t>
  </si>
  <si>
    <t>Iteración 180</t>
  </si>
  <si>
    <t>Iteración 181</t>
  </si>
  <si>
    <t>Iteración 182</t>
  </si>
  <si>
    <t>Iteración 183</t>
  </si>
  <si>
    <t>Iteración 184</t>
  </si>
  <si>
    <t>Iteración 185</t>
  </si>
  <si>
    <t>Iteración 186</t>
  </si>
  <si>
    <t>Iteración 187</t>
  </si>
  <si>
    <t>Iteración 188</t>
  </si>
  <si>
    <t>Iteración 189</t>
  </si>
  <si>
    <t>Iteración 190</t>
  </si>
  <si>
    <t>Iteración 191</t>
  </si>
  <si>
    <t>Iteración 192</t>
  </si>
  <si>
    <t>Iteración 193</t>
  </si>
  <si>
    <t>Iteración 194</t>
  </si>
  <si>
    <t>Iteración 195</t>
  </si>
  <si>
    <t>Iteración 196</t>
  </si>
  <si>
    <t>Iteración 197</t>
  </si>
  <si>
    <t>Iteración 198</t>
  </si>
  <si>
    <t>Iteración 199</t>
  </si>
  <si>
    <t>Iteración 200</t>
  </si>
  <si>
    <t>Resumen de las variables</t>
  </si>
  <si>
    <t>Iteraciones</t>
  </si>
  <si>
    <t>Máximo</t>
  </si>
  <si>
    <t>Minimo</t>
  </si>
  <si>
    <t>Varianza</t>
  </si>
  <si>
    <t>Desv.Est.</t>
  </si>
  <si>
    <t>Des./Media</t>
  </si>
  <si>
    <t>Estadísticas de una variable</t>
  </si>
  <si>
    <t>Variable</t>
  </si>
  <si>
    <t>Clase (inicio)</t>
  </si>
  <si>
    <t>Marca de clase</t>
  </si>
  <si>
    <t>F.Acumulada</t>
  </si>
  <si>
    <t>Frecuencia %</t>
  </si>
  <si>
    <t>Frec.Acum.%</t>
  </si>
  <si>
    <t>Tipo</t>
  </si>
  <si>
    <t>Sensibilidad de una variable</t>
  </si>
  <si>
    <t>Regresión</t>
  </si>
  <si>
    <t>Independiente</t>
  </si>
  <si>
    <t>Correlación</t>
  </si>
  <si>
    <t>Pendiente de regresión</t>
  </si>
  <si>
    <t>Variables</t>
  </si>
  <si>
    <t>C. Correlación</t>
  </si>
  <si>
    <t>Ordenada al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</si>
</sst>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Q&quot;* #,##0.00_-;\-&quot;Q&quot;* #,##0.00_-;_-&quot;Q&quot;* &quot;-&quot;??_-;_-@_-"/>
    <numFmt numFmtId="164" formatCode="0.0"/>
    <numFmt numFmtId="165" formatCode="_ * #,##0.00_ ;_ * \-#,##0.00_ ;_ * &quot;-&quot;??_ ;_ @_ "/>
    <numFmt numFmtId="166" formatCode="0.0000"/>
  </numFmts>
  <fonts count="11" x14ac:knownFonts="1">
    <font>
      <sz val="11"/>
      <color rgb="FF000000"/>
      <name val="Aptos Narrow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indexed="10"/>
      <name val="Times New Roman"/>
      <family val="1"/>
    </font>
    <font>
      <sz val="10"/>
      <color indexed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4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4" fillId="0" borderId="0" xfId="0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7" fillId="4" borderId="5" xfId="0" applyFont="1" applyFill="1" applyBorder="1" applyAlignment="1">
      <alignment horizontal="left"/>
    </xf>
    <xf numFmtId="0" fontId="7" fillId="0" borderId="6" xfId="0" applyFont="1" applyBorder="1"/>
    <xf numFmtId="0" fontId="7" fillId="4" borderId="7" xfId="0" applyFont="1" applyFill="1" applyBorder="1" applyAlignment="1">
      <alignment horizontal="left"/>
    </xf>
    <xf numFmtId="0" fontId="7" fillId="0" borderId="8" xfId="0" applyFont="1" applyBorder="1"/>
    <xf numFmtId="0" fontId="6" fillId="0" borderId="6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9" xfId="0" applyFont="1" applyBorder="1"/>
    <xf numFmtId="0" fontId="7" fillId="4" borderId="5" xfId="0" quotePrefix="1" applyFont="1" applyFill="1" applyBorder="1" applyAlignment="1">
      <alignment horizontal="left"/>
    </xf>
    <xf numFmtId="3" fontId="7" fillId="0" borderId="6" xfId="1" applyNumberFormat="1" applyFont="1" applyBorder="1"/>
    <xf numFmtId="0" fontId="7" fillId="4" borderId="5" xfId="0" applyFont="1" applyFill="1" applyBorder="1"/>
    <xf numFmtId="0" fontId="7" fillId="0" borderId="5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6" fillId="0" borderId="10" xfId="0" applyFont="1" applyBorder="1"/>
    <xf numFmtId="10" fontId="6" fillId="0" borderId="11" xfId="0" applyNumberFormat="1" applyFont="1" applyBorder="1"/>
    <xf numFmtId="0" fontId="6" fillId="0" borderId="4" xfId="0" applyFont="1" applyBorder="1"/>
    <xf numFmtId="10" fontId="6" fillId="0" borderId="12" xfId="0" applyNumberFormat="1" applyFont="1" applyBorder="1"/>
    <xf numFmtId="0" fontId="9" fillId="0" borderId="0" xfId="0" applyFont="1"/>
    <xf numFmtId="0" fontId="7" fillId="4" borderId="13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left"/>
    </xf>
    <xf numFmtId="0" fontId="6" fillId="0" borderId="5" xfId="0" applyFont="1" applyBorder="1"/>
    <xf numFmtId="3" fontId="6" fillId="0" borderId="6" xfId="0" applyNumberFormat="1" applyFont="1" applyBorder="1"/>
    <xf numFmtId="3" fontId="6" fillId="0" borderId="8" xfId="0" applyNumberFormat="1" applyFont="1" applyBorder="1"/>
    <xf numFmtId="3" fontId="6" fillId="0" borderId="9" xfId="0" applyNumberFormat="1" applyFont="1" applyBorder="1"/>
    <xf numFmtId="10" fontId="6" fillId="0" borderId="6" xfId="2" applyNumberFormat="1" applyFont="1" applyBorder="1"/>
    <xf numFmtId="0" fontId="7" fillId="0" borderId="0" xfId="2" applyNumberFormat="1" applyFont="1"/>
    <xf numFmtId="0" fontId="7" fillId="0" borderId="5" xfId="0" applyFont="1" applyBorder="1"/>
    <xf numFmtId="0" fontId="6" fillId="0" borderId="7" xfId="0" applyFont="1" applyBorder="1"/>
    <xf numFmtId="10" fontId="6" fillId="0" borderId="8" xfId="2" applyNumberFormat="1" applyFont="1" applyBorder="1"/>
    <xf numFmtId="0" fontId="7" fillId="0" borderId="7" xfId="0" applyFont="1" applyBorder="1"/>
    <xf numFmtId="0" fontId="7" fillId="0" borderId="17" xfId="0" applyFont="1" applyBorder="1"/>
    <xf numFmtId="0" fontId="6" fillId="0" borderId="17" xfId="0" applyFont="1" applyBorder="1"/>
    <xf numFmtId="10" fontId="6" fillId="0" borderId="9" xfId="2" applyNumberFormat="1" applyFont="1" applyBorder="1"/>
    <xf numFmtId="0" fontId="7" fillId="5" borderId="9" xfId="0" applyFont="1" applyFill="1" applyBorder="1" applyAlignment="1">
      <alignment horizontal="left" vertical="center"/>
    </xf>
    <xf numFmtId="0" fontId="7" fillId="5" borderId="0" xfId="0" applyFont="1" applyFill="1"/>
    <xf numFmtId="0" fontId="7" fillId="5" borderId="5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6" fillId="0" borderId="6" xfId="1" applyNumberFormat="1" applyFont="1" applyBorder="1"/>
    <xf numFmtId="1" fontId="10" fillId="6" borderId="0" xfId="0" applyNumberFormat="1" applyFont="1" applyFill="1"/>
    <xf numFmtId="0" fontId="7" fillId="4" borderId="6" xfId="0" quotePrefix="1" applyFont="1" applyFill="1" applyBorder="1" applyAlignment="1">
      <alignment horizontal="left"/>
    </xf>
    <xf numFmtId="0" fontId="6" fillId="0" borderId="9" xfId="1" applyNumberFormat="1" applyFont="1" applyBorder="1"/>
    <xf numFmtId="0" fontId="6" fillId="0" borderId="13" xfId="0" applyFont="1" applyBorder="1"/>
    <xf numFmtId="166" fontId="6" fillId="0" borderId="15" xfId="0" applyNumberFormat="1" applyFont="1" applyBorder="1"/>
    <xf numFmtId="0" fontId="6" fillId="0" borderId="0" xfId="1" applyNumberFormat="1" applyFont="1" applyFill="1" applyBorder="1" applyAlignment="1"/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10" fontId="6" fillId="0" borderId="17" xfId="0" applyNumberFormat="1" applyFont="1" applyBorder="1" applyAlignment="1">
      <alignment horizontal="right"/>
    </xf>
    <xf numFmtId="10" fontId="6" fillId="0" borderId="12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7" fillId="5" borderId="14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</cellXfs>
  <cellStyles count="3">
    <cellStyle name="Millares 2" xfId="1" xr:uid="{EF0F1A01-F905-47D7-8345-A86DB35975B3}"/>
    <cellStyle name="Normal" xfId="0" builtinId="0"/>
    <cellStyle name="Porcentaje 2" xfId="2" xr:uid="{C6DA2D2B-6F80-441F-84D6-A746FE221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1/relationships/timelineCache" Target="timelineCaches/timelineCach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GT"/>
              <a:t>Monto solicitado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[1]Hoja1!$A$2:$A$25</c:f>
              <c:strCache>
                <c:ptCount val="24"/>
                <c:pt idx="0">
                  <c:v>6000</c:v>
                </c:pt>
                <c:pt idx="1">
                  <c:v>8956.521739</c:v>
                </c:pt>
                <c:pt idx="2">
                  <c:v>11913.04348</c:v>
                </c:pt>
                <c:pt idx="3">
                  <c:v>14869.56522</c:v>
                </c:pt>
                <c:pt idx="4">
                  <c:v>17826.08696</c:v>
                </c:pt>
                <c:pt idx="5">
                  <c:v>20782.6087</c:v>
                </c:pt>
                <c:pt idx="6">
                  <c:v>23739.13043</c:v>
                </c:pt>
                <c:pt idx="7">
                  <c:v>26695.65217</c:v>
                </c:pt>
                <c:pt idx="8">
                  <c:v>29652.17391</c:v>
                </c:pt>
                <c:pt idx="9">
                  <c:v>32608.69565</c:v>
                </c:pt>
                <c:pt idx="10">
                  <c:v>35565.21739</c:v>
                </c:pt>
                <c:pt idx="11">
                  <c:v>38521.73913</c:v>
                </c:pt>
                <c:pt idx="12">
                  <c:v>41478.26087</c:v>
                </c:pt>
                <c:pt idx="13">
                  <c:v>44434.78261</c:v>
                </c:pt>
                <c:pt idx="14">
                  <c:v>47391.30435</c:v>
                </c:pt>
                <c:pt idx="15">
                  <c:v>50347.82609</c:v>
                </c:pt>
                <c:pt idx="16">
                  <c:v>53304.34783</c:v>
                </c:pt>
                <c:pt idx="17">
                  <c:v>56260.86957</c:v>
                </c:pt>
                <c:pt idx="18">
                  <c:v>59217.3913</c:v>
                </c:pt>
                <c:pt idx="19">
                  <c:v>62173.91304</c:v>
                </c:pt>
                <c:pt idx="20">
                  <c:v>65130.43478</c:v>
                </c:pt>
                <c:pt idx="21">
                  <c:v>68086.95652</c:v>
                </c:pt>
                <c:pt idx="22">
                  <c:v>71043.47826</c:v>
                </c:pt>
                <c:pt idx="23">
                  <c:v>y mayor...</c:v>
                </c:pt>
              </c:strCache>
            </c:strRef>
          </c:cat>
          <c:val>
            <c:numRef>
              <c:f>[1]Hoja1!$B$2:$B$25</c:f>
              <c:numCache>
                <c:formatCode>General</c:formatCode>
                <c:ptCount val="24"/>
                <c:pt idx="0">
                  <c:v>10</c:v>
                </c:pt>
                <c:pt idx="1">
                  <c:v>7</c:v>
                </c:pt>
                <c:pt idx="2">
                  <c:v>54</c:v>
                </c:pt>
                <c:pt idx="3">
                  <c:v>20</c:v>
                </c:pt>
                <c:pt idx="4">
                  <c:v>66</c:v>
                </c:pt>
                <c:pt idx="5">
                  <c:v>86</c:v>
                </c:pt>
                <c:pt idx="6">
                  <c:v>8</c:v>
                </c:pt>
                <c:pt idx="7">
                  <c:v>52</c:v>
                </c:pt>
                <c:pt idx="8">
                  <c:v>2</c:v>
                </c:pt>
                <c:pt idx="9">
                  <c:v>53</c:v>
                </c:pt>
                <c:pt idx="10">
                  <c:v>31</c:v>
                </c:pt>
                <c:pt idx="11">
                  <c:v>3</c:v>
                </c:pt>
                <c:pt idx="12">
                  <c:v>40</c:v>
                </c:pt>
                <c:pt idx="13">
                  <c:v>0</c:v>
                </c:pt>
                <c:pt idx="14">
                  <c:v>25</c:v>
                </c:pt>
                <c:pt idx="15">
                  <c:v>45</c:v>
                </c:pt>
                <c:pt idx="16">
                  <c:v>1</c:v>
                </c:pt>
                <c:pt idx="17">
                  <c:v>11</c:v>
                </c:pt>
                <c:pt idx="18">
                  <c:v>2</c:v>
                </c:pt>
                <c:pt idx="19">
                  <c:v>12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0-4B85-8534-4E70706B1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2180143"/>
        <c:axId val="1082175343"/>
      </c:barChart>
      <c:catAx>
        <c:axId val="108218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GT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175343"/>
        <c:crosses val="autoZero"/>
        <c:auto val="1"/>
        <c:lblAlgn val="ctr"/>
        <c:lblOffset val="100"/>
        <c:noMultiLvlLbl val="0"/>
      </c:catAx>
      <c:valAx>
        <c:axId val="1082175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GT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18014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6929742106091"/>
          <c:y val="0.12571463648057055"/>
          <c:w val="0.84269971141923949"/>
          <c:h val="0.72000200893417676"/>
        </c:manualLayout>
      </c:layout>
      <c:barChart>
        <c:barDir val="col"/>
        <c:grouping val="clustered"/>
        <c:varyColors val="0"/>
        <c:ser>
          <c:idx val="0"/>
          <c:order val="0"/>
          <c:tx>
            <c:v>Frecuencia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[3]Estadísticas!$F$4:$F$33</c:f>
              <c:numCache>
                <c:formatCode>General</c:formatCode>
                <c:ptCount val="30"/>
                <c:pt idx="0">
                  <c:v>109.94942184187201</c:v>
                </c:pt>
                <c:pt idx="1">
                  <c:v>112.81083191730428</c:v>
                </c:pt>
                <c:pt idx="2">
                  <c:v>115.67224199273653</c:v>
                </c:pt>
                <c:pt idx="3">
                  <c:v>118.53365206816881</c:v>
                </c:pt>
                <c:pt idx="4">
                  <c:v>121.39506214360105</c:v>
                </c:pt>
                <c:pt idx="5">
                  <c:v>124.25647221903333</c:v>
                </c:pt>
                <c:pt idx="6">
                  <c:v>127.11788229446557</c:v>
                </c:pt>
                <c:pt idx="7">
                  <c:v>129.97929236989785</c:v>
                </c:pt>
                <c:pt idx="8">
                  <c:v>132.84070244533012</c:v>
                </c:pt>
                <c:pt idx="9">
                  <c:v>135.7021125207624</c:v>
                </c:pt>
                <c:pt idx="10">
                  <c:v>138.56352259619467</c:v>
                </c:pt>
                <c:pt idx="11">
                  <c:v>141.42493267162695</c:v>
                </c:pt>
                <c:pt idx="12">
                  <c:v>144.28634274705922</c:v>
                </c:pt>
                <c:pt idx="13">
                  <c:v>147.1477528224915</c:v>
                </c:pt>
                <c:pt idx="14">
                  <c:v>150.00916289792377</c:v>
                </c:pt>
                <c:pt idx="15">
                  <c:v>152.87057297335605</c:v>
                </c:pt>
                <c:pt idx="16">
                  <c:v>155.73198304878832</c:v>
                </c:pt>
                <c:pt idx="17">
                  <c:v>158.5933931242206</c:v>
                </c:pt>
                <c:pt idx="18">
                  <c:v>161.45480319965287</c:v>
                </c:pt>
                <c:pt idx="19">
                  <c:v>164.31621327508515</c:v>
                </c:pt>
                <c:pt idx="20">
                  <c:v>167.17762335051742</c:v>
                </c:pt>
                <c:pt idx="21">
                  <c:v>170.0390334259497</c:v>
                </c:pt>
                <c:pt idx="22">
                  <c:v>172.90044350138197</c:v>
                </c:pt>
                <c:pt idx="23">
                  <c:v>175.76185357681425</c:v>
                </c:pt>
                <c:pt idx="24">
                  <c:v>178.62326365224652</c:v>
                </c:pt>
                <c:pt idx="25">
                  <c:v>181.4846737276788</c:v>
                </c:pt>
                <c:pt idx="26">
                  <c:v>184.34608380311107</c:v>
                </c:pt>
                <c:pt idx="27">
                  <c:v>187.20749387854335</c:v>
                </c:pt>
                <c:pt idx="28">
                  <c:v>190.06890395397551</c:v>
                </c:pt>
                <c:pt idx="29">
                  <c:v>192.9303140294075</c:v>
                </c:pt>
              </c:numCache>
            </c:numRef>
          </c:cat>
          <c:val>
            <c:numRef>
              <c:f>[3]Estadísticas!$G$4:$G$33</c:f>
              <c:numCache>
                <c:formatCode>General</c:formatCode>
                <c:ptCount val="3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14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  <c:pt idx="15">
                  <c:v>20</c:v>
                </c:pt>
                <c:pt idx="16">
                  <c:v>14</c:v>
                </c:pt>
                <c:pt idx="17">
                  <c:v>12</c:v>
                </c:pt>
                <c:pt idx="18">
                  <c:v>7</c:v>
                </c:pt>
                <c:pt idx="19">
                  <c:v>14</c:v>
                </c:pt>
                <c:pt idx="20">
                  <c:v>9</c:v>
                </c:pt>
                <c:pt idx="21">
                  <c:v>6</c:v>
                </c:pt>
                <c:pt idx="22">
                  <c:v>8</c:v>
                </c:pt>
                <c:pt idx="23">
                  <c:v>5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F-4299-B828-4C4FED50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199675743"/>
        <c:axId val="1"/>
      </c:barChart>
      <c:catAx>
        <c:axId val="1199675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GT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1996757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s-GT"/>
              <a:t>Tornado Graph</a:t>
            </a:r>
          </a:p>
        </c:rich>
      </c:tx>
      <c:layout>
        <c:manualLayout>
          <c:xMode val="edge"/>
          <c:yMode val="edge"/>
          <c:x val="0.36052631578947369"/>
          <c:y val="3.7037037037037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631578947368418E-2"/>
          <c:y val="0.13703753268783525"/>
          <c:w val="0.89736842105263159"/>
          <c:h val="0.7666694396319431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[3]Sensibilidad!$A$6</c:f>
              <c:strCache>
                <c:ptCount val="1"/>
                <c:pt idx="0">
                  <c:v>Quejas periodo actual</c:v>
                </c:pt>
              </c:strCache>
            </c:strRef>
          </c:cat>
          <c:val>
            <c:numRef>
              <c:f>[3]Sensibilidad!$B$6</c:f>
              <c:numCache>
                <c:formatCode>General</c:formatCode>
                <c:ptCount val="1"/>
                <c:pt idx="0">
                  <c:v>-0.98695469362467692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9-4642-92B5-1052616A6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928575"/>
        <c:axId val="1"/>
      </c:barChart>
      <c:catAx>
        <c:axId val="2219285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s-GT"/>
          </a:p>
        </c:txPr>
        <c:crossAx val="221928575"/>
        <c:crosses val="autoZero"/>
        <c:crossBetween val="between"/>
      </c:valAx>
      <c:spPr>
        <a:solidFill>
          <a:srgbClr val="CCFFCC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s-GT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57149</xdr:colOff>
      <xdr:row>0</xdr:row>
      <xdr:rowOff>85725</xdr:rowOff>
    </xdr:from>
    <xdr:to>
      <xdr:col>8</xdr:col>
      <xdr:colOff>657225</xdr:colOff>
      <xdr:row>11</xdr:row>
      <xdr:rowOff>66675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 Última Modificación Etapa">
              <a:extLst>
                <a:ext uri="{FF2B5EF4-FFF2-40B4-BE49-F238E27FC236}">
                  <a16:creationId xmlns:a16="http://schemas.microsoft.com/office/drawing/2014/main" id="{CC9C6E1F-EAD9-D5F7-AED2-C504DCC9AC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Última Modificación Et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49" y="85725"/>
              <a:ext cx="5629276" cy="2076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352425</xdr:colOff>
      <xdr:row>0</xdr:row>
      <xdr:rowOff>85725</xdr:rowOff>
    </xdr:from>
    <xdr:to>
      <xdr:col>11</xdr:col>
      <xdr:colOff>657225</xdr:colOff>
      <xdr:row>11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ncargado Etapa">
              <a:extLst>
                <a:ext uri="{FF2B5EF4-FFF2-40B4-BE49-F238E27FC236}">
                  <a16:creationId xmlns:a16="http://schemas.microsoft.com/office/drawing/2014/main" id="{113BB9F1-27A2-14DF-769B-454707194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 Et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82525" y="85725"/>
              <a:ext cx="1828800" cy="217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657225</xdr:colOff>
      <xdr:row>50</xdr:row>
      <xdr:rowOff>9525</xdr:rowOff>
    </xdr:from>
    <xdr:to>
      <xdr:col>5</xdr:col>
      <xdr:colOff>619125</xdr:colOff>
      <xdr:row>65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C5CB9C-A67F-48B6-A168-26664CFA0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38100</xdr:rowOff>
    </xdr:from>
    <xdr:to>
      <xdr:col>3</xdr:col>
      <xdr:colOff>285750</xdr:colOff>
      <xdr:row>21</xdr:row>
      <xdr:rowOff>85725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70A871F-E832-4514-B1BC-7EB8A58E2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5</xdr:row>
      <xdr:rowOff>85725</xdr:rowOff>
    </xdr:from>
    <xdr:to>
      <xdr:col>7</xdr:col>
      <xdr:colOff>133350</xdr:colOff>
      <xdr:row>21</xdr:row>
      <xdr:rowOff>57150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DC6DBFA4-D2B2-451A-BA3A-988FC281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i%20unidad\UMG\Ciencia%20de%20datos\1%20Semestre\Manejo%20de%20hojas%20de%20c&#225;lculo\Bloque%203\simulaad40.xla" TargetMode="External"/><Relationship Id="rId1" Type="http://schemas.openxmlformats.org/officeDocument/2006/relationships/externalLinkPath" Target="/Mi%20unidad/UMG/Ciencia%20de%20datos/1%20Semestre/Manejo%20de%20hojas%20de%20c&#225;lculo/Bloque%203/simulaad40.xla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i%20unidad\UMG\Ciencia%20de%20datos\1%20Semestre\Manejo%20de%20hojas%20de%20c&#225;lculo\Bloque%203\Proyecto%20final\Examen%20simulaci&#243;n_simulaad.xlsx" TargetMode="External"/><Relationship Id="rId1" Type="http://schemas.openxmlformats.org/officeDocument/2006/relationships/externalLinkPath" Target="Examen%20simulaci&#243;n_simula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6000</v>
          </cell>
          <cell r="B2">
            <v>10</v>
          </cell>
        </row>
        <row r="3">
          <cell r="A3">
            <v>8956.5217391304359</v>
          </cell>
          <cell r="B3">
            <v>7</v>
          </cell>
        </row>
        <row r="4">
          <cell r="A4">
            <v>11913.04347826087</v>
          </cell>
          <cell r="B4">
            <v>54</v>
          </cell>
        </row>
        <row r="5">
          <cell r="A5">
            <v>14869.565217391304</v>
          </cell>
          <cell r="B5">
            <v>20</v>
          </cell>
        </row>
        <row r="6">
          <cell r="A6">
            <v>17826.08695652174</v>
          </cell>
          <cell r="B6">
            <v>66</v>
          </cell>
        </row>
        <row r="7">
          <cell r="A7">
            <v>20782.608695652176</v>
          </cell>
          <cell r="B7">
            <v>86</v>
          </cell>
        </row>
        <row r="8">
          <cell r="A8">
            <v>23739.130434782608</v>
          </cell>
          <cell r="B8">
            <v>8</v>
          </cell>
        </row>
        <row r="9">
          <cell r="A9">
            <v>26695.652173913044</v>
          </cell>
          <cell r="B9">
            <v>52</v>
          </cell>
        </row>
        <row r="10">
          <cell r="A10">
            <v>29652.17391304348</v>
          </cell>
          <cell r="B10">
            <v>2</v>
          </cell>
        </row>
        <row r="11">
          <cell r="A11">
            <v>32608.695652173916</v>
          </cell>
          <cell r="B11">
            <v>53</v>
          </cell>
        </row>
        <row r="12">
          <cell r="A12">
            <v>35565.217391304352</v>
          </cell>
          <cell r="B12">
            <v>31</v>
          </cell>
        </row>
        <row r="13">
          <cell r="A13">
            <v>38521.739130434784</v>
          </cell>
          <cell r="B13">
            <v>3</v>
          </cell>
        </row>
        <row r="14">
          <cell r="A14">
            <v>41478.260869565216</v>
          </cell>
          <cell r="B14">
            <v>40</v>
          </cell>
        </row>
        <row r="15">
          <cell r="A15">
            <v>44434.782608695656</v>
          </cell>
          <cell r="B15">
            <v>0</v>
          </cell>
        </row>
        <row r="16">
          <cell r="A16">
            <v>47391.304347826088</v>
          </cell>
          <cell r="B16">
            <v>25</v>
          </cell>
        </row>
        <row r="17">
          <cell r="A17">
            <v>50347.826086956527</v>
          </cell>
          <cell r="B17">
            <v>45</v>
          </cell>
        </row>
        <row r="18">
          <cell r="A18">
            <v>53304.34782608696</v>
          </cell>
          <cell r="B18">
            <v>1</v>
          </cell>
        </row>
        <row r="19">
          <cell r="A19">
            <v>56260.869565217392</v>
          </cell>
          <cell r="B19">
            <v>11</v>
          </cell>
        </row>
        <row r="20">
          <cell r="A20">
            <v>59217.391304347831</v>
          </cell>
          <cell r="B20">
            <v>2</v>
          </cell>
        </row>
        <row r="21">
          <cell r="A21">
            <v>62173.913043478264</v>
          </cell>
          <cell r="B21">
            <v>12</v>
          </cell>
        </row>
        <row r="22">
          <cell r="A22">
            <v>65130.434782608703</v>
          </cell>
          <cell r="B22">
            <v>3</v>
          </cell>
        </row>
        <row r="23">
          <cell r="A23">
            <v>68086.956521739135</v>
          </cell>
          <cell r="B23">
            <v>1</v>
          </cell>
        </row>
        <row r="24">
          <cell r="A24">
            <v>71043.478260869568</v>
          </cell>
          <cell r="B24">
            <v>4</v>
          </cell>
        </row>
        <row r="25">
          <cell r="A25" t="str">
            <v>y mayor...</v>
          </cell>
          <cell r="B2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nsibilidad"/>
      <sheetName val="Estadísticas"/>
      <sheetName val="Resumen"/>
      <sheetName val="Datos"/>
      <sheetName val="Instalador"/>
      <sheetName val="simulaad40"/>
    </sheetNames>
    <definedNames>
      <definedName name="Simula_NormalTruncada"/>
      <definedName name="simula_output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nsibilidad"/>
      <sheetName val="Estadísticas"/>
      <sheetName val="Resumen"/>
      <sheetName val="Datos"/>
    </sheetNames>
    <sheetDataSet>
      <sheetData sheetId="0">
        <row r="6">
          <cell r="A6" t="str">
            <v>Quejas periodo actual</v>
          </cell>
          <cell r="B6">
            <v>-0.98695469362467692</v>
          </cell>
        </row>
      </sheetData>
      <sheetData sheetId="1">
        <row r="4">
          <cell r="F4">
            <v>109.94942184187201</v>
          </cell>
          <cell r="G4">
            <v>1</v>
          </cell>
        </row>
        <row r="5">
          <cell r="F5">
            <v>112.81083191730428</v>
          </cell>
          <cell r="G5">
            <v>0</v>
          </cell>
        </row>
        <row r="6">
          <cell r="F6">
            <v>115.67224199273653</v>
          </cell>
          <cell r="G6">
            <v>1</v>
          </cell>
        </row>
        <row r="7">
          <cell r="F7">
            <v>118.53365206816881</v>
          </cell>
          <cell r="G7">
            <v>1</v>
          </cell>
        </row>
        <row r="8">
          <cell r="F8">
            <v>121.39506214360105</v>
          </cell>
          <cell r="G8">
            <v>0</v>
          </cell>
        </row>
        <row r="9">
          <cell r="F9">
            <v>124.25647221903333</v>
          </cell>
          <cell r="G9">
            <v>2</v>
          </cell>
        </row>
        <row r="10">
          <cell r="F10">
            <v>127.11788229446557</v>
          </cell>
          <cell r="G10">
            <v>5</v>
          </cell>
        </row>
        <row r="11">
          <cell r="F11">
            <v>129.97929236989785</v>
          </cell>
          <cell r="G11">
            <v>3</v>
          </cell>
        </row>
        <row r="12">
          <cell r="F12">
            <v>132.84070244533012</v>
          </cell>
          <cell r="G12">
            <v>7</v>
          </cell>
        </row>
        <row r="13">
          <cell r="F13">
            <v>135.7021125207624</v>
          </cell>
          <cell r="G13">
            <v>10</v>
          </cell>
        </row>
        <row r="14">
          <cell r="F14">
            <v>138.56352259619467</v>
          </cell>
          <cell r="G14">
            <v>10</v>
          </cell>
        </row>
        <row r="15">
          <cell r="F15">
            <v>141.42493267162695</v>
          </cell>
          <cell r="G15">
            <v>14</v>
          </cell>
        </row>
        <row r="16">
          <cell r="F16">
            <v>144.28634274705922</v>
          </cell>
          <cell r="G16">
            <v>12</v>
          </cell>
        </row>
        <row r="17">
          <cell r="F17">
            <v>147.1477528224915</v>
          </cell>
          <cell r="G17">
            <v>13</v>
          </cell>
        </row>
        <row r="18">
          <cell r="F18">
            <v>150.00916289792377</v>
          </cell>
          <cell r="G18">
            <v>15</v>
          </cell>
        </row>
        <row r="19">
          <cell r="F19">
            <v>152.87057297335605</v>
          </cell>
          <cell r="G19">
            <v>20</v>
          </cell>
        </row>
        <row r="20">
          <cell r="F20">
            <v>155.73198304878832</v>
          </cell>
          <cell r="G20">
            <v>14</v>
          </cell>
        </row>
        <row r="21">
          <cell r="F21">
            <v>158.5933931242206</v>
          </cell>
          <cell r="G21">
            <v>12</v>
          </cell>
        </row>
        <row r="22">
          <cell r="F22">
            <v>161.45480319965287</v>
          </cell>
          <cell r="G22">
            <v>7</v>
          </cell>
        </row>
        <row r="23">
          <cell r="F23">
            <v>164.31621327508515</v>
          </cell>
          <cell r="G23">
            <v>14</v>
          </cell>
        </row>
        <row r="24">
          <cell r="F24">
            <v>167.17762335051742</v>
          </cell>
          <cell r="G24">
            <v>9</v>
          </cell>
        </row>
        <row r="25">
          <cell r="F25">
            <v>170.0390334259497</v>
          </cell>
          <cell r="G25">
            <v>6</v>
          </cell>
        </row>
        <row r="26">
          <cell r="F26">
            <v>172.90044350138197</v>
          </cell>
          <cell r="G26">
            <v>8</v>
          </cell>
        </row>
        <row r="27">
          <cell r="F27">
            <v>175.76185357681425</v>
          </cell>
          <cell r="G27">
            <v>5</v>
          </cell>
        </row>
        <row r="28">
          <cell r="F28">
            <v>178.62326365224652</v>
          </cell>
          <cell r="G28">
            <v>1</v>
          </cell>
        </row>
        <row r="29">
          <cell r="F29">
            <v>181.4846737276788</v>
          </cell>
          <cell r="G29">
            <v>4</v>
          </cell>
        </row>
        <row r="30">
          <cell r="F30">
            <v>184.34608380311107</v>
          </cell>
          <cell r="G30">
            <v>3</v>
          </cell>
        </row>
        <row r="31">
          <cell r="F31">
            <v>187.20749387854335</v>
          </cell>
          <cell r="G31">
            <v>1</v>
          </cell>
        </row>
        <row r="32">
          <cell r="F32">
            <v>190.06890395397551</v>
          </cell>
          <cell r="G32">
            <v>0</v>
          </cell>
        </row>
        <row r="33">
          <cell r="F33">
            <v>192.9303140294075</v>
          </cell>
          <cell r="G33">
            <v>2</v>
          </cell>
        </row>
      </sheetData>
      <sheetData sheetId="2"/>
      <sheetData sheetId="3">
        <row r="3">
          <cell r="B3" t="str">
            <v>Resolución quejas recibidas</v>
          </cell>
          <cell r="C3" t="str">
            <v>Quejas periodo actual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Alvarez" refreshedDate="45446.817833680558" createdVersion="8" refreshedVersion="8" minRefreshableVersion="3" recordCount="537" xr:uid="{1BD67911-CCD6-403F-A091-E3B4C6E65518}">
  <cacheSource type="worksheet">
    <worksheetSource ref="A1:L538" sheet="Base datos"/>
  </cacheSource>
  <cacheFields count="12">
    <cacheField name="Gestión" numFmtId="0">
      <sharedItems containsSemiMixedTypes="0" containsString="0" containsNumber="1" containsInteger="1" minValue="690939" maxValue="693548"/>
    </cacheField>
    <cacheField name="Cliente" numFmtId="0">
      <sharedItems/>
    </cacheField>
    <cacheField name="Fecha de Ingreso" numFmtId="0">
      <sharedItems containsSemiMixedTypes="0" containsString="0" containsNumber="1" containsInteger="1" minValue="16" maxValue="31"/>
    </cacheField>
    <cacheField name="Proceso" numFmtId="0">
      <sharedItems count="2">
        <s v="PROCESO RE-CREDITO MF"/>
        <s v="PROCESO SOLICITUD DE MICROCREDITO - MF" u="1"/>
      </sharedItems>
    </cacheField>
    <cacheField name="Corporativo Asesor" numFmtId="0">
      <sharedItems containsSemiMixedTypes="0" containsString="0" containsNumber="1" containsInteger="1" minValue="19289" maxValue="65416"/>
    </cacheField>
    <cacheField name="Asesor" numFmtId="0">
      <sharedItems count="199">
        <s v="FRANCISCO   SION CALEL"/>
        <s v="NELSON MARIANO  SAY CURUP"/>
        <s v="RIGOBERTO   ORTIZ SANCHEZ"/>
        <s v="JOSE ALEJANDRO  RAMOS MORALES"/>
        <s v="ANGEL ALFREDO  CORADO IXCOT"/>
        <s v="LELIS IRINEO  TORRES AJXUP"/>
        <s v="WILLIAMS ROLANDO  CUJCUY OSORIO"/>
        <s v="MYNOR LEONEL  LOPEZ CAR"/>
        <s v="MARIA DEL CARMEN  COY"/>
        <s v="MARIO ROBERTO  CASTELLANOS REYES"/>
        <s v="EVELYN XIOMARA  HERNANDEZ SAENZ"/>
        <s v="KENNETH SPENCER  GUTIERREZ GUTIERREZ"/>
        <s v="SERGIO DAVID  PATZAN PIRIR"/>
        <s v="PEDRO DAVID  BERNAL CEDILLO"/>
        <s v="MAYNOR MICHEL  PERDOMO RUANO"/>
        <s v="MIGUEL ANGEL  RIVERA VASQUEZ"/>
        <s v="DAVID ENRIQUE  HERNANDEZ RUEDA"/>
        <s v="ALBERTO MANUEL  CHITOP AGUARE"/>
        <s v="DANY ARNULFO  DUBON"/>
        <s v="JHONATAN   SANCHEZ HERNANDEZ"/>
        <s v="LUIS ANTONIO  SANTIAGO RUEDA"/>
        <s v="JAVIER ESTUARDO  ORDOÑEZ CATALAN"/>
        <s v="RONAL OLIVER  SANCHEZ ESTRADA"/>
        <s v="RUDY EDUARDO  DE LEON MATEO"/>
        <s v="DIEGO   HERNANDEZ LOPEZ"/>
        <s v="JOSUE DANIEL  CUN MONROY"/>
        <s v="EDGAR RODERICO  HERNANDEZ GALICIA"/>
        <s v="SERGIO DOMINGO  GALLEGO TERRAZA"/>
        <s v="DERY GEREMIAS  QUIB TZUB"/>
        <s v="JAVIER ESTUARDO  POLANCO OSORIO"/>
        <s v="CARLOS JUAN  LOPEZ PAR"/>
        <s v="VICTOR RAUL  MEJIA RAVANALES"/>
        <s v="ERNESTO CATALINO  FUENTES GODINEZ"/>
        <s v="JOSE RUBEN  QUINCIN MARROQUIN"/>
        <s v="FABIAN FAUSTINO  SUBUYUJ YUP"/>
        <s v="SELVIN HUMBERTO  AROCHE MENDOZA"/>
        <s v="SERGIO GEOVANNI  MARTIN TUCUBAL"/>
        <s v="KIMBERLY ASTRID  PEREZ GONZALEZ"/>
        <s v="HOBLER HUMBERTO  CLAUDIO HERNANDEZ"/>
        <s v="ALESSANDRO OMAR  SANTAMARIA CAAL"/>
        <s v="ALBIN DAVID  FUENTES AGUSTIN"/>
        <s v="SANTOS MARIA  HERNANDEZ TULUXAN"/>
        <s v="MYNOR ALEXANDER  ESTRADA VALDEZ"/>
        <s v="SELVIN   TIUL TUX"/>
        <s v="ABRAHAN   LUC CHOC"/>
        <s v="KEVIN DANIEL  AQUINO HERNANDEZ"/>
        <s v="GELVI ELIZABETH  GUILLEN AVILA"/>
        <s v="VICTOR MANUEL  LOPEZ RIVAS"/>
        <s v="MIRIAM NOEMI  XEC HERNANDEZ"/>
        <s v="LEONEL IVAN  ACAJABON GARCIA"/>
        <s v="EDUARDO NOE  CARRILLO LOPEZ"/>
        <s v="NELSON FERNANDO  LIMA AGUIRRE"/>
        <s v="REYNER LEVI  VASQUEZ PAZ"/>
        <s v="ESTUARDO GUADALUPE  BURGOS ACOSTA"/>
        <s v="VIVIAN GABRIELA  DIAZ RODRIGUEZ"/>
        <s v="HENRY JOSUE  REYNA SAGASTUME"/>
        <s v="FREDY AMILCAR  MORALES TEMAJ"/>
        <s v="SELVYN ALEXANDER  SIMON RAMIREZ"/>
        <s v="JENNIFER DAMIANA  PAREDES MARROQUIN"/>
        <s v="RONY ESTUARDO  PEREZ IXCHAJCHAL"/>
        <s v="HELDA DANIRA  MISA COLIN BOLAÑOS"/>
        <s v="LUIS ROBERTO  VICENTE DOMINGO"/>
        <s v="HEBER ISAIAS  ROMAN AGUILAR"/>
        <s v="EDGAR LIONEL  CAMEY GARCIA"/>
        <s v="MYNOR SILVERIO  REYES REYES"/>
        <s v="EVELYN GABRIELA  PATZAN LOPEZ"/>
        <s v="OLIVER FERNANDO  SANTIAGO GONZALEZ"/>
        <s v="ABRAHAM OTONIEL  PEREZ MORALES"/>
        <s v="DANIEL AROLDO  LOPEZ LOPEZ"/>
        <s v="MELVIN ARMANDO  ARANA LATIN"/>
        <s v="DAVID GUADALUPE  ZAMORA ZAMORA"/>
        <s v="MARVIN RAUL  CASTILLO PEDRO"/>
        <s v="JOSE ALEJANDRO  GOMEZ GODINEZ"/>
        <s v="JORGE MARIO  MORALES QUIJANO"/>
        <s v="BYRON ALFRANDO  GERONIMO RAMIREZ"/>
        <s v="GILBER RAMON  HERNANDEZ GARCIA"/>
        <s v="MARILIN PAOLA  PEREZ"/>
        <s v="MELVIN JOSE  LOPEZ FORONDA"/>
        <s v="WILLIAM GIOVANNI  ALVARADO GONZALEZ"/>
        <s v="JONATHAN JOSUE  MONTERROSO ELIAS"/>
        <s v="OSCAR ESTUARDO  MORALES MORALES"/>
        <s v="JENNER ESTUARDO  GONZALEZ FUENTES"/>
        <s v="JOSE ADOLFO  OCHOA GALLARDO"/>
        <s v="EDY MANUEL  RAYMUNDO CHE"/>
        <s v="EDSON NOE  CHACON PINTO"/>
        <s v="ABRAHAM FRANKLIN  PEREZ PEREZ"/>
        <s v="MARCO TULIO  GONZALEZ TELLEZ"/>
        <s v="RICHARD ADALBERTO  GUZMAN SALAZAR"/>
        <s v="ELDER   PACHECO"/>
        <s v="EDWIN YOVANI  PELICO LOPEZ"/>
        <s v="JUAN FERNANDO  GARCIA OVALLE"/>
        <s v="EDWIN HORACIO  SURAM JOM"/>
        <s v="KARLA GUADALUPE  DARDON GARCIA"/>
        <s v="JUANA FELIPA  XEC LOPEZ"/>
        <s v="JOSE GUSTAVO ADOLFO PIEDRASANTA BAMACA"/>
        <s v="LUIS FERNANDO  MARQUEZ ZAVALETA"/>
        <s v="DAVID ENRIQUE  MARTINEZ GARCIA"/>
        <s v="AUGUSTO MIGUEL  AJPACAJA CAXAJ"/>
        <s v="VICTORIA MICHELLE  PITTER OLIVA"/>
        <s v="EDY ROBERTO  ALVAREZ SAZO"/>
        <s v="LUISA MARICRUZ  HERNANDEZ VALDES VILLATORO"/>
        <s v="YELSIN ALEXIS  GARCIA SUCHITE"/>
        <s v="EDWIN ADEMIR  RUIZ DE LA ROSA"/>
        <s v="SONIA CONCEPCION  CHINCHILLA Y CHINCHILLA DE AREVALO"/>
        <s v="ELVA MARLENY  OSEIDA BARRERA"/>
        <s v="BRAULIO CESAR  PEREZ ALPIREZ"/>
        <s v="JOSE EDUARDO  OCHOA CHAVEZ"/>
        <s v="DAVID EZEQUIEL  LOPEZ SANCHEZ"/>
        <s v="JUDY MARLENI  LUCAS SANTIZO"/>
        <s v="BAGNER EDILSON  GONZALEZ MARTINEZ"/>
        <s v="JONATHAN SAUL  UMUL GARCIA"/>
        <s v="DAVID JOEL  XUYA LOL"/>
        <s v="ERLIN IVAN  RAMIREZ VASQUEZ"/>
        <s v="JUAN DE DIOS  COBO RIVERA"/>
        <s v="ROBERTO JOSE  GUERRA URZUA"/>
        <s v="LUSVIN RUBEN  GOMEZ GONZALEZ"/>
        <s v="ELDER GIOVANI  HERNANDEZ ARGUETA"/>
        <s v="ROBERTO SANTOS  YA LOARCA"/>
        <s v="JOSE ALEJANDRO  BUSTAMANTE TACEN"/>
        <s v="VICTOR ALFONSO  PEREZ VELASQUEZ"/>
        <s v="BERNABE ELISEO  MORALES AVILA"/>
        <s v="MARIELA JUDITH  ACABAL ORTIZ"/>
        <s v="LUIS ESTUARDO  MENDEZ RAMOS"/>
        <s v="CARLOS   COTIY TAMBRIZ"/>
        <s v="JUAN CARLOS  VENTURA GONZALEZ"/>
        <s v="ELMER OBED  FIGUEROA RUIZ"/>
        <s v="AXEL JEOVANI  ESTRADA CRUZ"/>
        <s v="YONATAN SANTIAGO  MORALES GUTIERREZ"/>
        <s v="MYNOR ANIBAL  PACAY COL"/>
        <s v="LISBET ADIOLA  AZURDIA REYES"/>
        <s v="ESWIN JOSUE  ESTRADA AGUILAR"/>
        <s v="DULCE AYDEE  FLORES LOPEZ DELGADO"/>
        <s v="IVANIA ZUSETTE  VELIZ MORALES CAMPOS"/>
        <s v="DIANA ELIZABETH  MARROQUIN SOTO"/>
        <s v="HUGO LEONEL  CARRANZA COY"/>
        <s v="GUSTAVO MAXIMILIANO  GOMEZ BARAN"/>
        <s v="SANDRO JOSE MARIA PIXCAR POL"/>
        <s v="LUDWING OMERO  SILVA HERNANDEZ"/>
        <s v="ESTEBAN DE JESUS  MENDEZ JAVIEL"/>
        <s v="ERICK AUGUSTO  BARILLAS"/>
        <s v="BRAYAN ESTUARDO  GARCIA BRAN"/>
        <s v="NELSON JONATHAN  XIVIR LUCAS"/>
        <s v="ANGEL ESTUARDO  BATEN RAMIREZ"/>
        <s v="GIOVANI ARMANDO  CHACLAN TZUL"/>
        <s v="MARIO ALFONSO  ESCALANTE RAMIREZ"/>
        <s v="JOSE ANTONIO  CUMES"/>
        <s v="JULIO   COJOC SURAM"/>
        <s v="SILVIA ELIZABETH  TISTOJ GUTIERREZ"/>
        <s v="ADONIAS NEFTALI  POZ VICENTE"/>
        <s v="ELMER MAURICIO  LÓPEZ BOCHE"/>
        <s v="HENRY ARNOLDO  PEREZ MORALES"/>
        <s v="HECTOR ANTONIO  ORTIZ AGUSTIN"/>
        <s v="PEDRO JUAN  MELETZ BAQUIN"/>
        <s v="ABEL ORLANDO  FLORES MARTINEZ"/>
        <s v="HENDRIKS SEBASTIAN  ESCOBAR ICH"/>
        <s v="EVER CENEO  COTIY QUIXTAN"/>
        <s v="AXEL ADIN  HERNANDEZ HERNANDEZ"/>
        <s v="AGAPITO ELISEO  ROSALES BAQUIAX"/>
        <s v="DAVID ESTUARDO  MIJANGOS MARTINEZ"/>
        <s v="DORA DE LOURDES  GUIX CARDENAS"/>
        <s v="CARLOS EDUARDO  GALICIA VASQUEZ"/>
        <s v="WILMER VINICIO  MORALES OLIVA"/>
        <s v="JORGE ALBERTO  ALVAREZ LUARCA"/>
        <s v="PEDRO LUCIANO  LOPEZ XIQUIN"/>
        <s v="RONALDINHO JAIRO  RAMOS POCOP"/>
        <s v="JOSE JUAN  CHIVICHON SARAZUA"/>
        <s v="CARLOS ALBERTO  RODRIGUEZ ELIAS"/>
        <s v="CARLOS CELESTINO  SACALXOT GARCIA"/>
        <s v="JOEL ANTONIO  LOPEZ GARCIA"/>
        <s v="ALEXANDER IVAN  GONZALEZ TORRES"/>
        <s v="ELMER RENE  GUERRA PERDOMO"/>
        <s v="OSCAR ALFREDO  HERNANDEZ HERRERA"/>
        <s v="JOSE RAUL  PAREDES REVOLORIO"/>
        <s v="ALVARO ALEXANDER  AJTUN ACABAL"/>
        <s v="UZIÉL JONATAN  BARRIOS LÓPEZ"/>
        <s v="CARLOS LEONARDO MOISES BULUX PEREZ"/>
        <s v="AURA LUCRECIA  HERRERA REVOLORIO"/>
        <s v="ANTONIA GUADALUPE  ESCOBAR HERNANDEZ"/>
        <s v="GLENDA FABIOLA  PALACIOS MORALES"/>
        <s v="JOSE GONZALO  BOL POP"/>
        <s v="MARVIN JONATAN  CALDERON CASTILLO"/>
        <s v="OSCAR RENÉ  ALVARADO DE LEÓN"/>
        <s v="MELVIN LEONARDO  DIAZ DIAZ"/>
        <s v="EVELYN ELIZABETH  HERNANDEZ PACACHE"/>
        <s v="ANDY ALEXANDER  VASQUEZ SANDOVAL"/>
        <s v="FELIX ISAAC  RAMIREZ RAMIREZ"/>
        <s v="KEVIN ANTONIO  VILLEGAS GUTIERREZ"/>
        <s v="SILVIA LORENA  PARADA CIVIRIAN"/>
        <s v="JAIRO ISMAEL  RAMOS LOPEZ"/>
        <s v="LUIS PABLO  YAX AJPACAJA"/>
        <s v="HENRY EDUARDO  COZ JUAREZ"/>
        <s v="HENRY OMAR  VALLE GARCIA"/>
        <s v="JOSE BERNABE  CUA AJIATAZ"/>
        <s v="EDWIN ANTONIO  REYES TOCAY"/>
        <s v="FELIX ROLANDO  RAMOS FELIPE"/>
        <s v="MANUEL FRANCISCO LOPEZ CEIJAS"/>
        <s v="DIEGO ARMANDO  SAC TAMBRIZ"/>
        <s v="EDGAR YOVANY  XOQUIC CHIROY"/>
        <s v="JULIO CESAR  GOMEZ HERNANDEZ"/>
      </sharedItems>
    </cacheField>
    <cacheField name="Etapa" numFmtId="0">
      <sharedItems count="1">
        <s v="COMITÉ NEGOCIOS"/>
      </sharedItems>
    </cacheField>
    <cacheField name="Corporativo Encargado Etapa" numFmtId="0">
      <sharedItems containsSemiMixedTypes="0" containsString="0" containsNumber="1" containsInteger="1" minValue="24935" maxValue="53758"/>
    </cacheField>
    <cacheField name="Encargado Etapa" numFmtId="0">
      <sharedItems count="5">
        <s v="ANA CAROLINA  CASTANON TOJIL"/>
        <s v="DENFIEL EDUARDO  GOMEZ RAMIREZ"/>
        <s v="OSCAR ANTONIO  JIMENEZ JUAREZ"/>
        <s v="MANUEL ERASMO  RODRIGUEZ POCASANGRE"/>
        <s v="LUISA FERNANDA  ORTIZ FUENTES"/>
      </sharedItems>
    </cacheField>
    <cacheField name="Fecha Última Modificación Etapa" numFmtId="14">
      <sharedItems containsSemiMixedTypes="0" containsNonDate="0" containsDate="1" containsString="0" minDate="2023-01-17T00:00:00" maxDate="2023-02-03T00:00:00" count="14">
        <d v="2023-01-17T00:00:00"/>
        <d v="2023-01-18T00:00:00"/>
        <d v="2023-01-24T00:00:00"/>
        <d v="2023-01-19T00:00:00"/>
        <d v="2023-01-22T00:00:00"/>
        <d v="2023-01-20T00:00:00"/>
        <d v="2023-01-23T00:00:00"/>
        <d v="2023-01-27T00:00:00"/>
        <d v="2023-01-29T00:00:00"/>
        <d v="2023-01-25T00:00:00"/>
        <d v="2023-01-26T00:00:00"/>
        <d v="2023-01-31T00:00:00"/>
        <d v="2023-01-30T00:00:00"/>
        <d v="2023-02-02T00:00:00"/>
      </sharedItems>
    </cacheField>
    <cacheField name="Ultimo Estado Etapa" numFmtId="0">
      <sharedItems count="2">
        <s v="Finalizado"/>
        <s v="Retornado"/>
      </sharedItems>
    </cacheField>
    <cacheField name="Monto Solicitado" numFmtId="44">
      <sharedItems containsSemiMixedTypes="0" containsString="0" containsNumber="1" containsInteger="1" minValue="6000" maxValue="74000"/>
    </cacheField>
  </cacheFields>
  <extLst>
    <ext xmlns:x14="http://schemas.microsoft.com/office/spreadsheetml/2009/9/main" uri="{725AE2AE-9491-48be-B2B4-4EB974FC3084}">
      <x14:pivotCacheDefinition pivotCacheId="18787434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690948"/>
    <s v="MARIA GREGORIO VICENTE DE SION"/>
    <n v="16"/>
    <x v="0"/>
    <n v="57086"/>
    <x v="0"/>
    <x v="0"/>
    <n v="25829"/>
    <x v="0"/>
    <x v="0"/>
    <x v="0"/>
    <n v="15000"/>
  </r>
  <r>
    <n v="690939"/>
    <s v="SEBASTIAN ALEJANDRO VENTURA SAJBIN"/>
    <n v="17"/>
    <x v="0"/>
    <n v="59251"/>
    <x v="1"/>
    <x v="0"/>
    <n v="25829"/>
    <x v="0"/>
    <x v="0"/>
    <x v="0"/>
    <n v="55000"/>
  </r>
  <r>
    <n v="690947"/>
    <s v="SANDRA VIOLETA SIQUIC SI DE MARQUEZ"/>
    <n v="17"/>
    <x v="0"/>
    <n v="59941"/>
    <x v="2"/>
    <x v="0"/>
    <n v="25829"/>
    <x v="0"/>
    <x v="1"/>
    <x v="0"/>
    <n v="30000"/>
  </r>
  <r>
    <n v="690967"/>
    <s v="VICTOR ADRIAN GOMEZ DE LA CRUZ"/>
    <n v="17"/>
    <x v="0"/>
    <n v="62580"/>
    <x v="3"/>
    <x v="0"/>
    <n v="53550"/>
    <x v="1"/>
    <x v="0"/>
    <x v="0"/>
    <n v="40000"/>
  </r>
  <r>
    <n v="690973"/>
    <s v="MILDRED NATALI GALVEZ VENTURA"/>
    <n v="17"/>
    <x v="0"/>
    <n v="62575"/>
    <x v="4"/>
    <x v="0"/>
    <n v="25829"/>
    <x v="0"/>
    <x v="0"/>
    <x v="0"/>
    <n v="35000"/>
  </r>
  <r>
    <n v="690978"/>
    <s v="CAROLINA LETICIA AJXUP ZARATE"/>
    <n v="17"/>
    <x v="0"/>
    <n v="57504"/>
    <x v="5"/>
    <x v="0"/>
    <n v="24935"/>
    <x v="2"/>
    <x v="0"/>
    <x v="0"/>
    <n v="22000"/>
  </r>
  <r>
    <n v="690991"/>
    <s v="BLANCA LETICIA RUMPICH SUYUC DE SARAZUA"/>
    <n v="17"/>
    <x v="0"/>
    <n v="47173"/>
    <x v="6"/>
    <x v="0"/>
    <n v="24935"/>
    <x v="2"/>
    <x v="0"/>
    <x v="0"/>
    <n v="50000"/>
  </r>
  <r>
    <n v="690995"/>
    <s v="ESVIN ESTIVEN EQUITE CHALI"/>
    <n v="17"/>
    <x v="0"/>
    <n v="21828"/>
    <x v="7"/>
    <x v="0"/>
    <n v="25829"/>
    <x v="0"/>
    <x v="0"/>
    <x v="0"/>
    <n v="15000"/>
  </r>
  <r>
    <n v="691003"/>
    <s v="JOSE ISRAEL ESTRADA GARCIA"/>
    <n v="17"/>
    <x v="0"/>
    <n v="46329"/>
    <x v="8"/>
    <x v="0"/>
    <n v="25829"/>
    <x v="0"/>
    <x v="1"/>
    <x v="0"/>
    <n v="70000"/>
  </r>
  <r>
    <n v="691010"/>
    <s v="JOSEFINA TUY COC"/>
    <n v="17"/>
    <x v="0"/>
    <n v="47178"/>
    <x v="9"/>
    <x v="0"/>
    <n v="25829"/>
    <x v="0"/>
    <x v="0"/>
    <x v="0"/>
    <n v="50000"/>
  </r>
  <r>
    <n v="691020"/>
    <s v="ROXANA MORENO LEMUZ"/>
    <n v="17"/>
    <x v="0"/>
    <n v="25748"/>
    <x v="10"/>
    <x v="0"/>
    <n v="53550"/>
    <x v="1"/>
    <x v="0"/>
    <x v="0"/>
    <n v="20000"/>
  </r>
  <r>
    <n v="691031"/>
    <s v="OSBEL OMERO LOPEZ VELASQUEZ"/>
    <n v="17"/>
    <x v="0"/>
    <n v="57089"/>
    <x v="11"/>
    <x v="0"/>
    <n v="51067"/>
    <x v="3"/>
    <x v="0"/>
    <x v="0"/>
    <n v="20000"/>
  </r>
  <r>
    <n v="691058"/>
    <s v="KIMBERLY MADAI IRIARTE ESTRADA"/>
    <n v="17"/>
    <x v="0"/>
    <n v="42312"/>
    <x v="12"/>
    <x v="0"/>
    <n v="51067"/>
    <x v="3"/>
    <x v="0"/>
    <x v="0"/>
    <n v="20500"/>
  </r>
  <r>
    <n v="691061"/>
    <s v="ANGEL VARGAS VELASCO"/>
    <n v="17"/>
    <x v="0"/>
    <n v="59789"/>
    <x v="13"/>
    <x v="0"/>
    <n v="51067"/>
    <x v="3"/>
    <x v="0"/>
    <x v="0"/>
    <n v="50000"/>
  </r>
  <r>
    <n v="691062"/>
    <s v="ANGELA DE JESUS MORALES CHACON DE RIVAS"/>
    <n v="17"/>
    <x v="0"/>
    <n v="41617"/>
    <x v="14"/>
    <x v="0"/>
    <n v="24935"/>
    <x v="2"/>
    <x v="0"/>
    <x v="0"/>
    <n v="35000"/>
  </r>
  <r>
    <n v="691063"/>
    <s v="JULIO PAULINO MENDEZ MARROQUIN"/>
    <n v="17"/>
    <x v="0"/>
    <n v="49033"/>
    <x v="15"/>
    <x v="0"/>
    <n v="53550"/>
    <x v="1"/>
    <x v="0"/>
    <x v="0"/>
    <n v="35000"/>
  </r>
  <r>
    <n v="691082"/>
    <s v="SANTOS MANUEL IXCOY IXCHOP"/>
    <n v="17"/>
    <x v="0"/>
    <n v="58534"/>
    <x v="16"/>
    <x v="0"/>
    <n v="53550"/>
    <x v="1"/>
    <x v="1"/>
    <x v="0"/>
    <n v="10000"/>
  </r>
  <r>
    <n v="691093"/>
    <s v="INIQUE AILIN PU CARRILLO"/>
    <n v="17"/>
    <x v="0"/>
    <n v="55870"/>
    <x v="17"/>
    <x v="0"/>
    <n v="24935"/>
    <x v="2"/>
    <x v="0"/>
    <x v="0"/>
    <n v="18000"/>
  </r>
  <r>
    <n v="691099"/>
    <s v="CARLOS CHOC CUCUL"/>
    <n v="17"/>
    <x v="0"/>
    <n v="57077"/>
    <x v="18"/>
    <x v="0"/>
    <n v="53550"/>
    <x v="1"/>
    <x v="1"/>
    <x v="0"/>
    <n v="45000"/>
  </r>
  <r>
    <n v="691123"/>
    <s v="EDGAR OBDULIO CORTEZ RAYMUNDO"/>
    <n v="17"/>
    <x v="0"/>
    <n v="58684"/>
    <x v="19"/>
    <x v="0"/>
    <n v="25829"/>
    <x v="0"/>
    <x v="1"/>
    <x v="0"/>
    <n v="31000"/>
  </r>
  <r>
    <n v="691130"/>
    <s v="REYNOLDO FELICIANO CHIC YAT"/>
    <n v="17"/>
    <x v="0"/>
    <n v="58525"/>
    <x v="20"/>
    <x v="0"/>
    <n v="25829"/>
    <x v="0"/>
    <x v="1"/>
    <x v="0"/>
    <n v="30000"/>
  </r>
  <r>
    <n v="691133"/>
    <s v="JACKELINE MARINA GARCIA DIAZ"/>
    <n v="17"/>
    <x v="0"/>
    <n v="39071"/>
    <x v="21"/>
    <x v="0"/>
    <n v="24935"/>
    <x v="2"/>
    <x v="1"/>
    <x v="0"/>
    <n v="35000"/>
  </r>
  <r>
    <n v="691136"/>
    <s v="CARLOS EDUARDO SAMAYOA SECAIDA"/>
    <n v="17"/>
    <x v="0"/>
    <n v="62574"/>
    <x v="22"/>
    <x v="0"/>
    <n v="25829"/>
    <x v="0"/>
    <x v="1"/>
    <x v="0"/>
    <n v="50000"/>
  </r>
  <r>
    <n v="691193"/>
    <s v="ANTONIO US PU"/>
    <n v="17"/>
    <x v="0"/>
    <n v="61343"/>
    <x v="23"/>
    <x v="0"/>
    <n v="53550"/>
    <x v="1"/>
    <x v="1"/>
    <x v="0"/>
    <n v="45000"/>
  </r>
  <r>
    <n v="691194"/>
    <s v="MAGDALENA IMELDA ANAY CABA DE PUENTE"/>
    <n v="17"/>
    <x v="0"/>
    <n v="51264"/>
    <x v="24"/>
    <x v="0"/>
    <n v="51067"/>
    <x v="3"/>
    <x v="0"/>
    <x v="0"/>
    <n v="20000"/>
  </r>
  <r>
    <n v="691210"/>
    <s v="BLANCA MARIBEL PEREZ AQUINO"/>
    <n v="17"/>
    <x v="0"/>
    <n v="49022"/>
    <x v="25"/>
    <x v="0"/>
    <n v="25829"/>
    <x v="0"/>
    <x v="1"/>
    <x v="0"/>
    <n v="55000"/>
  </r>
  <r>
    <n v="691215"/>
    <s v="SANTOS JULIO RAGUEX ACABAL"/>
    <n v="17"/>
    <x v="0"/>
    <n v="62569"/>
    <x v="26"/>
    <x v="0"/>
    <n v="25829"/>
    <x v="0"/>
    <x v="1"/>
    <x v="0"/>
    <n v="38000"/>
  </r>
  <r>
    <n v="691290"/>
    <s v="MANUEL ALVAREZ TUM"/>
    <n v="17"/>
    <x v="0"/>
    <n v="50950"/>
    <x v="27"/>
    <x v="0"/>
    <n v="53550"/>
    <x v="1"/>
    <x v="0"/>
    <x v="0"/>
    <n v="15000"/>
  </r>
  <r>
    <n v="690943"/>
    <s v="CARLOS MANUEL XOL OCH"/>
    <n v="18"/>
    <x v="0"/>
    <n v="55840"/>
    <x v="28"/>
    <x v="0"/>
    <n v="25829"/>
    <x v="0"/>
    <x v="2"/>
    <x v="0"/>
    <n v="6000"/>
  </r>
  <r>
    <n v="691005"/>
    <s v="SANDRA PATRICIA MEZ CUCUL"/>
    <n v="18"/>
    <x v="0"/>
    <n v="65416"/>
    <x v="29"/>
    <x v="0"/>
    <n v="53550"/>
    <x v="1"/>
    <x v="1"/>
    <x v="0"/>
    <n v="30000"/>
  </r>
  <r>
    <n v="691015"/>
    <s v="ELENA AJUCUM HERNANDEZ"/>
    <n v="18"/>
    <x v="0"/>
    <n v="52156"/>
    <x v="30"/>
    <x v="0"/>
    <n v="24935"/>
    <x v="2"/>
    <x v="1"/>
    <x v="0"/>
    <n v="20000"/>
  </r>
  <r>
    <n v="691026"/>
    <s v="ANGEL ANIBAL JUAREZ RAMOS"/>
    <n v="18"/>
    <x v="0"/>
    <n v="48314"/>
    <x v="31"/>
    <x v="0"/>
    <n v="25829"/>
    <x v="0"/>
    <x v="3"/>
    <x v="0"/>
    <n v="45000"/>
  </r>
  <r>
    <n v="691048"/>
    <s v="GERBER URBANO BARRIOS OROZCO"/>
    <n v="18"/>
    <x v="0"/>
    <n v="63632"/>
    <x v="32"/>
    <x v="0"/>
    <n v="24935"/>
    <x v="2"/>
    <x v="1"/>
    <x v="0"/>
    <n v="40000"/>
  </r>
  <r>
    <n v="691081"/>
    <s v="NORA LETICIA FELIPE LOPEZ DE FELIPE"/>
    <n v="18"/>
    <x v="0"/>
    <n v="50960"/>
    <x v="33"/>
    <x v="0"/>
    <n v="53550"/>
    <x v="1"/>
    <x v="4"/>
    <x v="0"/>
    <n v="45000"/>
  </r>
  <r>
    <n v="691084"/>
    <s v="BRENDA VERONICA TOJ PIRIR"/>
    <n v="18"/>
    <x v="0"/>
    <n v="65018"/>
    <x v="34"/>
    <x v="0"/>
    <n v="53550"/>
    <x v="1"/>
    <x v="1"/>
    <x v="0"/>
    <n v="25000"/>
  </r>
  <r>
    <n v="691087"/>
    <s v="DIEGO ROLANDO TZOY CHIC"/>
    <n v="18"/>
    <x v="0"/>
    <n v="28724"/>
    <x v="35"/>
    <x v="0"/>
    <n v="25829"/>
    <x v="0"/>
    <x v="1"/>
    <x v="0"/>
    <n v="20000"/>
  </r>
  <r>
    <n v="691092"/>
    <s v="DOMINGO MORALES TINIGUAR"/>
    <n v="18"/>
    <x v="0"/>
    <n v="22142"/>
    <x v="36"/>
    <x v="0"/>
    <n v="25829"/>
    <x v="0"/>
    <x v="1"/>
    <x v="0"/>
    <n v="30000"/>
  </r>
  <r>
    <n v="691132"/>
    <s v="NURIA CORINA GARCIA GARCIA"/>
    <n v="18"/>
    <x v="0"/>
    <n v="52892"/>
    <x v="37"/>
    <x v="0"/>
    <n v="25829"/>
    <x v="0"/>
    <x v="1"/>
    <x v="0"/>
    <n v="25000"/>
  </r>
  <r>
    <n v="691143"/>
    <s v="SERGIO GEOVANNY AJANEL HERNANDEZ"/>
    <n v="18"/>
    <x v="0"/>
    <n v="38281"/>
    <x v="38"/>
    <x v="0"/>
    <n v="24935"/>
    <x v="2"/>
    <x v="1"/>
    <x v="0"/>
    <n v="50000"/>
  </r>
  <r>
    <n v="691144"/>
    <s v="JORGE OSWALDO POP POP"/>
    <n v="18"/>
    <x v="0"/>
    <n v="62577"/>
    <x v="39"/>
    <x v="0"/>
    <n v="53550"/>
    <x v="1"/>
    <x v="3"/>
    <x v="0"/>
    <n v="45000"/>
  </r>
  <r>
    <n v="691150"/>
    <s v="CARLOS ENRIQUE PEREZ CAMEY"/>
    <n v="18"/>
    <x v="0"/>
    <n v="59945"/>
    <x v="40"/>
    <x v="0"/>
    <n v="53550"/>
    <x v="1"/>
    <x v="1"/>
    <x v="0"/>
    <n v="25000"/>
  </r>
  <r>
    <n v="691153"/>
    <s v="MANUELA LUX QUIEJ DE TAVICO"/>
    <n v="18"/>
    <x v="0"/>
    <n v="36074"/>
    <x v="41"/>
    <x v="0"/>
    <n v="24935"/>
    <x v="2"/>
    <x v="1"/>
    <x v="0"/>
    <n v="60000"/>
  </r>
  <r>
    <n v="691161"/>
    <s v="CARLOS VIDAL PEREZ HERNANDEZ"/>
    <n v="18"/>
    <x v="0"/>
    <n v="48255"/>
    <x v="42"/>
    <x v="0"/>
    <n v="24935"/>
    <x v="2"/>
    <x v="1"/>
    <x v="0"/>
    <n v="20000"/>
  </r>
  <r>
    <n v="691172"/>
    <s v="SUZELYN ANABELLY CAMO CHEN"/>
    <n v="18"/>
    <x v="0"/>
    <n v="57077"/>
    <x v="18"/>
    <x v="0"/>
    <n v="53550"/>
    <x v="1"/>
    <x v="3"/>
    <x v="0"/>
    <n v="12000"/>
  </r>
  <r>
    <n v="691176"/>
    <s v="ISRAEL MARGARITO GODINEZ OROZCO"/>
    <n v="18"/>
    <x v="0"/>
    <n v="59945"/>
    <x v="40"/>
    <x v="0"/>
    <n v="53550"/>
    <x v="1"/>
    <x v="1"/>
    <x v="0"/>
    <n v="10000"/>
  </r>
  <r>
    <n v="691182"/>
    <s v="ALFREDO BEB ICHICH"/>
    <n v="18"/>
    <x v="0"/>
    <n v="64382"/>
    <x v="43"/>
    <x v="0"/>
    <n v="25829"/>
    <x v="0"/>
    <x v="1"/>
    <x v="0"/>
    <n v="20000"/>
  </r>
  <r>
    <n v="691192"/>
    <s v="JOSE DOMINGO TZALAM CHOC"/>
    <n v="18"/>
    <x v="0"/>
    <n v="51591"/>
    <x v="44"/>
    <x v="0"/>
    <n v="24935"/>
    <x v="2"/>
    <x v="1"/>
    <x v="0"/>
    <n v="50000"/>
  </r>
  <r>
    <n v="691213"/>
    <s v="ZULMI JUDITH MEJIA TOJ DE PEREZ"/>
    <n v="18"/>
    <x v="0"/>
    <n v="49675"/>
    <x v="45"/>
    <x v="0"/>
    <n v="53550"/>
    <x v="1"/>
    <x v="3"/>
    <x v="0"/>
    <n v="50000"/>
  </r>
  <r>
    <n v="691217"/>
    <s v="NOE LANCERIO ACEYTUNO"/>
    <n v="18"/>
    <x v="0"/>
    <n v="25729"/>
    <x v="46"/>
    <x v="0"/>
    <n v="24935"/>
    <x v="2"/>
    <x v="5"/>
    <x v="0"/>
    <n v="50000"/>
  </r>
  <r>
    <n v="691220"/>
    <s v="SINGLY JOHANA SACALXOT CUX"/>
    <n v="18"/>
    <x v="0"/>
    <n v="40902"/>
    <x v="47"/>
    <x v="0"/>
    <n v="25829"/>
    <x v="0"/>
    <x v="1"/>
    <x v="0"/>
    <n v="40000"/>
  </r>
  <r>
    <n v="691260"/>
    <s v="JOSEFA BAUTISTA RAMIREZ DE PUAC"/>
    <n v="18"/>
    <x v="0"/>
    <n v="42298"/>
    <x v="48"/>
    <x v="0"/>
    <n v="53550"/>
    <x v="1"/>
    <x v="3"/>
    <x v="0"/>
    <n v="58000"/>
  </r>
  <r>
    <n v="691271"/>
    <s v="YULMA DAGMAR MUHUN MARROQUIN"/>
    <n v="18"/>
    <x v="0"/>
    <n v="52891"/>
    <x v="49"/>
    <x v="0"/>
    <n v="53550"/>
    <x v="1"/>
    <x v="2"/>
    <x v="0"/>
    <n v="30000"/>
  </r>
  <r>
    <n v="691287"/>
    <s v="GAUDENCIO ROMAN DE LEON HERNANDEZ"/>
    <n v="18"/>
    <x v="0"/>
    <n v="36794"/>
    <x v="50"/>
    <x v="0"/>
    <n v="24935"/>
    <x v="2"/>
    <x v="1"/>
    <x v="0"/>
    <n v="30000"/>
  </r>
  <r>
    <n v="691296"/>
    <s v="IMELDA AGUSTIN HERNANDEZ"/>
    <n v="18"/>
    <x v="0"/>
    <n v="49031"/>
    <x v="51"/>
    <x v="0"/>
    <n v="25829"/>
    <x v="0"/>
    <x v="1"/>
    <x v="0"/>
    <n v="20000"/>
  </r>
  <r>
    <n v="691313"/>
    <s v="FRANCISCA ESTER CACATZUM SANCHEZ"/>
    <n v="18"/>
    <x v="0"/>
    <n v="27925"/>
    <x v="52"/>
    <x v="0"/>
    <n v="25829"/>
    <x v="0"/>
    <x v="1"/>
    <x v="0"/>
    <n v="45000"/>
  </r>
  <r>
    <n v="691317"/>
    <s v="IRIS ANABELA SOLER AGUILAR DE SOLIS"/>
    <n v="18"/>
    <x v="0"/>
    <n v="47183"/>
    <x v="53"/>
    <x v="0"/>
    <n v="53550"/>
    <x v="1"/>
    <x v="1"/>
    <x v="0"/>
    <n v="15000"/>
  </r>
  <r>
    <n v="691319"/>
    <s v="KIMBERLY JACQUELINE VELASQUEZ"/>
    <n v="18"/>
    <x v="0"/>
    <n v="59945"/>
    <x v="40"/>
    <x v="0"/>
    <n v="25829"/>
    <x v="0"/>
    <x v="3"/>
    <x v="0"/>
    <n v="30000"/>
  </r>
  <r>
    <n v="691326"/>
    <s v="OLGA MARINA GUARQUEX TUIS"/>
    <n v="18"/>
    <x v="0"/>
    <n v="36798"/>
    <x v="54"/>
    <x v="0"/>
    <n v="53550"/>
    <x v="1"/>
    <x v="3"/>
    <x v="0"/>
    <n v="10000"/>
  </r>
  <r>
    <n v="691333"/>
    <s v="PANCHA CELESTE JOLON MIRANDA DE GONZALEZ"/>
    <n v="18"/>
    <x v="0"/>
    <n v="55024"/>
    <x v="55"/>
    <x v="0"/>
    <n v="53550"/>
    <x v="1"/>
    <x v="1"/>
    <x v="0"/>
    <n v="35000"/>
  </r>
  <r>
    <n v="691339"/>
    <s v="JULIO ALFONSO BARRERA MORALES"/>
    <n v="18"/>
    <x v="0"/>
    <n v="63625"/>
    <x v="56"/>
    <x v="0"/>
    <n v="25829"/>
    <x v="0"/>
    <x v="3"/>
    <x v="0"/>
    <n v="15000"/>
  </r>
  <r>
    <n v="691372"/>
    <s v="SONIA ELIZABETH TALA RAMIREZ DE SUNUC"/>
    <n v="18"/>
    <x v="0"/>
    <n v="21828"/>
    <x v="7"/>
    <x v="0"/>
    <n v="24935"/>
    <x v="2"/>
    <x v="1"/>
    <x v="0"/>
    <n v="20000"/>
  </r>
  <r>
    <n v="691378"/>
    <s v="WILDER ARNOLDO CAR ESPANTZAY"/>
    <n v="18"/>
    <x v="0"/>
    <n v="38276"/>
    <x v="57"/>
    <x v="0"/>
    <n v="24935"/>
    <x v="2"/>
    <x v="1"/>
    <x v="0"/>
    <n v="25000"/>
  </r>
  <r>
    <n v="691394"/>
    <s v="GLORIA REYNOSO SOLOMAN DE QUICHE"/>
    <n v="18"/>
    <x v="0"/>
    <n v="62580"/>
    <x v="3"/>
    <x v="0"/>
    <n v="24935"/>
    <x v="2"/>
    <x v="3"/>
    <x v="0"/>
    <n v="40000"/>
  </r>
  <r>
    <n v="691441"/>
    <s v="GREGORIA PEREZ AJIN DE GARCIA"/>
    <n v="18"/>
    <x v="0"/>
    <n v="48252"/>
    <x v="58"/>
    <x v="0"/>
    <n v="24935"/>
    <x v="2"/>
    <x v="1"/>
    <x v="0"/>
    <n v="18000"/>
  </r>
  <r>
    <n v="691445"/>
    <s v="JULIA RAQUEL TZIC PUAC DE TACAM"/>
    <n v="18"/>
    <x v="0"/>
    <n v="61344"/>
    <x v="59"/>
    <x v="0"/>
    <n v="25829"/>
    <x v="0"/>
    <x v="1"/>
    <x v="0"/>
    <n v="45000"/>
  </r>
  <r>
    <n v="691477"/>
    <s v="ELIZABETH OCTAVILA PAIZ ORELLANA"/>
    <n v="18"/>
    <x v="0"/>
    <n v="59788"/>
    <x v="60"/>
    <x v="0"/>
    <n v="24935"/>
    <x v="2"/>
    <x v="3"/>
    <x v="0"/>
    <n v="10000"/>
  </r>
  <r>
    <n v="691488"/>
    <s v="LITI EDELMIRA GAMBOA GOMEZ DE AJCU"/>
    <n v="18"/>
    <x v="0"/>
    <n v="58519"/>
    <x v="61"/>
    <x v="0"/>
    <n v="24935"/>
    <x v="2"/>
    <x v="3"/>
    <x v="0"/>
    <n v="35000"/>
  </r>
  <r>
    <n v="691514"/>
    <s v="CATARINA MACHIC Y MACHIC DE TASEJ"/>
    <n v="18"/>
    <x v="0"/>
    <n v="42298"/>
    <x v="48"/>
    <x v="0"/>
    <n v="24935"/>
    <x v="2"/>
    <x v="3"/>
    <x v="0"/>
    <n v="15000"/>
  </r>
  <r>
    <n v="691532"/>
    <s v="FRANCISCO FILIBERTO CARRILLO SOC"/>
    <n v="18"/>
    <x v="0"/>
    <n v="48260"/>
    <x v="62"/>
    <x v="0"/>
    <n v="25829"/>
    <x v="0"/>
    <x v="3"/>
    <x v="0"/>
    <n v="45000"/>
  </r>
  <r>
    <n v="691534"/>
    <s v="SANDRA MELINA TZINA PETZEY"/>
    <n v="18"/>
    <x v="0"/>
    <n v="50273"/>
    <x v="63"/>
    <x v="0"/>
    <n v="53550"/>
    <x v="1"/>
    <x v="3"/>
    <x v="0"/>
    <n v="25000"/>
  </r>
  <r>
    <n v="691573"/>
    <s v="ANGELICA MARIA ALVAREZ CITALAN DE QUEME"/>
    <n v="18"/>
    <x v="0"/>
    <n v="37715"/>
    <x v="64"/>
    <x v="0"/>
    <n v="24935"/>
    <x v="2"/>
    <x v="3"/>
    <x v="0"/>
    <n v="35000"/>
  </r>
  <r>
    <n v="691000"/>
    <s v="EDGAR VIDAL TZAJ CHIRIX"/>
    <n v="19"/>
    <x v="0"/>
    <n v="52151"/>
    <x v="65"/>
    <x v="0"/>
    <n v="25829"/>
    <x v="0"/>
    <x v="3"/>
    <x v="0"/>
    <n v="35000"/>
  </r>
  <r>
    <n v="691007"/>
    <s v="JAIMEN FERNANDO SACUL ACTE"/>
    <n v="19"/>
    <x v="0"/>
    <n v="50963"/>
    <x v="66"/>
    <x v="0"/>
    <n v="53550"/>
    <x v="1"/>
    <x v="3"/>
    <x v="0"/>
    <n v="50000"/>
  </r>
  <r>
    <n v="691022"/>
    <s v="ANDRES JERONIMO PABLO CACATZUM"/>
    <n v="19"/>
    <x v="0"/>
    <n v="28751"/>
    <x v="67"/>
    <x v="0"/>
    <n v="25829"/>
    <x v="0"/>
    <x v="3"/>
    <x v="0"/>
    <n v="45000"/>
  </r>
  <r>
    <n v="691034"/>
    <s v="YULMI SUGEIDY OROZCO MENDEZ DE DE LEON"/>
    <n v="19"/>
    <x v="0"/>
    <n v="37714"/>
    <x v="68"/>
    <x v="0"/>
    <n v="53550"/>
    <x v="1"/>
    <x v="3"/>
    <x v="0"/>
    <n v="40000"/>
  </r>
  <r>
    <n v="691049"/>
    <s v="AURA ALEJANDRA BLANCO CAZUN"/>
    <n v="19"/>
    <x v="0"/>
    <n v="59744"/>
    <x v="69"/>
    <x v="0"/>
    <n v="24935"/>
    <x v="2"/>
    <x v="3"/>
    <x v="0"/>
    <n v="15000"/>
  </r>
  <r>
    <n v="691246"/>
    <s v="AGUSTIN GAMEZ VENTURA"/>
    <n v="19"/>
    <x v="0"/>
    <n v="36074"/>
    <x v="41"/>
    <x v="0"/>
    <n v="25829"/>
    <x v="0"/>
    <x v="3"/>
    <x v="0"/>
    <n v="30000"/>
  </r>
  <r>
    <n v="691257"/>
    <s v="MIRZA ANABELLY LUX CANIZ DE TURCIOS"/>
    <n v="19"/>
    <x v="0"/>
    <n v="25748"/>
    <x v="10"/>
    <x v="0"/>
    <n v="53550"/>
    <x v="1"/>
    <x v="3"/>
    <x v="0"/>
    <n v="45000"/>
  </r>
  <r>
    <n v="691316"/>
    <s v="CELI YAMILEX AGUILAR CARDONA"/>
    <n v="19"/>
    <x v="0"/>
    <n v="58684"/>
    <x v="19"/>
    <x v="0"/>
    <n v="24935"/>
    <x v="2"/>
    <x v="3"/>
    <x v="0"/>
    <n v="20000"/>
  </r>
  <r>
    <n v="691320"/>
    <s v="LILIAN NOEMI RODRIGUEZ LOPEZ DE MARTINEZ"/>
    <n v="19"/>
    <x v="0"/>
    <n v="35719"/>
    <x v="70"/>
    <x v="0"/>
    <n v="25829"/>
    <x v="0"/>
    <x v="3"/>
    <x v="0"/>
    <n v="50000"/>
  </r>
  <r>
    <n v="691334"/>
    <s v="MANUELA VICENTE TZUNUN DE YAT"/>
    <n v="19"/>
    <x v="0"/>
    <n v="36074"/>
    <x v="41"/>
    <x v="0"/>
    <n v="25829"/>
    <x v="0"/>
    <x v="3"/>
    <x v="0"/>
    <n v="25000"/>
  </r>
  <r>
    <n v="691337"/>
    <s v="ELENA AJPOP QUEMA"/>
    <n v="19"/>
    <x v="0"/>
    <n v="19289"/>
    <x v="71"/>
    <x v="0"/>
    <n v="24935"/>
    <x v="2"/>
    <x v="5"/>
    <x v="0"/>
    <n v="12000"/>
  </r>
  <r>
    <n v="691357"/>
    <s v="BEVERLY GABRIELA SANCHEZ PAZ"/>
    <n v="19"/>
    <x v="0"/>
    <n v="59101"/>
    <x v="72"/>
    <x v="0"/>
    <n v="25829"/>
    <x v="0"/>
    <x v="3"/>
    <x v="0"/>
    <n v="15000"/>
  </r>
  <r>
    <n v="691360"/>
    <s v="MARGARITA ELIZABETH SARAX RAMON DE SANDOVAL"/>
    <n v="19"/>
    <x v="0"/>
    <n v="62580"/>
    <x v="3"/>
    <x v="0"/>
    <n v="53550"/>
    <x v="1"/>
    <x v="3"/>
    <x v="0"/>
    <n v="15000"/>
  </r>
  <r>
    <n v="691363"/>
    <s v="REINA VALENTINA BRAVO PEREZ"/>
    <n v="19"/>
    <x v="0"/>
    <n v="59945"/>
    <x v="40"/>
    <x v="0"/>
    <n v="24935"/>
    <x v="2"/>
    <x v="3"/>
    <x v="0"/>
    <n v="10000"/>
  </r>
  <r>
    <n v="691380"/>
    <s v="BRENDA MARILU TIUL VARGAS"/>
    <n v="19"/>
    <x v="0"/>
    <n v="58524"/>
    <x v="73"/>
    <x v="0"/>
    <n v="53550"/>
    <x v="1"/>
    <x v="3"/>
    <x v="0"/>
    <n v="15000"/>
  </r>
  <r>
    <n v="691381"/>
    <s v="SARAI ELIZABETH OCHAETA CUNIL"/>
    <n v="19"/>
    <x v="0"/>
    <n v="27931"/>
    <x v="74"/>
    <x v="0"/>
    <n v="25829"/>
    <x v="0"/>
    <x v="3"/>
    <x v="0"/>
    <n v="20000"/>
  </r>
  <r>
    <n v="691426"/>
    <s v="HERLINDA JOSEFINA GARCIA LOPEZ"/>
    <n v="19"/>
    <x v="0"/>
    <n v="39067"/>
    <x v="75"/>
    <x v="0"/>
    <n v="24935"/>
    <x v="2"/>
    <x v="5"/>
    <x v="0"/>
    <n v="40000"/>
  </r>
  <r>
    <n v="691429"/>
    <s v="GASPAR QUINO XON"/>
    <n v="19"/>
    <x v="0"/>
    <n v="51055"/>
    <x v="76"/>
    <x v="0"/>
    <n v="53550"/>
    <x v="1"/>
    <x v="5"/>
    <x v="0"/>
    <n v="10000"/>
  </r>
  <r>
    <n v="691438"/>
    <s v="SELENA GUERRA DONIS"/>
    <n v="19"/>
    <x v="0"/>
    <n v="28527"/>
    <x v="77"/>
    <x v="0"/>
    <n v="25829"/>
    <x v="0"/>
    <x v="5"/>
    <x v="0"/>
    <n v="6000"/>
  </r>
  <r>
    <n v="691447"/>
    <s v="FRANCISCA PATZAN SURUY"/>
    <n v="19"/>
    <x v="0"/>
    <n v="25715"/>
    <x v="78"/>
    <x v="0"/>
    <n v="53550"/>
    <x v="1"/>
    <x v="5"/>
    <x v="0"/>
    <n v="30000"/>
  </r>
  <r>
    <n v="691465"/>
    <s v="SUSANA BELEN ALVARADO VASQUEZ"/>
    <n v="19"/>
    <x v="0"/>
    <n v="55876"/>
    <x v="79"/>
    <x v="0"/>
    <n v="25829"/>
    <x v="0"/>
    <x v="3"/>
    <x v="0"/>
    <n v="60000"/>
  </r>
  <r>
    <n v="691483"/>
    <s v="DILSIA MARIBEL DIAZ LEONARDO"/>
    <n v="19"/>
    <x v="0"/>
    <n v="47183"/>
    <x v="53"/>
    <x v="0"/>
    <n v="24935"/>
    <x v="2"/>
    <x v="3"/>
    <x v="0"/>
    <n v="10000"/>
  </r>
  <r>
    <n v="691491"/>
    <s v="CANDELARIA IXCOY LOBOS DE LOBOS"/>
    <n v="19"/>
    <x v="0"/>
    <n v="51265"/>
    <x v="80"/>
    <x v="0"/>
    <n v="53550"/>
    <x v="1"/>
    <x v="5"/>
    <x v="0"/>
    <n v="30000"/>
  </r>
  <r>
    <n v="691497"/>
    <s v="VILMA FLORIDALMA ESCOBAR FUENTES DE OROZCO"/>
    <n v="19"/>
    <x v="0"/>
    <n v="50948"/>
    <x v="81"/>
    <x v="0"/>
    <n v="25829"/>
    <x v="0"/>
    <x v="3"/>
    <x v="0"/>
    <n v="15000"/>
  </r>
  <r>
    <n v="691502"/>
    <s v="HEYDA ZACARIAS RAMIREZ"/>
    <n v="19"/>
    <x v="0"/>
    <n v="27926"/>
    <x v="82"/>
    <x v="0"/>
    <n v="24935"/>
    <x v="2"/>
    <x v="3"/>
    <x v="0"/>
    <n v="25000"/>
  </r>
  <r>
    <n v="691507"/>
    <s v="JAKELINNE ROXANA PATAL NOJ DE CHUY"/>
    <n v="19"/>
    <x v="0"/>
    <n v="21828"/>
    <x v="7"/>
    <x v="0"/>
    <n v="53550"/>
    <x v="1"/>
    <x v="5"/>
    <x v="0"/>
    <n v="50000"/>
  </r>
  <r>
    <n v="691543"/>
    <s v="SONIA FLORIDALMA CACAO CAAL DE ICAL"/>
    <n v="19"/>
    <x v="0"/>
    <n v="64392"/>
    <x v="83"/>
    <x v="0"/>
    <n v="53550"/>
    <x v="1"/>
    <x v="3"/>
    <x v="0"/>
    <n v="30000"/>
  </r>
  <r>
    <n v="691552"/>
    <s v="JOVA DEL CARMEN GUZMAN"/>
    <n v="19"/>
    <x v="0"/>
    <n v="63631"/>
    <x v="84"/>
    <x v="0"/>
    <n v="53550"/>
    <x v="1"/>
    <x v="5"/>
    <x v="0"/>
    <n v="45000"/>
  </r>
  <r>
    <n v="691554"/>
    <s v="RENE LOPEZ Y LOPEZ"/>
    <n v="19"/>
    <x v="0"/>
    <n v="40200"/>
    <x v="85"/>
    <x v="0"/>
    <n v="53550"/>
    <x v="1"/>
    <x v="3"/>
    <x v="0"/>
    <n v="45000"/>
  </r>
  <r>
    <n v="691559"/>
    <s v="ANA NICOLAS ESTEBAN"/>
    <n v="19"/>
    <x v="0"/>
    <n v="42287"/>
    <x v="86"/>
    <x v="0"/>
    <n v="53550"/>
    <x v="1"/>
    <x v="5"/>
    <x v="0"/>
    <n v="15000"/>
  </r>
  <r>
    <n v="691593"/>
    <s v="ANA PATRICIA ALVARADO MELENDEZ DE MIGUEL"/>
    <n v="19"/>
    <x v="0"/>
    <n v="58524"/>
    <x v="73"/>
    <x v="0"/>
    <n v="25829"/>
    <x v="0"/>
    <x v="5"/>
    <x v="0"/>
    <n v="10000"/>
  </r>
  <r>
    <n v="691628"/>
    <s v="DERLIN PAOLA REYES SANCHEZ"/>
    <n v="19"/>
    <x v="0"/>
    <n v="41617"/>
    <x v="14"/>
    <x v="0"/>
    <n v="25829"/>
    <x v="0"/>
    <x v="3"/>
    <x v="0"/>
    <n v="40000"/>
  </r>
  <r>
    <n v="691629"/>
    <s v="ANA AJCALON AJCALON"/>
    <n v="19"/>
    <x v="0"/>
    <n v="55028"/>
    <x v="87"/>
    <x v="0"/>
    <n v="25829"/>
    <x v="0"/>
    <x v="3"/>
    <x v="0"/>
    <n v="30000"/>
  </r>
  <r>
    <n v="691636"/>
    <s v="CESAR RENE ANTONIO CAJ LAJ"/>
    <n v="19"/>
    <x v="0"/>
    <n v="49021"/>
    <x v="88"/>
    <x v="0"/>
    <n v="25829"/>
    <x v="0"/>
    <x v="3"/>
    <x v="0"/>
    <n v="15000"/>
  </r>
  <r>
    <n v="691644"/>
    <s v="JACINTA BOP RAMIREZ"/>
    <n v="19"/>
    <x v="0"/>
    <n v="51264"/>
    <x v="24"/>
    <x v="0"/>
    <n v="24935"/>
    <x v="2"/>
    <x v="3"/>
    <x v="0"/>
    <n v="60000"/>
  </r>
  <r>
    <n v="691678"/>
    <s v="ISABEL GAMEZ GOMEZ"/>
    <n v="19"/>
    <x v="0"/>
    <n v="36074"/>
    <x v="41"/>
    <x v="0"/>
    <n v="25829"/>
    <x v="0"/>
    <x v="3"/>
    <x v="0"/>
    <n v="20000"/>
  </r>
  <r>
    <n v="691687"/>
    <s v="ANA COTOC YAC DE YAC"/>
    <n v="19"/>
    <x v="0"/>
    <n v="48266"/>
    <x v="89"/>
    <x v="0"/>
    <n v="25829"/>
    <x v="0"/>
    <x v="3"/>
    <x v="0"/>
    <n v="6000"/>
  </r>
  <r>
    <n v="691714"/>
    <s v="MARIA DEL CARMEN DE LEON CARRILLO"/>
    <n v="19"/>
    <x v="0"/>
    <n v="61343"/>
    <x v="23"/>
    <x v="0"/>
    <n v="25829"/>
    <x v="0"/>
    <x v="5"/>
    <x v="0"/>
    <n v="50000"/>
  </r>
  <r>
    <n v="691769"/>
    <s v="ROLANDO OTTONIEL VELASQUEZ ELIAS"/>
    <n v="19"/>
    <x v="0"/>
    <n v="42302"/>
    <x v="90"/>
    <x v="0"/>
    <n v="53550"/>
    <x v="1"/>
    <x v="5"/>
    <x v="0"/>
    <n v="25000"/>
  </r>
  <r>
    <n v="691825"/>
    <s v="RIQUELMER ROCAEL ITZEP AJXUP"/>
    <n v="19"/>
    <x v="0"/>
    <n v="48260"/>
    <x v="62"/>
    <x v="0"/>
    <n v="53550"/>
    <x v="1"/>
    <x v="3"/>
    <x v="0"/>
    <n v="31000"/>
  </r>
  <r>
    <n v="691045"/>
    <s v="YOSELINE ANDREA CORONADO CUQUE"/>
    <n v="20"/>
    <x v="0"/>
    <n v="59369"/>
    <x v="91"/>
    <x v="0"/>
    <n v="24935"/>
    <x v="2"/>
    <x v="5"/>
    <x v="0"/>
    <n v="25000"/>
  </r>
  <r>
    <n v="691134"/>
    <s v="BLANCA ESTELA CHAVARRIA ARIAS"/>
    <n v="20"/>
    <x v="0"/>
    <n v="40932"/>
    <x v="92"/>
    <x v="0"/>
    <n v="25829"/>
    <x v="0"/>
    <x v="5"/>
    <x v="0"/>
    <n v="70000"/>
  </r>
  <r>
    <n v="691158"/>
    <s v="FREDY ALEJANDRO BARRIOS DE LEON"/>
    <n v="20"/>
    <x v="0"/>
    <n v="38292"/>
    <x v="93"/>
    <x v="0"/>
    <n v="24935"/>
    <x v="2"/>
    <x v="5"/>
    <x v="0"/>
    <n v="50000"/>
  </r>
  <r>
    <n v="691273"/>
    <s v="ELFIDO WILLIAM LOPEZ CRUZ"/>
    <n v="20"/>
    <x v="0"/>
    <n v="48260"/>
    <x v="62"/>
    <x v="0"/>
    <n v="25829"/>
    <x v="0"/>
    <x v="5"/>
    <x v="0"/>
    <n v="20000"/>
  </r>
  <r>
    <n v="691323"/>
    <s v="JUAN LUIS GARCIA GORDILLO"/>
    <n v="20"/>
    <x v="0"/>
    <n v="50951"/>
    <x v="94"/>
    <x v="0"/>
    <n v="24935"/>
    <x v="2"/>
    <x v="4"/>
    <x v="0"/>
    <n v="20000"/>
  </r>
  <r>
    <n v="691335"/>
    <s v="LESLI YESSENIA IZARA MENDEZ"/>
    <n v="20"/>
    <x v="0"/>
    <n v="49033"/>
    <x v="15"/>
    <x v="0"/>
    <n v="53550"/>
    <x v="1"/>
    <x v="5"/>
    <x v="0"/>
    <n v="30000"/>
  </r>
  <r>
    <n v="691353"/>
    <s v="RICARDO PELAEZ HERNANDEZ"/>
    <n v="20"/>
    <x v="0"/>
    <n v="27921"/>
    <x v="95"/>
    <x v="0"/>
    <n v="53550"/>
    <x v="1"/>
    <x v="4"/>
    <x v="0"/>
    <n v="20000"/>
  </r>
  <r>
    <n v="691387"/>
    <s v="MANUEL SALVADOR MACARIO"/>
    <n v="20"/>
    <x v="0"/>
    <n v="62569"/>
    <x v="26"/>
    <x v="0"/>
    <n v="24935"/>
    <x v="2"/>
    <x v="4"/>
    <x v="0"/>
    <n v="50000"/>
  </r>
  <r>
    <n v="691389"/>
    <s v="CLARA HILDA XIVIR ARGUETA DE JOCOL"/>
    <n v="20"/>
    <x v="0"/>
    <n v="19289"/>
    <x v="71"/>
    <x v="0"/>
    <n v="25829"/>
    <x v="0"/>
    <x v="5"/>
    <x v="0"/>
    <n v="20000"/>
  </r>
  <r>
    <n v="691409"/>
    <s v="CRISTHIAN LEONEL VENTURA BARRIOS"/>
    <n v="20"/>
    <x v="0"/>
    <n v="63633"/>
    <x v="96"/>
    <x v="0"/>
    <n v="25829"/>
    <x v="0"/>
    <x v="5"/>
    <x v="0"/>
    <n v="40000"/>
  </r>
  <r>
    <n v="691416"/>
    <s v="AIDA ESPERANZA TOC CUCUL DE COC"/>
    <n v="20"/>
    <x v="0"/>
    <n v="62577"/>
    <x v="39"/>
    <x v="0"/>
    <n v="53550"/>
    <x v="1"/>
    <x v="5"/>
    <x v="0"/>
    <n v="15000"/>
  </r>
  <r>
    <n v="691418"/>
    <s v="ZOILA CONSUELO YAX GUTIERREZ DE GOMEZ"/>
    <n v="20"/>
    <x v="0"/>
    <n v="55041"/>
    <x v="97"/>
    <x v="0"/>
    <n v="24935"/>
    <x v="2"/>
    <x v="5"/>
    <x v="0"/>
    <n v="60000"/>
  </r>
  <r>
    <n v="691425"/>
    <s v="HEIDI MARLENNE TIUL MARTINEZ"/>
    <n v="20"/>
    <x v="0"/>
    <n v="65411"/>
    <x v="98"/>
    <x v="0"/>
    <n v="25829"/>
    <x v="0"/>
    <x v="5"/>
    <x v="0"/>
    <n v="15000"/>
  </r>
  <r>
    <n v="691431"/>
    <s v="JOSE FRANCISCO MORALES"/>
    <n v="20"/>
    <x v="0"/>
    <n v="62568"/>
    <x v="99"/>
    <x v="0"/>
    <n v="24935"/>
    <x v="2"/>
    <x v="5"/>
    <x v="0"/>
    <n v="10000"/>
  </r>
  <r>
    <n v="691436"/>
    <s v="ALBERTO HERNANDEZ ORDOÑEZ"/>
    <n v="20"/>
    <x v="0"/>
    <n v="25722"/>
    <x v="100"/>
    <x v="0"/>
    <n v="24935"/>
    <x v="2"/>
    <x v="4"/>
    <x v="0"/>
    <n v="55000"/>
  </r>
  <r>
    <n v="691480"/>
    <s v="HUGO GILBERTO OROZCO LOPEZ"/>
    <n v="20"/>
    <x v="0"/>
    <n v="50948"/>
    <x v="81"/>
    <x v="0"/>
    <n v="51067"/>
    <x v="3"/>
    <x v="5"/>
    <x v="0"/>
    <n v="25000"/>
  </r>
  <r>
    <n v="691484"/>
    <s v="ELMER GUDIEL BORRAYO"/>
    <n v="20"/>
    <x v="0"/>
    <n v="50964"/>
    <x v="101"/>
    <x v="0"/>
    <n v="25829"/>
    <x v="0"/>
    <x v="5"/>
    <x v="0"/>
    <n v="20000"/>
  </r>
  <r>
    <n v="691524"/>
    <s v="CARMEN LETICIA CU CHOC DE MORALES"/>
    <n v="20"/>
    <x v="0"/>
    <n v="40880"/>
    <x v="102"/>
    <x v="0"/>
    <n v="53550"/>
    <x v="1"/>
    <x v="5"/>
    <x v="0"/>
    <n v="15000"/>
  </r>
  <r>
    <n v="691555"/>
    <s v="CATARINA ROSALES TOBAR"/>
    <n v="20"/>
    <x v="0"/>
    <n v="57077"/>
    <x v="18"/>
    <x v="0"/>
    <n v="25829"/>
    <x v="0"/>
    <x v="5"/>
    <x v="0"/>
    <n v="20000"/>
  </r>
  <r>
    <n v="691582"/>
    <s v="ELDRI MELISITA CARDONA ORDOÑEZ"/>
    <n v="20"/>
    <x v="0"/>
    <n v="50278"/>
    <x v="103"/>
    <x v="0"/>
    <n v="53550"/>
    <x v="1"/>
    <x v="5"/>
    <x v="0"/>
    <n v="15000"/>
  </r>
  <r>
    <n v="691597"/>
    <s v="MARIA HERMINIA CHAVEZ ROJO"/>
    <n v="20"/>
    <x v="0"/>
    <n v="54395"/>
    <x v="104"/>
    <x v="0"/>
    <n v="24935"/>
    <x v="2"/>
    <x v="4"/>
    <x v="0"/>
    <n v="20000"/>
  </r>
  <r>
    <n v="691607"/>
    <s v="ROCAEL ELISEO PEREZ JUAREZ"/>
    <n v="20"/>
    <x v="0"/>
    <n v="59945"/>
    <x v="40"/>
    <x v="0"/>
    <n v="53550"/>
    <x v="1"/>
    <x v="5"/>
    <x v="0"/>
    <n v="10000"/>
  </r>
  <r>
    <n v="691609"/>
    <s v="HECTOR MARCELINO VASQUEZ TAX"/>
    <n v="20"/>
    <x v="0"/>
    <n v="57506"/>
    <x v="105"/>
    <x v="0"/>
    <n v="53550"/>
    <x v="1"/>
    <x v="5"/>
    <x v="0"/>
    <n v="40000"/>
  </r>
  <r>
    <n v="691616"/>
    <s v="AMPARITO SARAI AGUILAR DE LOS SANTOS"/>
    <n v="20"/>
    <x v="0"/>
    <n v="57377"/>
    <x v="106"/>
    <x v="0"/>
    <n v="24935"/>
    <x v="2"/>
    <x v="5"/>
    <x v="0"/>
    <n v="20000"/>
  </r>
  <r>
    <n v="691635"/>
    <s v="JUANA PEREZ Y PEREZ"/>
    <n v="20"/>
    <x v="0"/>
    <n v="40901"/>
    <x v="107"/>
    <x v="0"/>
    <n v="25829"/>
    <x v="0"/>
    <x v="4"/>
    <x v="0"/>
    <n v="30000"/>
  </r>
  <r>
    <n v="691681"/>
    <s v="MANUEL MORALES LINDO"/>
    <n v="20"/>
    <x v="0"/>
    <n v="35128"/>
    <x v="108"/>
    <x v="0"/>
    <n v="25829"/>
    <x v="0"/>
    <x v="5"/>
    <x v="0"/>
    <n v="20000"/>
  </r>
  <r>
    <n v="691700"/>
    <s v="NICOLAS LOPEZ LUX"/>
    <n v="20"/>
    <x v="0"/>
    <n v="64379"/>
    <x v="109"/>
    <x v="0"/>
    <n v="24935"/>
    <x v="2"/>
    <x v="5"/>
    <x v="0"/>
    <n v="20000"/>
  </r>
  <r>
    <n v="691710"/>
    <s v="ADRIAN SIQUINAJAY CHIRIZ"/>
    <n v="20"/>
    <x v="0"/>
    <n v="58682"/>
    <x v="110"/>
    <x v="0"/>
    <n v="24935"/>
    <x v="2"/>
    <x v="5"/>
    <x v="0"/>
    <n v="10000"/>
  </r>
  <r>
    <n v="691715"/>
    <s v="JORGE MARIO MARTIN MARTIN"/>
    <n v="20"/>
    <x v="0"/>
    <n v="50954"/>
    <x v="111"/>
    <x v="0"/>
    <n v="53550"/>
    <x v="1"/>
    <x v="4"/>
    <x v="0"/>
    <n v="65000"/>
  </r>
  <r>
    <n v="691726"/>
    <s v="ISRAEL LUX US"/>
    <n v="20"/>
    <x v="0"/>
    <n v="57086"/>
    <x v="0"/>
    <x v="0"/>
    <n v="53550"/>
    <x v="1"/>
    <x v="5"/>
    <x v="0"/>
    <n v="48000"/>
  </r>
  <r>
    <n v="691752"/>
    <s v="FRANCISCA DE JESUS ENRIQUEZ TRUJILLO"/>
    <n v="20"/>
    <x v="0"/>
    <n v="56089"/>
    <x v="112"/>
    <x v="0"/>
    <n v="25829"/>
    <x v="0"/>
    <x v="5"/>
    <x v="0"/>
    <n v="50000"/>
  </r>
  <r>
    <n v="691758"/>
    <s v="MARIA CEDILLO BRITO"/>
    <n v="20"/>
    <x v="0"/>
    <n v="50949"/>
    <x v="113"/>
    <x v="0"/>
    <n v="25829"/>
    <x v="0"/>
    <x v="5"/>
    <x v="0"/>
    <n v="70000"/>
  </r>
  <r>
    <n v="691759"/>
    <s v="JUAN ITZEP LUX"/>
    <n v="20"/>
    <x v="0"/>
    <n v="51592"/>
    <x v="114"/>
    <x v="0"/>
    <n v="24935"/>
    <x v="2"/>
    <x v="5"/>
    <x v="0"/>
    <n v="12000"/>
  </r>
  <r>
    <n v="691764"/>
    <s v="FABIOLA GRACIELA RAMIREZ VELASQUEZ DE VENTURA"/>
    <n v="20"/>
    <x v="0"/>
    <n v="53612"/>
    <x v="115"/>
    <x v="0"/>
    <n v="53550"/>
    <x v="1"/>
    <x v="4"/>
    <x v="0"/>
    <n v="40000"/>
  </r>
  <r>
    <n v="691774"/>
    <s v="FRANCISCO CHAY ZAPIL"/>
    <n v="20"/>
    <x v="0"/>
    <n v="28751"/>
    <x v="67"/>
    <x v="0"/>
    <n v="24935"/>
    <x v="2"/>
    <x v="4"/>
    <x v="0"/>
    <n v="55000"/>
  </r>
  <r>
    <n v="691784"/>
    <s v="ESTEFAN REAL BATEN"/>
    <n v="20"/>
    <x v="0"/>
    <n v="49690"/>
    <x v="116"/>
    <x v="0"/>
    <n v="53550"/>
    <x v="1"/>
    <x v="5"/>
    <x v="0"/>
    <n v="15000"/>
  </r>
  <r>
    <n v="691791"/>
    <s v="ANCELMO IXCOY ORDOÑEZ"/>
    <n v="20"/>
    <x v="0"/>
    <n v="57079"/>
    <x v="117"/>
    <x v="0"/>
    <n v="24935"/>
    <x v="2"/>
    <x v="5"/>
    <x v="0"/>
    <n v="30000"/>
  </r>
  <r>
    <n v="691799"/>
    <s v="JUANA DOLORES HERNANDEZ"/>
    <n v="20"/>
    <x v="0"/>
    <n v="58551"/>
    <x v="118"/>
    <x v="0"/>
    <n v="51067"/>
    <x v="3"/>
    <x v="5"/>
    <x v="0"/>
    <n v="40000"/>
  </r>
  <r>
    <n v="691807"/>
    <s v="EDWIN HAROLDO CALEL"/>
    <n v="20"/>
    <x v="0"/>
    <n v="59792"/>
    <x v="119"/>
    <x v="0"/>
    <n v="24935"/>
    <x v="2"/>
    <x v="5"/>
    <x v="0"/>
    <n v="30000"/>
  </r>
  <r>
    <n v="691809"/>
    <s v="JOSE DAVID CRUZ RODAS"/>
    <n v="20"/>
    <x v="0"/>
    <n v="55859"/>
    <x v="120"/>
    <x v="0"/>
    <n v="25829"/>
    <x v="0"/>
    <x v="5"/>
    <x v="0"/>
    <n v="45000"/>
  </r>
  <r>
    <n v="691812"/>
    <s v="JULIO CESAR XILOJ GUERRA"/>
    <n v="20"/>
    <x v="0"/>
    <n v="39071"/>
    <x v="21"/>
    <x v="0"/>
    <n v="53550"/>
    <x v="1"/>
    <x v="5"/>
    <x v="0"/>
    <n v="15000"/>
  </r>
  <r>
    <n v="691817"/>
    <s v="FRANCISCO PELICO CHUN"/>
    <n v="20"/>
    <x v="0"/>
    <n v="57504"/>
    <x v="5"/>
    <x v="0"/>
    <n v="25829"/>
    <x v="0"/>
    <x v="6"/>
    <x v="0"/>
    <n v="10000"/>
  </r>
  <r>
    <n v="691838"/>
    <s v="EDIN ARNOLDO RAMIREZ GALDAMEZ"/>
    <n v="20"/>
    <x v="0"/>
    <n v="46333"/>
    <x v="121"/>
    <x v="0"/>
    <n v="24935"/>
    <x v="2"/>
    <x v="5"/>
    <x v="0"/>
    <n v="20000"/>
  </r>
  <r>
    <n v="691873"/>
    <s v="MIGUEL MARIO TUMAX CASTRO"/>
    <n v="20"/>
    <x v="0"/>
    <n v="21828"/>
    <x v="7"/>
    <x v="0"/>
    <n v="24935"/>
    <x v="2"/>
    <x v="5"/>
    <x v="0"/>
    <n v="15000"/>
  </r>
  <r>
    <n v="691879"/>
    <s v="PAULA JUANTA GARCIA DE TAMAYAC"/>
    <n v="20"/>
    <x v="0"/>
    <n v="52156"/>
    <x v="30"/>
    <x v="0"/>
    <n v="25829"/>
    <x v="0"/>
    <x v="5"/>
    <x v="0"/>
    <n v="25000"/>
  </r>
  <r>
    <n v="691888"/>
    <s v="DORA MARIA RODRIGUEZ ORTIZ DE MAKEPEACE"/>
    <n v="20"/>
    <x v="0"/>
    <n v="62569"/>
    <x v="26"/>
    <x v="0"/>
    <n v="51067"/>
    <x v="3"/>
    <x v="4"/>
    <x v="1"/>
    <n v="25000"/>
  </r>
  <r>
    <n v="691896"/>
    <s v="AURA VIOLETA SANTOS LOPEZ DE MALDONADO"/>
    <n v="20"/>
    <x v="0"/>
    <n v="57385"/>
    <x v="122"/>
    <x v="0"/>
    <n v="53550"/>
    <x v="1"/>
    <x v="5"/>
    <x v="0"/>
    <n v="25000"/>
  </r>
  <r>
    <n v="691992"/>
    <s v="DIGNA VERONICA LARA COJULUN DE BARRAZA"/>
    <n v="20"/>
    <x v="0"/>
    <n v="62575"/>
    <x v="4"/>
    <x v="0"/>
    <n v="25829"/>
    <x v="0"/>
    <x v="4"/>
    <x v="0"/>
    <n v="50000"/>
  </r>
  <r>
    <n v="692014"/>
    <s v="MIGUEL RAZON JULAJUJ"/>
    <n v="20"/>
    <x v="0"/>
    <n v="59101"/>
    <x v="72"/>
    <x v="0"/>
    <n v="25829"/>
    <x v="0"/>
    <x v="4"/>
    <x v="0"/>
    <n v="20000"/>
  </r>
  <r>
    <n v="692025"/>
    <s v="MARICELDA VIRGINIA PU ORDOÑEZ"/>
    <n v="20"/>
    <x v="0"/>
    <n v="50950"/>
    <x v="27"/>
    <x v="0"/>
    <n v="51067"/>
    <x v="3"/>
    <x v="4"/>
    <x v="0"/>
    <n v="15000"/>
  </r>
  <r>
    <n v="692112"/>
    <s v="MARIA GRISELDA PEREZ DE RODRIGUEZ"/>
    <n v="20"/>
    <x v="0"/>
    <n v="48260"/>
    <x v="62"/>
    <x v="0"/>
    <n v="24935"/>
    <x v="2"/>
    <x v="6"/>
    <x v="0"/>
    <n v="50000"/>
  </r>
  <r>
    <n v="691071"/>
    <s v="ANTONIA REGINA PERECHU GUARCHAJ DE COTIY"/>
    <n v="21"/>
    <x v="0"/>
    <n v="48309"/>
    <x v="123"/>
    <x v="0"/>
    <n v="53550"/>
    <x v="1"/>
    <x v="2"/>
    <x v="0"/>
    <n v="20000"/>
  </r>
  <r>
    <n v="691113"/>
    <s v="CATARINA CHIVALAN TUM"/>
    <n v="21"/>
    <x v="0"/>
    <n v="57079"/>
    <x v="117"/>
    <x v="0"/>
    <n v="25829"/>
    <x v="0"/>
    <x v="4"/>
    <x v="0"/>
    <n v="55000"/>
  </r>
  <r>
    <n v="691155"/>
    <s v="VILMA PATRICIA QUINO XIQUITA DE MORALES"/>
    <n v="21"/>
    <x v="0"/>
    <n v="62578"/>
    <x v="124"/>
    <x v="0"/>
    <n v="51067"/>
    <x v="3"/>
    <x v="4"/>
    <x v="0"/>
    <n v="40000"/>
  </r>
  <r>
    <n v="691289"/>
    <s v="SANTOS PAR VASQUEZ"/>
    <n v="21"/>
    <x v="0"/>
    <n v="62569"/>
    <x v="26"/>
    <x v="0"/>
    <n v="24935"/>
    <x v="2"/>
    <x v="6"/>
    <x v="0"/>
    <n v="50000"/>
  </r>
  <r>
    <n v="691311"/>
    <s v="HERMAN RAUL DIAZ MORALES"/>
    <n v="21"/>
    <x v="0"/>
    <n v="57082"/>
    <x v="125"/>
    <x v="0"/>
    <n v="51067"/>
    <x v="3"/>
    <x v="4"/>
    <x v="0"/>
    <n v="12000"/>
  </r>
  <r>
    <n v="691434"/>
    <s v="GLORIA MARTINA IXCOLIN ROJOP"/>
    <n v="21"/>
    <x v="0"/>
    <n v="42293"/>
    <x v="126"/>
    <x v="0"/>
    <n v="25829"/>
    <x v="0"/>
    <x v="4"/>
    <x v="0"/>
    <n v="25000"/>
  </r>
  <r>
    <n v="691457"/>
    <s v="HOGLA SARAI ALVARADO RODAS"/>
    <n v="21"/>
    <x v="0"/>
    <n v="64382"/>
    <x v="43"/>
    <x v="0"/>
    <n v="25829"/>
    <x v="0"/>
    <x v="4"/>
    <x v="0"/>
    <n v="15000"/>
  </r>
  <r>
    <n v="691482"/>
    <s v="LESBIA NOELIA MAZARIEGOS MAYORGA"/>
    <n v="21"/>
    <x v="0"/>
    <n v="40932"/>
    <x v="92"/>
    <x v="0"/>
    <n v="25829"/>
    <x v="0"/>
    <x v="4"/>
    <x v="0"/>
    <n v="10000"/>
  </r>
  <r>
    <n v="691594"/>
    <s v="EVARISTA SANDOVAL RAMIREZ DE RAMIREZ"/>
    <n v="21"/>
    <x v="0"/>
    <n v="61341"/>
    <x v="127"/>
    <x v="0"/>
    <n v="24935"/>
    <x v="2"/>
    <x v="4"/>
    <x v="0"/>
    <n v="25000"/>
  </r>
  <r>
    <n v="691659"/>
    <s v="CRUZ ARMANDO SANTAY TAVICO"/>
    <n v="21"/>
    <x v="0"/>
    <n v="48255"/>
    <x v="42"/>
    <x v="0"/>
    <n v="25829"/>
    <x v="0"/>
    <x v="4"/>
    <x v="0"/>
    <n v="7000"/>
  </r>
  <r>
    <n v="691669"/>
    <s v="EFRAIN CANAHUI IXTECOC"/>
    <n v="21"/>
    <x v="0"/>
    <n v="57077"/>
    <x v="18"/>
    <x v="0"/>
    <n v="51067"/>
    <x v="3"/>
    <x v="6"/>
    <x v="0"/>
    <n v="20000"/>
  </r>
  <r>
    <n v="691698"/>
    <s v="JUAN ERNESTO IXCOTOYAC TOJIN"/>
    <n v="21"/>
    <x v="0"/>
    <n v="52151"/>
    <x v="65"/>
    <x v="0"/>
    <n v="25829"/>
    <x v="0"/>
    <x v="4"/>
    <x v="0"/>
    <n v="10000"/>
  </r>
  <r>
    <n v="691763"/>
    <s v="JOSE ANTONIO MORALES MORAN"/>
    <n v="21"/>
    <x v="0"/>
    <n v="50964"/>
    <x v="101"/>
    <x v="0"/>
    <n v="53550"/>
    <x v="1"/>
    <x v="4"/>
    <x v="0"/>
    <n v="60000"/>
  </r>
  <r>
    <n v="691800"/>
    <s v="BYRON ANIBAL CHOC CHOC"/>
    <n v="21"/>
    <x v="0"/>
    <n v="57003"/>
    <x v="128"/>
    <x v="0"/>
    <n v="25829"/>
    <x v="0"/>
    <x v="6"/>
    <x v="0"/>
    <n v="40000"/>
  </r>
  <r>
    <n v="691816"/>
    <s v="BRENDA ELIZABETH PABLO YOOL DE CASTILLO"/>
    <n v="21"/>
    <x v="0"/>
    <n v="41591"/>
    <x v="129"/>
    <x v="0"/>
    <n v="53550"/>
    <x v="1"/>
    <x v="4"/>
    <x v="0"/>
    <n v="7000"/>
  </r>
  <r>
    <n v="691839"/>
    <s v="PORFIRIA MO DE CHO"/>
    <n v="21"/>
    <x v="0"/>
    <n v="40880"/>
    <x v="102"/>
    <x v="0"/>
    <n v="25829"/>
    <x v="0"/>
    <x v="4"/>
    <x v="0"/>
    <n v="25000"/>
  </r>
  <r>
    <n v="691882"/>
    <s v="MARIO FERNANDO PALMA OSORIO"/>
    <n v="21"/>
    <x v="0"/>
    <n v="53610"/>
    <x v="130"/>
    <x v="0"/>
    <n v="25829"/>
    <x v="0"/>
    <x v="4"/>
    <x v="0"/>
    <n v="40000"/>
  </r>
  <r>
    <n v="691922"/>
    <s v="YOJANA LETICIA CASTRO GUTIERREZ"/>
    <n v="21"/>
    <x v="0"/>
    <n v="57096"/>
    <x v="131"/>
    <x v="0"/>
    <n v="24935"/>
    <x v="2"/>
    <x v="4"/>
    <x v="0"/>
    <n v="23000"/>
  </r>
  <r>
    <n v="691928"/>
    <s v="BRENDA ISABEL GONZALEZ"/>
    <n v="21"/>
    <x v="0"/>
    <n v="55876"/>
    <x v="79"/>
    <x v="0"/>
    <n v="24935"/>
    <x v="2"/>
    <x v="6"/>
    <x v="0"/>
    <n v="37500"/>
  </r>
  <r>
    <n v="691964"/>
    <s v="JONATHAN ELIAS VICENTE TAX"/>
    <n v="21"/>
    <x v="0"/>
    <n v="35128"/>
    <x v="108"/>
    <x v="0"/>
    <n v="53550"/>
    <x v="1"/>
    <x v="4"/>
    <x v="0"/>
    <n v="10000"/>
  </r>
  <r>
    <n v="691975"/>
    <s v="LEONEL POP COC"/>
    <n v="21"/>
    <x v="0"/>
    <n v="64392"/>
    <x v="83"/>
    <x v="0"/>
    <n v="24935"/>
    <x v="2"/>
    <x v="4"/>
    <x v="0"/>
    <n v="12000"/>
  </r>
  <r>
    <n v="692006"/>
    <s v="ANTONIO POP CHOC"/>
    <n v="21"/>
    <x v="0"/>
    <n v="62577"/>
    <x v="39"/>
    <x v="0"/>
    <n v="24935"/>
    <x v="2"/>
    <x v="4"/>
    <x v="0"/>
    <n v="15000"/>
  </r>
  <r>
    <n v="692018"/>
    <s v="ALEX FRANK GRAMAJO GARCIA"/>
    <n v="21"/>
    <x v="0"/>
    <n v="22615"/>
    <x v="132"/>
    <x v="0"/>
    <n v="53550"/>
    <x v="1"/>
    <x v="4"/>
    <x v="0"/>
    <n v="10000"/>
  </r>
  <r>
    <n v="692019"/>
    <s v="AGUSTIN CHUTA SARAVIA"/>
    <n v="21"/>
    <x v="0"/>
    <n v="46329"/>
    <x v="8"/>
    <x v="0"/>
    <n v="25829"/>
    <x v="0"/>
    <x v="4"/>
    <x v="0"/>
    <n v="30000"/>
  </r>
  <r>
    <n v="692026"/>
    <s v="IRMA ESTELA CHICOL QUINA DE TZOY"/>
    <n v="21"/>
    <x v="0"/>
    <n v="40931"/>
    <x v="133"/>
    <x v="0"/>
    <n v="25829"/>
    <x v="0"/>
    <x v="4"/>
    <x v="0"/>
    <n v="11000"/>
  </r>
  <r>
    <n v="692041"/>
    <s v="INGRID YOHANA MAYEN HERNANDEZ DE CASTILLO"/>
    <n v="21"/>
    <x v="0"/>
    <n v="28724"/>
    <x v="35"/>
    <x v="0"/>
    <n v="53550"/>
    <x v="1"/>
    <x v="4"/>
    <x v="0"/>
    <n v="22000"/>
  </r>
  <r>
    <n v="692043"/>
    <s v="GASPAR AJCALON TOPOS"/>
    <n v="21"/>
    <x v="0"/>
    <n v="55028"/>
    <x v="87"/>
    <x v="0"/>
    <n v="53550"/>
    <x v="1"/>
    <x v="4"/>
    <x v="0"/>
    <n v="50000"/>
  </r>
  <r>
    <n v="692098"/>
    <s v="OMAR ALEXANDER CORADO LIMA"/>
    <n v="21"/>
    <x v="0"/>
    <n v="25748"/>
    <x v="10"/>
    <x v="0"/>
    <n v="25829"/>
    <x v="0"/>
    <x v="4"/>
    <x v="0"/>
    <n v="20000"/>
  </r>
  <r>
    <n v="692135"/>
    <s v="GLORIA ISABEL CASTRO HERRERA DE ROJAS"/>
    <n v="21"/>
    <x v="0"/>
    <n v="60783"/>
    <x v="134"/>
    <x v="0"/>
    <n v="53550"/>
    <x v="1"/>
    <x v="4"/>
    <x v="0"/>
    <n v="12000"/>
  </r>
  <r>
    <n v="691098"/>
    <s v="CONCEPCION ARREAGA DAMIAN"/>
    <n v="22"/>
    <x v="0"/>
    <n v="63627"/>
    <x v="135"/>
    <x v="0"/>
    <n v="51067"/>
    <x v="3"/>
    <x v="6"/>
    <x v="0"/>
    <n v="20000"/>
  </r>
  <r>
    <n v="691613"/>
    <s v="TOMAS ALEXANDER GUARCAS PACAJOJ"/>
    <n v="22"/>
    <x v="0"/>
    <n v="60774"/>
    <x v="136"/>
    <x v="0"/>
    <n v="25829"/>
    <x v="0"/>
    <x v="6"/>
    <x v="0"/>
    <n v="35000"/>
  </r>
  <r>
    <n v="691934"/>
    <s v="ESVIN ARNOLDO CANEL AJU"/>
    <n v="22"/>
    <x v="0"/>
    <n v="62578"/>
    <x v="124"/>
    <x v="0"/>
    <n v="24935"/>
    <x v="2"/>
    <x v="6"/>
    <x v="0"/>
    <n v="40000"/>
  </r>
  <r>
    <n v="691089"/>
    <s v="ELIZABETH ARELIS DE LEON LOPEZ"/>
    <n v="23"/>
    <x v="0"/>
    <n v="29024"/>
    <x v="137"/>
    <x v="0"/>
    <n v="24935"/>
    <x v="2"/>
    <x v="6"/>
    <x v="0"/>
    <n v="30000"/>
  </r>
  <r>
    <n v="691157"/>
    <s v="ROBERTO CONOZ PANJOJ"/>
    <n v="23"/>
    <x v="0"/>
    <n v="62578"/>
    <x v="124"/>
    <x v="0"/>
    <n v="25829"/>
    <x v="0"/>
    <x v="6"/>
    <x v="0"/>
    <n v="25000"/>
  </r>
  <r>
    <n v="691245"/>
    <s v="ELIA MAURICIO PEREZ"/>
    <n v="23"/>
    <x v="0"/>
    <n v="50948"/>
    <x v="81"/>
    <x v="0"/>
    <n v="24935"/>
    <x v="2"/>
    <x v="6"/>
    <x v="0"/>
    <n v="25000"/>
  </r>
  <r>
    <n v="691315"/>
    <s v="GABINA GARCIA RAMOS DE VALENTIN"/>
    <n v="23"/>
    <x v="0"/>
    <n v="49023"/>
    <x v="138"/>
    <x v="0"/>
    <n v="53550"/>
    <x v="1"/>
    <x v="6"/>
    <x v="0"/>
    <n v="45000"/>
  </r>
  <r>
    <n v="691362"/>
    <s v="ANASTACIO AJBAC IXCOY"/>
    <n v="23"/>
    <x v="0"/>
    <n v="57383"/>
    <x v="139"/>
    <x v="0"/>
    <n v="24935"/>
    <x v="2"/>
    <x v="6"/>
    <x v="0"/>
    <n v="20000"/>
  </r>
  <r>
    <n v="691368"/>
    <s v="MARINO ALFREDO CARRETO PAZ"/>
    <n v="23"/>
    <x v="0"/>
    <n v="28751"/>
    <x v="67"/>
    <x v="0"/>
    <n v="53550"/>
    <x v="1"/>
    <x v="6"/>
    <x v="0"/>
    <n v="55000"/>
  </r>
  <r>
    <n v="691377"/>
    <s v="MARIA SANDRA CURUP BOCH DE COTZOJAY"/>
    <n v="23"/>
    <x v="0"/>
    <n v="29499"/>
    <x v="140"/>
    <x v="0"/>
    <n v="53550"/>
    <x v="1"/>
    <x v="2"/>
    <x v="0"/>
    <n v="45000"/>
  </r>
  <r>
    <n v="691446"/>
    <s v="GLENDY MARISOL RAMIREZ LOPEZ DE HERNANDEZ"/>
    <n v="23"/>
    <x v="0"/>
    <n v="49686"/>
    <x v="141"/>
    <x v="0"/>
    <n v="24935"/>
    <x v="2"/>
    <x v="7"/>
    <x v="0"/>
    <n v="30000"/>
  </r>
  <r>
    <n v="691557"/>
    <s v="KRISMA YOJANA ALVAREZ AREVALO"/>
    <n v="23"/>
    <x v="0"/>
    <n v="52891"/>
    <x v="49"/>
    <x v="0"/>
    <n v="24935"/>
    <x v="2"/>
    <x v="2"/>
    <x v="0"/>
    <n v="6000"/>
  </r>
  <r>
    <n v="691617"/>
    <s v="APOLONIO PEREZ MORALES"/>
    <n v="23"/>
    <x v="0"/>
    <n v="42301"/>
    <x v="142"/>
    <x v="0"/>
    <n v="51067"/>
    <x v="3"/>
    <x v="6"/>
    <x v="0"/>
    <n v="20000"/>
  </r>
  <r>
    <n v="691651"/>
    <s v="MAGDALENA GOMEZ SACAYON DE CACH"/>
    <n v="23"/>
    <x v="0"/>
    <n v="51079"/>
    <x v="143"/>
    <x v="0"/>
    <n v="53550"/>
    <x v="1"/>
    <x v="2"/>
    <x v="0"/>
    <n v="50000"/>
  </r>
  <r>
    <n v="691707"/>
    <s v="MARIA ANGELICA JOCOP CHAMALE DE CHAVAC"/>
    <n v="23"/>
    <x v="0"/>
    <n v="25715"/>
    <x v="78"/>
    <x v="0"/>
    <n v="53550"/>
    <x v="1"/>
    <x v="2"/>
    <x v="0"/>
    <n v="13000"/>
  </r>
  <r>
    <n v="691720"/>
    <s v="FERNANDO LOPEZ GARCIA"/>
    <n v="23"/>
    <x v="0"/>
    <n v="50279"/>
    <x v="144"/>
    <x v="0"/>
    <n v="51067"/>
    <x v="3"/>
    <x v="6"/>
    <x v="0"/>
    <n v="45000"/>
  </r>
  <r>
    <n v="691737"/>
    <s v="CARLOS MIGUEL LOPEZ MEDRANO"/>
    <n v="23"/>
    <x v="0"/>
    <n v="57079"/>
    <x v="117"/>
    <x v="0"/>
    <n v="25829"/>
    <x v="0"/>
    <x v="2"/>
    <x v="0"/>
    <n v="40000"/>
  </r>
  <r>
    <n v="691739"/>
    <s v="JOIDA MARLENY GABRIEL YOC DE PEREZ"/>
    <n v="23"/>
    <x v="0"/>
    <n v="49675"/>
    <x v="45"/>
    <x v="0"/>
    <n v="24935"/>
    <x v="2"/>
    <x v="2"/>
    <x v="0"/>
    <n v="10000"/>
  </r>
  <r>
    <n v="691781"/>
    <s v="ROSA ISABEL XAJIL SICAJAN"/>
    <n v="23"/>
    <x v="0"/>
    <n v="35736"/>
    <x v="145"/>
    <x v="0"/>
    <n v="25829"/>
    <x v="0"/>
    <x v="6"/>
    <x v="0"/>
    <n v="20000"/>
  </r>
  <r>
    <n v="691797"/>
    <s v="JUAN CARLOS JUAREZ PAXTOR"/>
    <n v="23"/>
    <x v="0"/>
    <n v="61344"/>
    <x v="59"/>
    <x v="0"/>
    <n v="51067"/>
    <x v="3"/>
    <x v="6"/>
    <x v="0"/>
    <n v="10000"/>
  </r>
  <r>
    <n v="691798"/>
    <s v="FRANCISCO TZIB JUC"/>
    <n v="23"/>
    <x v="0"/>
    <n v="64382"/>
    <x v="43"/>
    <x v="0"/>
    <n v="25829"/>
    <x v="0"/>
    <x v="6"/>
    <x v="0"/>
    <n v="20000"/>
  </r>
  <r>
    <n v="691805"/>
    <s v="NATIVIDAD CAAL DE CHUB"/>
    <n v="23"/>
    <x v="0"/>
    <n v="51591"/>
    <x v="44"/>
    <x v="0"/>
    <n v="24935"/>
    <x v="2"/>
    <x v="6"/>
    <x v="0"/>
    <n v="40000"/>
  </r>
  <r>
    <n v="691899"/>
    <s v="MANUEL ORDOÑEZ ESCALANTE"/>
    <n v="23"/>
    <x v="0"/>
    <n v="57089"/>
    <x v="11"/>
    <x v="0"/>
    <n v="53550"/>
    <x v="1"/>
    <x v="6"/>
    <x v="0"/>
    <n v="40000"/>
  </r>
  <r>
    <n v="691932"/>
    <s v="MARIA LUX CHILISNA DE TOJIN"/>
    <n v="23"/>
    <x v="0"/>
    <n v="36794"/>
    <x v="50"/>
    <x v="0"/>
    <n v="25829"/>
    <x v="0"/>
    <x v="6"/>
    <x v="0"/>
    <n v="15000"/>
  </r>
  <r>
    <n v="691933"/>
    <s v="VERONICA ESPERANZA LOPEZ Y LOPEZ DE SANCHEZ"/>
    <n v="23"/>
    <x v="0"/>
    <n v="63632"/>
    <x v="32"/>
    <x v="0"/>
    <n v="25829"/>
    <x v="0"/>
    <x v="2"/>
    <x v="0"/>
    <n v="15000"/>
  </r>
  <r>
    <n v="691966"/>
    <s v="LOYDA EDILMA TUM TIU"/>
    <n v="23"/>
    <x v="0"/>
    <n v="25722"/>
    <x v="100"/>
    <x v="0"/>
    <n v="25829"/>
    <x v="0"/>
    <x v="6"/>
    <x v="0"/>
    <n v="20000"/>
  </r>
  <r>
    <n v="691977"/>
    <s v="ANTONIA DEL CARMEN CIPRIANO GUARCAS DE ALVAREZ"/>
    <n v="23"/>
    <x v="0"/>
    <n v="35719"/>
    <x v="70"/>
    <x v="0"/>
    <n v="25829"/>
    <x v="0"/>
    <x v="6"/>
    <x v="0"/>
    <n v="40000"/>
  </r>
  <r>
    <n v="691996"/>
    <s v="PORFIRIO PEREZ RAMOS"/>
    <n v="23"/>
    <x v="0"/>
    <n v="60775"/>
    <x v="146"/>
    <x v="0"/>
    <n v="24935"/>
    <x v="2"/>
    <x v="6"/>
    <x v="0"/>
    <n v="10000"/>
  </r>
  <r>
    <n v="692048"/>
    <s v="MARIA ELIZABETH CHALI SALGUERO DE PEREZ"/>
    <n v="23"/>
    <x v="0"/>
    <n v="50273"/>
    <x v="63"/>
    <x v="0"/>
    <n v="51067"/>
    <x v="3"/>
    <x v="6"/>
    <x v="0"/>
    <n v="40000"/>
  </r>
  <r>
    <n v="692049"/>
    <s v="CLAUDIA YESENIA MEJIA LOPEZ"/>
    <n v="23"/>
    <x v="0"/>
    <n v="58524"/>
    <x v="73"/>
    <x v="0"/>
    <n v="53550"/>
    <x v="1"/>
    <x v="2"/>
    <x v="0"/>
    <n v="50000"/>
  </r>
  <r>
    <n v="692074"/>
    <s v="DAYSI ROXANA GONZALEZ NAJERA"/>
    <n v="23"/>
    <x v="0"/>
    <n v="62568"/>
    <x v="99"/>
    <x v="0"/>
    <n v="25829"/>
    <x v="0"/>
    <x v="2"/>
    <x v="0"/>
    <n v="10000"/>
  </r>
  <r>
    <n v="692075"/>
    <s v="LUCIA NOEMI SIQUINA CACATZUM DE XIAP"/>
    <n v="23"/>
    <x v="0"/>
    <n v="57380"/>
    <x v="147"/>
    <x v="0"/>
    <n v="25829"/>
    <x v="0"/>
    <x v="2"/>
    <x v="0"/>
    <n v="37500"/>
  </r>
  <r>
    <n v="692084"/>
    <s v="JOSE OSBERTO CUXIL CHAN"/>
    <n v="23"/>
    <x v="0"/>
    <n v="38276"/>
    <x v="57"/>
    <x v="0"/>
    <n v="24935"/>
    <x v="2"/>
    <x v="6"/>
    <x v="0"/>
    <n v="45000"/>
  </r>
  <r>
    <n v="692101"/>
    <s v="EMILIO RODOLFO GARCIA LOPEZ"/>
    <n v="23"/>
    <x v="0"/>
    <n v="49686"/>
    <x v="141"/>
    <x v="0"/>
    <n v="24935"/>
    <x v="2"/>
    <x v="6"/>
    <x v="0"/>
    <n v="20000"/>
  </r>
  <r>
    <n v="692115"/>
    <s v="MILADY JULISSA GONZALEZ RAMOS"/>
    <n v="23"/>
    <x v="0"/>
    <n v="60783"/>
    <x v="134"/>
    <x v="0"/>
    <n v="53550"/>
    <x v="1"/>
    <x v="2"/>
    <x v="0"/>
    <n v="15000"/>
  </r>
  <r>
    <n v="692117"/>
    <s v="MANUEL DE JESUS GONZALES MENDEZ"/>
    <n v="23"/>
    <x v="0"/>
    <n v="57385"/>
    <x v="122"/>
    <x v="0"/>
    <n v="25829"/>
    <x v="0"/>
    <x v="2"/>
    <x v="0"/>
    <n v="50000"/>
  </r>
  <r>
    <n v="692153"/>
    <s v="CESAR ALVIN REYES REAL"/>
    <n v="23"/>
    <x v="0"/>
    <n v="56952"/>
    <x v="148"/>
    <x v="0"/>
    <n v="53550"/>
    <x v="1"/>
    <x v="6"/>
    <x v="0"/>
    <n v="15000"/>
  </r>
  <r>
    <n v="692157"/>
    <s v="JUAN ANTONIO ZAMORA MORALES"/>
    <n v="23"/>
    <x v="0"/>
    <n v="22615"/>
    <x v="132"/>
    <x v="0"/>
    <n v="53550"/>
    <x v="1"/>
    <x v="6"/>
    <x v="0"/>
    <n v="15000"/>
  </r>
  <r>
    <n v="692160"/>
    <s v="MARIA TOMA TOMA"/>
    <n v="23"/>
    <x v="0"/>
    <n v="50949"/>
    <x v="113"/>
    <x v="0"/>
    <n v="24935"/>
    <x v="2"/>
    <x v="2"/>
    <x v="0"/>
    <n v="30000"/>
  </r>
  <r>
    <n v="692189"/>
    <s v="MARTIN TZUNUX JULAJ"/>
    <n v="23"/>
    <x v="0"/>
    <n v="61331"/>
    <x v="149"/>
    <x v="0"/>
    <n v="24935"/>
    <x v="2"/>
    <x v="2"/>
    <x v="0"/>
    <n v="60000"/>
  </r>
  <r>
    <n v="692207"/>
    <s v="ELGA ELSI MERIDA PEREZ DE GONZALEZ"/>
    <n v="23"/>
    <x v="0"/>
    <n v="40904"/>
    <x v="150"/>
    <x v="0"/>
    <n v="53550"/>
    <x v="1"/>
    <x v="8"/>
    <x v="0"/>
    <n v="20000"/>
  </r>
  <r>
    <n v="692221"/>
    <s v="MARIA SIMONA COJON"/>
    <n v="23"/>
    <x v="0"/>
    <n v="50278"/>
    <x v="103"/>
    <x v="0"/>
    <n v="25829"/>
    <x v="0"/>
    <x v="2"/>
    <x v="0"/>
    <n v="12000"/>
  </r>
  <r>
    <n v="692223"/>
    <s v="SINDY CATALINA SIAN MENDEZ DE CHUMIL"/>
    <n v="23"/>
    <x v="0"/>
    <n v="60773"/>
    <x v="151"/>
    <x v="0"/>
    <n v="24935"/>
    <x v="2"/>
    <x v="2"/>
    <x v="0"/>
    <n v="15000"/>
  </r>
  <r>
    <n v="692225"/>
    <s v="GLENDA ODILIA UCELO FLORES"/>
    <n v="23"/>
    <x v="0"/>
    <n v="50964"/>
    <x v="101"/>
    <x v="0"/>
    <n v="24935"/>
    <x v="2"/>
    <x v="2"/>
    <x v="0"/>
    <n v="50000"/>
  </r>
  <r>
    <n v="692235"/>
    <s v="JUAN FRANCISCO GUCH AJPOP"/>
    <n v="23"/>
    <x v="0"/>
    <n v="25748"/>
    <x v="10"/>
    <x v="0"/>
    <n v="53550"/>
    <x v="1"/>
    <x v="2"/>
    <x v="0"/>
    <n v="15000"/>
  </r>
  <r>
    <n v="692236"/>
    <s v="EPIFANIO GRAVE ALVAREZ"/>
    <n v="23"/>
    <x v="0"/>
    <n v="55028"/>
    <x v="87"/>
    <x v="0"/>
    <n v="24935"/>
    <x v="2"/>
    <x v="6"/>
    <x v="0"/>
    <n v="25000"/>
  </r>
  <r>
    <n v="692242"/>
    <s v="PEDRO BATZ CABA"/>
    <n v="23"/>
    <x v="0"/>
    <n v="51264"/>
    <x v="24"/>
    <x v="0"/>
    <n v="25829"/>
    <x v="0"/>
    <x v="6"/>
    <x v="0"/>
    <n v="17000"/>
  </r>
  <r>
    <n v="692372"/>
    <s v="MARIA CONSUELO RAMIREZ MUÑOZ"/>
    <n v="23"/>
    <x v="0"/>
    <n v="55028"/>
    <x v="87"/>
    <x v="0"/>
    <n v="25829"/>
    <x v="0"/>
    <x v="6"/>
    <x v="0"/>
    <n v="30000"/>
  </r>
  <r>
    <n v="691052"/>
    <s v="SANTOS COROXON COSIGUA"/>
    <n v="24"/>
    <x v="0"/>
    <n v="52882"/>
    <x v="152"/>
    <x v="0"/>
    <n v="25829"/>
    <x v="0"/>
    <x v="2"/>
    <x v="0"/>
    <n v="25000"/>
  </r>
  <r>
    <n v="691413"/>
    <s v="JUAN MANUEL XIQUIN MORALES"/>
    <n v="24"/>
    <x v="0"/>
    <n v="64378"/>
    <x v="153"/>
    <x v="0"/>
    <n v="25829"/>
    <x v="0"/>
    <x v="2"/>
    <x v="0"/>
    <n v="15000"/>
  </r>
  <r>
    <n v="691448"/>
    <s v="MARIA DEL CARMEN ALVARADO CHOC DE JUAREZ"/>
    <n v="24"/>
    <x v="0"/>
    <n v="65411"/>
    <x v="98"/>
    <x v="0"/>
    <n v="25829"/>
    <x v="0"/>
    <x v="9"/>
    <x v="0"/>
    <n v="58000"/>
  </r>
  <r>
    <n v="691500"/>
    <s v="CARLOS AC CHEN"/>
    <n v="24"/>
    <x v="0"/>
    <n v="59245"/>
    <x v="154"/>
    <x v="0"/>
    <n v="51067"/>
    <x v="3"/>
    <x v="10"/>
    <x v="0"/>
    <n v="20000"/>
  </r>
  <r>
    <n v="691719"/>
    <s v="NIDIA PATRICIA CARRANZA CORTEZ"/>
    <n v="24"/>
    <x v="0"/>
    <n v="46333"/>
    <x v="121"/>
    <x v="0"/>
    <n v="24935"/>
    <x v="2"/>
    <x v="2"/>
    <x v="0"/>
    <n v="20000"/>
  </r>
  <r>
    <n v="691741"/>
    <s v="ANGELICA ELIZABETH OVALLE GARCIA DE CANIL"/>
    <n v="24"/>
    <x v="0"/>
    <n v="57079"/>
    <x v="117"/>
    <x v="0"/>
    <n v="53550"/>
    <x v="1"/>
    <x v="2"/>
    <x v="0"/>
    <n v="10000"/>
  </r>
  <r>
    <n v="691850"/>
    <s v="FRANCISCA PELICO XILOJ"/>
    <n v="24"/>
    <x v="0"/>
    <n v="51055"/>
    <x v="76"/>
    <x v="0"/>
    <n v="51067"/>
    <x v="3"/>
    <x v="2"/>
    <x v="0"/>
    <n v="48000"/>
  </r>
  <r>
    <n v="691904"/>
    <s v="TELMA ELIA ARREAGA DE PEREZ"/>
    <n v="24"/>
    <x v="0"/>
    <n v="40904"/>
    <x v="150"/>
    <x v="0"/>
    <n v="25829"/>
    <x v="0"/>
    <x v="2"/>
    <x v="0"/>
    <n v="6000"/>
  </r>
  <r>
    <n v="691916"/>
    <s v="OSMAR ADRIAN LOPEZ ESCOBAR"/>
    <n v="24"/>
    <x v="0"/>
    <n v="37714"/>
    <x v="68"/>
    <x v="0"/>
    <n v="53550"/>
    <x v="1"/>
    <x v="2"/>
    <x v="0"/>
    <n v="25000"/>
  </r>
  <r>
    <n v="691919"/>
    <s v="VILMA ESPERANZA CHACON"/>
    <n v="24"/>
    <x v="0"/>
    <n v="63631"/>
    <x v="84"/>
    <x v="0"/>
    <n v="53550"/>
    <x v="1"/>
    <x v="9"/>
    <x v="0"/>
    <n v="55000"/>
  </r>
  <r>
    <n v="692000"/>
    <s v="JOSE GUILLERMO SUCHITE MENDEZ"/>
    <n v="24"/>
    <x v="0"/>
    <n v="50279"/>
    <x v="144"/>
    <x v="0"/>
    <n v="51067"/>
    <x v="3"/>
    <x v="2"/>
    <x v="0"/>
    <n v="30000"/>
  </r>
  <r>
    <n v="692079"/>
    <s v="MANUELA IXTOS MEJIA DE TEPAZ"/>
    <n v="24"/>
    <x v="0"/>
    <n v="42296"/>
    <x v="155"/>
    <x v="0"/>
    <n v="25829"/>
    <x v="0"/>
    <x v="2"/>
    <x v="0"/>
    <n v="15000"/>
  </r>
  <r>
    <n v="692114"/>
    <s v="CATARINA REBECA RISCAJCHE SIQUINA DE VENTURA"/>
    <n v="24"/>
    <x v="0"/>
    <n v="48266"/>
    <x v="89"/>
    <x v="0"/>
    <n v="24935"/>
    <x v="2"/>
    <x v="2"/>
    <x v="0"/>
    <n v="10000"/>
  </r>
  <r>
    <n v="692139"/>
    <s v="ARCIRA ORTIZ LEIVA"/>
    <n v="24"/>
    <x v="0"/>
    <n v="27298"/>
    <x v="156"/>
    <x v="0"/>
    <n v="53550"/>
    <x v="1"/>
    <x v="2"/>
    <x v="0"/>
    <n v="30000"/>
  </r>
  <r>
    <n v="692162"/>
    <s v="INGRID YESENIA PABLO JURACAN DE XOQUIC"/>
    <n v="24"/>
    <x v="0"/>
    <n v="52882"/>
    <x v="152"/>
    <x v="0"/>
    <n v="24935"/>
    <x v="2"/>
    <x v="2"/>
    <x v="0"/>
    <n v="23000"/>
  </r>
  <r>
    <n v="692194"/>
    <s v="EUGENIO STEEVEN LOPEZ MONZON"/>
    <n v="24"/>
    <x v="0"/>
    <n v="39067"/>
    <x v="75"/>
    <x v="0"/>
    <n v="53550"/>
    <x v="1"/>
    <x v="2"/>
    <x v="0"/>
    <n v="60000"/>
  </r>
  <r>
    <n v="692200"/>
    <s v="ERIKA MARELIS ESTRADA APEN DE GUARAN"/>
    <n v="24"/>
    <x v="0"/>
    <n v="47178"/>
    <x v="9"/>
    <x v="0"/>
    <n v="53550"/>
    <x v="1"/>
    <x v="9"/>
    <x v="0"/>
    <n v="7000"/>
  </r>
  <r>
    <n v="692203"/>
    <s v="EDGAR MIGUEL SALAZAR SACALXOT"/>
    <n v="24"/>
    <x v="0"/>
    <n v="40902"/>
    <x v="47"/>
    <x v="0"/>
    <n v="24935"/>
    <x v="2"/>
    <x v="2"/>
    <x v="0"/>
    <n v="25000"/>
  </r>
  <r>
    <n v="692241"/>
    <s v="MARTA LIDIA LARIOS OLLEJ"/>
    <n v="24"/>
    <x v="0"/>
    <n v="47173"/>
    <x v="6"/>
    <x v="0"/>
    <n v="25829"/>
    <x v="0"/>
    <x v="2"/>
    <x v="0"/>
    <n v="15000"/>
  </r>
  <r>
    <n v="692293"/>
    <s v="MARTIN LOPEZ PEREZ"/>
    <n v="24"/>
    <x v="0"/>
    <n v="40901"/>
    <x v="107"/>
    <x v="0"/>
    <n v="51067"/>
    <x v="3"/>
    <x v="2"/>
    <x v="0"/>
    <n v="45000"/>
  </r>
  <r>
    <n v="692300"/>
    <s v="CLARA SUSANA GOMEZ VELASQUEZ DE VASQUEZ"/>
    <n v="24"/>
    <x v="0"/>
    <n v="38292"/>
    <x v="93"/>
    <x v="0"/>
    <n v="53550"/>
    <x v="1"/>
    <x v="9"/>
    <x v="0"/>
    <n v="10000"/>
  </r>
  <r>
    <n v="692301"/>
    <s v="MARIA CANDELARIA VASQUEZ RODRIGUEZ DE CHUC"/>
    <n v="24"/>
    <x v="0"/>
    <n v="40907"/>
    <x v="157"/>
    <x v="0"/>
    <n v="25829"/>
    <x v="0"/>
    <x v="2"/>
    <x v="0"/>
    <n v="40000"/>
  </r>
  <r>
    <n v="692360"/>
    <s v="PABLO ANTONIO VASQUEZ RODRIGUEZ"/>
    <n v="24"/>
    <x v="0"/>
    <n v="39070"/>
    <x v="158"/>
    <x v="0"/>
    <n v="53550"/>
    <x v="1"/>
    <x v="2"/>
    <x v="0"/>
    <n v="10000"/>
  </r>
  <r>
    <n v="692374"/>
    <s v="JESSICA OMERY GIRON JUAREZ"/>
    <n v="24"/>
    <x v="0"/>
    <n v="57077"/>
    <x v="18"/>
    <x v="0"/>
    <n v="24935"/>
    <x v="2"/>
    <x v="2"/>
    <x v="0"/>
    <n v="10000"/>
  </r>
  <r>
    <n v="692381"/>
    <s v="REGINA ANTONIA BATZ BARRERA DE GARCIA"/>
    <n v="24"/>
    <x v="0"/>
    <n v="35740"/>
    <x v="159"/>
    <x v="0"/>
    <n v="25829"/>
    <x v="0"/>
    <x v="9"/>
    <x v="0"/>
    <n v="20000"/>
  </r>
  <r>
    <n v="692384"/>
    <s v="CARLOS SIANA TIQUIRAM"/>
    <n v="24"/>
    <x v="0"/>
    <n v="40931"/>
    <x v="133"/>
    <x v="0"/>
    <n v="53550"/>
    <x v="1"/>
    <x v="2"/>
    <x v="0"/>
    <n v="60000"/>
  </r>
  <r>
    <n v="692403"/>
    <s v="NANCY PAOLA QUICH MATUL"/>
    <n v="24"/>
    <x v="0"/>
    <n v="39067"/>
    <x v="75"/>
    <x v="0"/>
    <n v="53550"/>
    <x v="1"/>
    <x v="9"/>
    <x v="0"/>
    <n v="30000"/>
  </r>
  <r>
    <n v="692433"/>
    <s v="BRAYAN ISAIAS MEJIA CHAVAC"/>
    <n v="24"/>
    <x v="0"/>
    <n v="62581"/>
    <x v="160"/>
    <x v="0"/>
    <n v="53550"/>
    <x v="1"/>
    <x v="2"/>
    <x v="0"/>
    <n v="20000"/>
  </r>
  <r>
    <n v="692455"/>
    <s v="NATIVIDAD YAXCAL LAJ"/>
    <n v="24"/>
    <x v="0"/>
    <n v="51591"/>
    <x v="44"/>
    <x v="0"/>
    <n v="24935"/>
    <x v="2"/>
    <x v="9"/>
    <x v="0"/>
    <n v="35000"/>
  </r>
  <r>
    <n v="692461"/>
    <s v="MARTA TOJIN PU"/>
    <n v="24"/>
    <x v="0"/>
    <n v="57504"/>
    <x v="5"/>
    <x v="0"/>
    <n v="25829"/>
    <x v="0"/>
    <x v="2"/>
    <x v="0"/>
    <n v="35000"/>
  </r>
  <r>
    <n v="692482"/>
    <s v="JULIO SARAT BATEN"/>
    <n v="24"/>
    <x v="0"/>
    <n v="53605"/>
    <x v="161"/>
    <x v="0"/>
    <n v="25829"/>
    <x v="0"/>
    <x v="2"/>
    <x v="0"/>
    <n v="74000"/>
  </r>
  <r>
    <n v="692492"/>
    <s v="RUMALDO CHALI GABRIEL"/>
    <n v="24"/>
    <x v="0"/>
    <n v="22142"/>
    <x v="36"/>
    <x v="0"/>
    <n v="24935"/>
    <x v="2"/>
    <x v="9"/>
    <x v="0"/>
    <n v="20000"/>
  </r>
  <r>
    <n v="692510"/>
    <s v="DUBY CAROLINA MEZA HERNANDEZ DE ORELLANA"/>
    <n v="24"/>
    <x v="0"/>
    <n v="58524"/>
    <x v="73"/>
    <x v="0"/>
    <n v="25829"/>
    <x v="0"/>
    <x v="9"/>
    <x v="0"/>
    <n v="50000"/>
  </r>
  <r>
    <n v="692531"/>
    <s v="MARIA BEATRIZ MORALES MENDEZ DE HERNANDEZ"/>
    <n v="24"/>
    <x v="0"/>
    <n v="52893"/>
    <x v="162"/>
    <x v="0"/>
    <n v="53550"/>
    <x v="1"/>
    <x v="2"/>
    <x v="0"/>
    <n v="10000"/>
  </r>
  <r>
    <n v="692552"/>
    <s v="CESAR ARMANDO GARCIA HERNANDEZ"/>
    <n v="24"/>
    <x v="0"/>
    <n v="42312"/>
    <x v="12"/>
    <x v="0"/>
    <n v="24935"/>
    <x v="2"/>
    <x v="9"/>
    <x v="0"/>
    <n v="40000"/>
  </r>
  <r>
    <n v="692553"/>
    <s v="DIEGO OTZOY PICHIYA"/>
    <n v="24"/>
    <x v="0"/>
    <n v="42301"/>
    <x v="142"/>
    <x v="0"/>
    <n v="53550"/>
    <x v="1"/>
    <x v="9"/>
    <x v="0"/>
    <n v="20000"/>
  </r>
  <r>
    <n v="692588"/>
    <s v="CRUZ CARLOS LOPEZ RENOJ"/>
    <n v="24"/>
    <x v="0"/>
    <n v="61344"/>
    <x v="59"/>
    <x v="0"/>
    <n v="24935"/>
    <x v="2"/>
    <x v="9"/>
    <x v="0"/>
    <n v="10000"/>
  </r>
  <r>
    <n v="692592"/>
    <s v="NORMA ANGELICA RAMIREZ POROJ DE SON"/>
    <n v="24"/>
    <x v="0"/>
    <n v="27925"/>
    <x v="52"/>
    <x v="0"/>
    <n v="25829"/>
    <x v="0"/>
    <x v="9"/>
    <x v="0"/>
    <n v="50000"/>
  </r>
  <r>
    <n v="692593"/>
    <s v="JUVENTINA ROJAS MIRANDA"/>
    <n v="24"/>
    <x v="0"/>
    <n v="55024"/>
    <x v="55"/>
    <x v="0"/>
    <n v="25829"/>
    <x v="0"/>
    <x v="2"/>
    <x v="0"/>
    <n v="20000"/>
  </r>
  <r>
    <n v="692672"/>
    <s v="PEDRO NOE XANTE GONZALEZ"/>
    <n v="24"/>
    <x v="0"/>
    <n v="28751"/>
    <x v="67"/>
    <x v="0"/>
    <n v="25829"/>
    <x v="0"/>
    <x v="9"/>
    <x v="0"/>
    <n v="35000"/>
  </r>
  <r>
    <n v="691350"/>
    <s v="CATARINA GUACHIAC Y GUACHIAC"/>
    <n v="25"/>
    <x v="0"/>
    <n v="48309"/>
    <x v="123"/>
    <x v="0"/>
    <n v="51067"/>
    <x v="3"/>
    <x v="9"/>
    <x v="0"/>
    <n v="40000"/>
  </r>
  <r>
    <n v="691786"/>
    <s v="JUANA AGUILAR COXAJ DE MENDOZA"/>
    <n v="25"/>
    <x v="0"/>
    <n v="38958"/>
    <x v="163"/>
    <x v="0"/>
    <n v="25829"/>
    <x v="0"/>
    <x v="9"/>
    <x v="0"/>
    <n v="15000"/>
  </r>
  <r>
    <n v="691900"/>
    <s v="DANY JOSUE TALE CHAVEZ"/>
    <n v="25"/>
    <x v="0"/>
    <n v="63628"/>
    <x v="164"/>
    <x v="0"/>
    <n v="53550"/>
    <x v="1"/>
    <x v="10"/>
    <x v="0"/>
    <n v="26000"/>
  </r>
  <r>
    <n v="691930"/>
    <s v="LOURDES MISHELL MARROQUIN CANEL"/>
    <n v="25"/>
    <x v="0"/>
    <n v="58682"/>
    <x v="110"/>
    <x v="0"/>
    <n v="53550"/>
    <x v="1"/>
    <x v="10"/>
    <x v="0"/>
    <n v="18000"/>
  </r>
  <r>
    <n v="691940"/>
    <s v="IRMA YOLANDA CAY IXTAMALIC"/>
    <n v="25"/>
    <x v="0"/>
    <n v="37706"/>
    <x v="165"/>
    <x v="0"/>
    <n v="51067"/>
    <x v="3"/>
    <x v="9"/>
    <x v="0"/>
    <n v="22000"/>
  </r>
  <r>
    <n v="692022"/>
    <s v="MARIA ISABEL MORALES ESTOCOC DE GALLARDO"/>
    <n v="25"/>
    <x v="0"/>
    <n v="59245"/>
    <x v="154"/>
    <x v="0"/>
    <n v="24935"/>
    <x v="2"/>
    <x v="9"/>
    <x v="0"/>
    <n v="60000"/>
  </r>
  <r>
    <n v="692156"/>
    <s v="JOSE RODOLFO MADRID LANDAVERRY"/>
    <n v="25"/>
    <x v="0"/>
    <n v="49023"/>
    <x v="138"/>
    <x v="0"/>
    <n v="53550"/>
    <x v="1"/>
    <x v="9"/>
    <x v="0"/>
    <n v="20000"/>
  </r>
  <r>
    <n v="692234"/>
    <s v="SEBASTIAN TOL TIRIQUIZ"/>
    <n v="25"/>
    <x v="0"/>
    <n v="49023"/>
    <x v="138"/>
    <x v="0"/>
    <n v="25829"/>
    <x v="0"/>
    <x v="9"/>
    <x v="0"/>
    <n v="40000"/>
  </r>
  <r>
    <n v="692237"/>
    <s v="RIGOBERTO GUARCAS"/>
    <n v="25"/>
    <x v="0"/>
    <n v="59101"/>
    <x v="72"/>
    <x v="0"/>
    <n v="51067"/>
    <x v="3"/>
    <x v="9"/>
    <x v="0"/>
    <n v="55000"/>
  </r>
  <r>
    <n v="692255"/>
    <s v="SILVIA SOLOMAN PICHIYA"/>
    <n v="25"/>
    <x v="0"/>
    <n v="47173"/>
    <x v="6"/>
    <x v="0"/>
    <n v="53550"/>
    <x v="1"/>
    <x v="9"/>
    <x v="0"/>
    <n v="8000"/>
  </r>
  <r>
    <n v="692281"/>
    <s v="FIDEL ALVAREZ MEREGILDO"/>
    <n v="25"/>
    <x v="0"/>
    <n v="50949"/>
    <x v="113"/>
    <x v="0"/>
    <n v="51067"/>
    <x v="3"/>
    <x v="9"/>
    <x v="0"/>
    <n v="30000"/>
  </r>
  <r>
    <n v="692285"/>
    <s v="REYNA ELIZABETH LOPEZ FLORES DE PEREZ"/>
    <n v="25"/>
    <x v="0"/>
    <n v="59243"/>
    <x v="166"/>
    <x v="0"/>
    <n v="24935"/>
    <x v="2"/>
    <x v="9"/>
    <x v="0"/>
    <n v="20000"/>
  </r>
  <r>
    <n v="692312"/>
    <s v="RUMILIA AYDEE YALIBAT MELENDEZ"/>
    <n v="25"/>
    <x v="0"/>
    <n v="47183"/>
    <x v="53"/>
    <x v="0"/>
    <n v="53550"/>
    <x v="1"/>
    <x v="10"/>
    <x v="0"/>
    <n v="45000"/>
  </r>
  <r>
    <n v="692313"/>
    <s v="JUAN ESTUARDO CASTAÑEDA"/>
    <n v="25"/>
    <x v="0"/>
    <n v="39070"/>
    <x v="158"/>
    <x v="0"/>
    <n v="24935"/>
    <x v="2"/>
    <x v="11"/>
    <x v="0"/>
    <n v="30000"/>
  </r>
  <r>
    <n v="692319"/>
    <s v="SAMUEL PU CASTRO"/>
    <n v="25"/>
    <x v="0"/>
    <n v="48314"/>
    <x v="31"/>
    <x v="0"/>
    <n v="53550"/>
    <x v="1"/>
    <x v="10"/>
    <x v="0"/>
    <n v="30000"/>
  </r>
  <r>
    <n v="692346"/>
    <s v="RICARDO CASTRO CAC"/>
    <n v="25"/>
    <x v="0"/>
    <n v="36794"/>
    <x v="50"/>
    <x v="0"/>
    <n v="25829"/>
    <x v="0"/>
    <x v="9"/>
    <x v="0"/>
    <n v="60000"/>
  </r>
  <r>
    <n v="692353"/>
    <s v="VILMA ROSENDA BAL CUMEZ"/>
    <n v="25"/>
    <x v="0"/>
    <n v="25729"/>
    <x v="46"/>
    <x v="0"/>
    <n v="53550"/>
    <x v="1"/>
    <x v="10"/>
    <x v="0"/>
    <n v="50000"/>
  </r>
  <r>
    <n v="692356"/>
    <s v="MARIA LETICIA COTOC CACATZUN"/>
    <n v="25"/>
    <x v="0"/>
    <n v="57081"/>
    <x v="167"/>
    <x v="0"/>
    <n v="24935"/>
    <x v="2"/>
    <x v="9"/>
    <x v="0"/>
    <n v="40000"/>
  </r>
  <r>
    <n v="692378"/>
    <s v="REBECA OLIVA LIMA"/>
    <n v="25"/>
    <x v="0"/>
    <n v="55027"/>
    <x v="168"/>
    <x v="0"/>
    <n v="53550"/>
    <x v="1"/>
    <x v="9"/>
    <x v="0"/>
    <n v="53000"/>
  </r>
  <r>
    <n v="692391"/>
    <s v="GEREMIAS SUY MACARIO"/>
    <n v="25"/>
    <x v="0"/>
    <n v="25729"/>
    <x v="46"/>
    <x v="0"/>
    <n v="51067"/>
    <x v="3"/>
    <x v="9"/>
    <x v="0"/>
    <n v="25000"/>
  </r>
  <r>
    <n v="692394"/>
    <s v="RAFAEL ANTONIO BATZ SEMET"/>
    <n v="25"/>
    <x v="0"/>
    <n v="50954"/>
    <x v="111"/>
    <x v="0"/>
    <n v="25829"/>
    <x v="0"/>
    <x v="9"/>
    <x v="0"/>
    <n v="15000"/>
  </r>
  <r>
    <n v="692429"/>
    <s v="MARILDA SULEYMA MARTINEZ SARAT"/>
    <n v="25"/>
    <x v="0"/>
    <n v="48266"/>
    <x v="89"/>
    <x v="0"/>
    <n v="25829"/>
    <x v="0"/>
    <x v="10"/>
    <x v="0"/>
    <n v="15000"/>
  </r>
  <r>
    <n v="692450"/>
    <s v="ORALIA ESTELA CAAL ROCHE"/>
    <n v="25"/>
    <x v="0"/>
    <n v="57082"/>
    <x v="125"/>
    <x v="0"/>
    <n v="53550"/>
    <x v="1"/>
    <x v="9"/>
    <x v="0"/>
    <n v="50000"/>
  </r>
  <r>
    <n v="692467"/>
    <s v="ELENA TACAXOY GARCIA DE TZOC"/>
    <n v="25"/>
    <x v="0"/>
    <n v="35709"/>
    <x v="169"/>
    <x v="0"/>
    <n v="53550"/>
    <x v="1"/>
    <x v="9"/>
    <x v="0"/>
    <n v="6000"/>
  </r>
  <r>
    <n v="692468"/>
    <s v="ESTEBAN ROLANDO VEGA ORELLANA"/>
    <n v="25"/>
    <x v="0"/>
    <n v="60777"/>
    <x v="170"/>
    <x v="0"/>
    <n v="24935"/>
    <x v="2"/>
    <x v="9"/>
    <x v="0"/>
    <n v="15000"/>
  </r>
  <r>
    <n v="692489"/>
    <s v="BRENDA MARISOL GALVEZ LARA"/>
    <n v="25"/>
    <x v="0"/>
    <n v="46329"/>
    <x v="8"/>
    <x v="0"/>
    <n v="53550"/>
    <x v="1"/>
    <x v="9"/>
    <x v="0"/>
    <n v="40000"/>
  </r>
  <r>
    <n v="692508"/>
    <s v="MARIA MENDOZA GARCIA"/>
    <n v="25"/>
    <x v="0"/>
    <n v="57079"/>
    <x v="117"/>
    <x v="0"/>
    <n v="25829"/>
    <x v="0"/>
    <x v="9"/>
    <x v="0"/>
    <n v="32000"/>
  </r>
  <r>
    <n v="692521"/>
    <s v="JUAN CARLOS PU VELASQUEZ"/>
    <n v="25"/>
    <x v="0"/>
    <n v="50958"/>
    <x v="171"/>
    <x v="0"/>
    <n v="25829"/>
    <x v="0"/>
    <x v="9"/>
    <x v="0"/>
    <n v="25000"/>
  </r>
  <r>
    <n v="692565"/>
    <s v="LIANDRA MARGARITA ACEYTUNO LOPEZ"/>
    <n v="25"/>
    <x v="0"/>
    <n v="36074"/>
    <x v="41"/>
    <x v="0"/>
    <n v="53550"/>
    <x v="1"/>
    <x v="9"/>
    <x v="0"/>
    <n v="50000"/>
  </r>
  <r>
    <n v="692575"/>
    <s v="KAREM SUCELY FLORES MENDOZA"/>
    <n v="25"/>
    <x v="0"/>
    <n v="37695"/>
    <x v="172"/>
    <x v="0"/>
    <n v="24935"/>
    <x v="2"/>
    <x v="9"/>
    <x v="0"/>
    <n v="20000"/>
  </r>
  <r>
    <n v="692579"/>
    <s v="SERGIO JOSUE SONTAY CUYUCH"/>
    <n v="25"/>
    <x v="0"/>
    <n v="63393"/>
    <x v="173"/>
    <x v="0"/>
    <n v="53550"/>
    <x v="1"/>
    <x v="9"/>
    <x v="0"/>
    <n v="25000"/>
  </r>
  <r>
    <n v="692587"/>
    <s v="GLORIA REBECA PEREZ DE PICHOL"/>
    <n v="25"/>
    <x v="0"/>
    <n v="52891"/>
    <x v="49"/>
    <x v="0"/>
    <n v="24935"/>
    <x v="2"/>
    <x v="10"/>
    <x v="0"/>
    <n v="12000"/>
  </r>
  <r>
    <n v="692596"/>
    <s v="JOHANA MISHEL ROSALES CASTELLANOS"/>
    <n v="25"/>
    <x v="0"/>
    <n v="28527"/>
    <x v="77"/>
    <x v="0"/>
    <n v="25829"/>
    <x v="0"/>
    <x v="10"/>
    <x v="0"/>
    <n v="18000"/>
  </r>
  <r>
    <n v="692600"/>
    <s v="EDVIN ROLANDO BERON ROSALES"/>
    <n v="25"/>
    <x v="0"/>
    <n v="37695"/>
    <x v="172"/>
    <x v="0"/>
    <n v="53550"/>
    <x v="1"/>
    <x v="9"/>
    <x v="0"/>
    <n v="35000"/>
  </r>
  <r>
    <n v="692610"/>
    <s v="LILIAN RODRIGUEZ LOPEZ"/>
    <n v="25"/>
    <x v="0"/>
    <n v="38281"/>
    <x v="38"/>
    <x v="0"/>
    <n v="24935"/>
    <x v="2"/>
    <x v="10"/>
    <x v="0"/>
    <n v="10000"/>
  </r>
  <r>
    <n v="692630"/>
    <s v="ISRAEL AJSIVINAC AJQUEJAY"/>
    <n v="25"/>
    <x v="0"/>
    <n v="35719"/>
    <x v="70"/>
    <x v="0"/>
    <n v="24935"/>
    <x v="2"/>
    <x v="10"/>
    <x v="0"/>
    <n v="10000"/>
  </r>
  <r>
    <n v="692636"/>
    <s v="MIGUEL ANGEL RODAS HIPOLITO"/>
    <n v="25"/>
    <x v="0"/>
    <n v="56097"/>
    <x v="174"/>
    <x v="0"/>
    <n v="53550"/>
    <x v="1"/>
    <x v="10"/>
    <x v="0"/>
    <n v="15000"/>
  </r>
  <r>
    <n v="692641"/>
    <s v="JUAN CARLOS MONTECINOS TUM"/>
    <n v="25"/>
    <x v="0"/>
    <n v="61331"/>
    <x v="149"/>
    <x v="0"/>
    <n v="25829"/>
    <x v="0"/>
    <x v="10"/>
    <x v="0"/>
    <n v="35000"/>
  </r>
  <r>
    <n v="692669"/>
    <s v="ELVIRA ELENA ABAC HERRERA DE GARCIA"/>
    <n v="25"/>
    <x v="0"/>
    <n v="38612"/>
    <x v="175"/>
    <x v="0"/>
    <n v="25829"/>
    <x v="0"/>
    <x v="9"/>
    <x v="0"/>
    <n v="10000"/>
  </r>
  <r>
    <n v="692673"/>
    <s v="ASTRID ROSELDA VICENTE CALEL"/>
    <n v="25"/>
    <x v="0"/>
    <n v="21828"/>
    <x v="7"/>
    <x v="0"/>
    <n v="25829"/>
    <x v="0"/>
    <x v="10"/>
    <x v="0"/>
    <n v="40000"/>
  </r>
  <r>
    <n v="692710"/>
    <s v="PABLO ITZEP ORDOÑEZ"/>
    <n v="25"/>
    <x v="0"/>
    <n v="51264"/>
    <x v="24"/>
    <x v="0"/>
    <n v="51067"/>
    <x v="3"/>
    <x v="9"/>
    <x v="0"/>
    <n v="10000"/>
  </r>
  <r>
    <n v="692735"/>
    <s v="ABIDAN ALBERTO CORONADO PEREZ"/>
    <n v="25"/>
    <x v="0"/>
    <n v="50948"/>
    <x v="81"/>
    <x v="0"/>
    <n v="53550"/>
    <x v="1"/>
    <x v="10"/>
    <x v="0"/>
    <n v="25000"/>
  </r>
  <r>
    <n v="692747"/>
    <s v="ALEX ROBERTO CUTZ TZUL"/>
    <n v="25"/>
    <x v="0"/>
    <n v="57506"/>
    <x v="105"/>
    <x v="0"/>
    <n v="53550"/>
    <x v="1"/>
    <x v="9"/>
    <x v="0"/>
    <n v="30000"/>
  </r>
  <r>
    <n v="692759"/>
    <s v="ARNOLDO ACABAL HERNANDEZ"/>
    <n v="25"/>
    <x v="0"/>
    <n v="50960"/>
    <x v="33"/>
    <x v="0"/>
    <n v="25829"/>
    <x v="0"/>
    <x v="9"/>
    <x v="0"/>
    <n v="15000"/>
  </r>
  <r>
    <n v="692767"/>
    <s v="ANA LUISA BARRIOS MORALES DE LUX"/>
    <n v="25"/>
    <x v="0"/>
    <n v="50965"/>
    <x v="176"/>
    <x v="0"/>
    <n v="25829"/>
    <x v="0"/>
    <x v="10"/>
    <x v="0"/>
    <n v="30000"/>
  </r>
  <r>
    <n v="692794"/>
    <s v="GRACIELA MONICA EMILIA GARCIA RAMIREZ DE GUZMAN"/>
    <n v="25"/>
    <x v="0"/>
    <n v="50278"/>
    <x v="103"/>
    <x v="0"/>
    <n v="24935"/>
    <x v="2"/>
    <x v="7"/>
    <x v="0"/>
    <n v="23000"/>
  </r>
  <r>
    <n v="692797"/>
    <s v="SONIA BENITA HERNANDEZ PAXTOR"/>
    <n v="25"/>
    <x v="0"/>
    <n v="55041"/>
    <x v="97"/>
    <x v="0"/>
    <n v="53550"/>
    <x v="1"/>
    <x v="10"/>
    <x v="0"/>
    <n v="35000"/>
  </r>
  <r>
    <n v="692813"/>
    <s v="CRABBE ANTULIO RAFAEL LAZARO"/>
    <n v="25"/>
    <x v="0"/>
    <n v="55024"/>
    <x v="55"/>
    <x v="0"/>
    <n v="53550"/>
    <x v="1"/>
    <x v="9"/>
    <x v="0"/>
    <n v="25000"/>
  </r>
  <r>
    <n v="692849"/>
    <s v="KEYLA LUCINDA LOPEZ PUAC DE BRAVO"/>
    <n v="25"/>
    <x v="0"/>
    <n v="49035"/>
    <x v="177"/>
    <x v="0"/>
    <n v="24935"/>
    <x v="2"/>
    <x v="10"/>
    <x v="0"/>
    <n v="30000"/>
  </r>
  <r>
    <n v="692857"/>
    <s v="LUCINDA DEL CARMEN SAMAYOA GUTIERREZ DE SIERRA"/>
    <n v="25"/>
    <x v="0"/>
    <n v="59788"/>
    <x v="60"/>
    <x v="0"/>
    <n v="53550"/>
    <x v="1"/>
    <x v="10"/>
    <x v="0"/>
    <n v="12000"/>
  </r>
  <r>
    <n v="691083"/>
    <s v="ROGELIO VELASQUEZ MATIAS"/>
    <n v="26"/>
    <x v="0"/>
    <n v="49690"/>
    <x v="116"/>
    <x v="0"/>
    <n v="53758"/>
    <x v="4"/>
    <x v="11"/>
    <x v="0"/>
    <n v="15000"/>
  </r>
  <r>
    <n v="691558"/>
    <s v="MARITZA YOJANA MONTERROSO CANCECA"/>
    <n v="26"/>
    <x v="0"/>
    <n v="25742"/>
    <x v="178"/>
    <x v="0"/>
    <n v="25829"/>
    <x v="0"/>
    <x v="10"/>
    <x v="0"/>
    <n v="40000"/>
  </r>
  <r>
    <n v="691755"/>
    <s v="MAXIMO TUM PEREZ"/>
    <n v="26"/>
    <x v="0"/>
    <n v="38958"/>
    <x v="163"/>
    <x v="0"/>
    <n v="51067"/>
    <x v="3"/>
    <x v="7"/>
    <x v="1"/>
    <n v="12000"/>
  </r>
  <r>
    <n v="691923"/>
    <s v="DARIO FERNANDO POP CHOC"/>
    <n v="26"/>
    <x v="0"/>
    <n v="59941"/>
    <x v="2"/>
    <x v="0"/>
    <n v="25829"/>
    <x v="0"/>
    <x v="10"/>
    <x v="0"/>
    <n v="20000"/>
  </r>
  <r>
    <n v="691936"/>
    <s v="DANIEL MOXIN RACANAC"/>
    <n v="26"/>
    <x v="0"/>
    <n v="58551"/>
    <x v="118"/>
    <x v="0"/>
    <n v="25829"/>
    <x v="0"/>
    <x v="7"/>
    <x v="0"/>
    <n v="20000"/>
  </r>
  <r>
    <n v="691941"/>
    <s v="BERTA LIDIA RAMIREZ RAMOS"/>
    <n v="26"/>
    <x v="0"/>
    <n v="51592"/>
    <x v="114"/>
    <x v="0"/>
    <n v="53550"/>
    <x v="1"/>
    <x v="7"/>
    <x v="0"/>
    <n v="35000"/>
  </r>
  <r>
    <n v="691962"/>
    <s v="ANTONIO MIGUEL TECUM VASQUEZ"/>
    <n v="26"/>
    <x v="0"/>
    <n v="52156"/>
    <x v="30"/>
    <x v="0"/>
    <n v="53758"/>
    <x v="4"/>
    <x v="10"/>
    <x v="0"/>
    <n v="35000"/>
  </r>
  <r>
    <n v="692077"/>
    <s v="CARMELINA COC CHOC"/>
    <n v="26"/>
    <x v="0"/>
    <n v="64382"/>
    <x v="43"/>
    <x v="0"/>
    <n v="24935"/>
    <x v="2"/>
    <x v="10"/>
    <x v="0"/>
    <n v="40000"/>
  </r>
  <r>
    <n v="692193"/>
    <s v="LIGIA MARILI ICAL HUB"/>
    <n v="26"/>
    <x v="0"/>
    <n v="64381"/>
    <x v="179"/>
    <x v="0"/>
    <n v="51067"/>
    <x v="3"/>
    <x v="10"/>
    <x v="0"/>
    <n v="10000"/>
  </r>
  <r>
    <n v="692197"/>
    <s v="CONCEPCION VELASQUEZ RUIZ DE GETEYA"/>
    <n v="26"/>
    <x v="0"/>
    <n v="57082"/>
    <x v="125"/>
    <x v="0"/>
    <n v="53758"/>
    <x v="4"/>
    <x v="10"/>
    <x v="0"/>
    <n v="10000"/>
  </r>
  <r>
    <n v="692217"/>
    <s v="ISMELDA SALES RAMIREZ DE CABRERA"/>
    <n v="26"/>
    <x v="0"/>
    <n v="35719"/>
    <x v="70"/>
    <x v="0"/>
    <n v="25829"/>
    <x v="0"/>
    <x v="10"/>
    <x v="0"/>
    <n v="45000"/>
  </r>
  <r>
    <n v="692334"/>
    <s v="NANCY PEREZ GARCIA DE FUENTES"/>
    <n v="26"/>
    <x v="0"/>
    <n v="25741"/>
    <x v="180"/>
    <x v="0"/>
    <n v="51067"/>
    <x v="3"/>
    <x v="10"/>
    <x v="0"/>
    <n v="15000"/>
  </r>
  <r>
    <n v="692382"/>
    <s v="ROLANDO CAAL ICAL"/>
    <n v="26"/>
    <x v="0"/>
    <n v="60775"/>
    <x v="146"/>
    <x v="0"/>
    <n v="51067"/>
    <x v="3"/>
    <x v="10"/>
    <x v="0"/>
    <n v="6000"/>
  </r>
  <r>
    <n v="692407"/>
    <s v="HEIDI AMARILIS SOLIS ESTACUY"/>
    <n v="26"/>
    <x v="0"/>
    <n v="61337"/>
    <x v="181"/>
    <x v="0"/>
    <n v="53550"/>
    <x v="1"/>
    <x v="10"/>
    <x v="0"/>
    <n v="16000"/>
  </r>
  <r>
    <n v="692412"/>
    <s v="SILVIA NOEMI RUIZ DIAZ DE SANTIZO"/>
    <n v="26"/>
    <x v="0"/>
    <n v="40906"/>
    <x v="182"/>
    <x v="0"/>
    <n v="51067"/>
    <x v="3"/>
    <x v="12"/>
    <x v="0"/>
    <n v="35000"/>
  </r>
  <r>
    <n v="692443"/>
    <s v="ROSMERY PEREZ Y PEREZ"/>
    <n v="26"/>
    <x v="0"/>
    <n v="40200"/>
    <x v="85"/>
    <x v="0"/>
    <n v="53550"/>
    <x v="1"/>
    <x v="13"/>
    <x v="0"/>
    <n v="40000"/>
  </r>
  <r>
    <n v="692459"/>
    <s v="GILMER GUILLERMO LOPEZ CHILEL"/>
    <n v="26"/>
    <x v="0"/>
    <n v="63633"/>
    <x v="96"/>
    <x v="0"/>
    <n v="53550"/>
    <x v="1"/>
    <x v="7"/>
    <x v="0"/>
    <n v="50000"/>
  </r>
  <r>
    <n v="692465"/>
    <s v="ALFONSO GUE IXIM"/>
    <n v="26"/>
    <x v="0"/>
    <n v="49021"/>
    <x v="88"/>
    <x v="0"/>
    <n v="53758"/>
    <x v="4"/>
    <x v="10"/>
    <x v="0"/>
    <n v="30000"/>
  </r>
  <r>
    <n v="692473"/>
    <s v="FILOMENA BA POP DE POOU"/>
    <n v="26"/>
    <x v="0"/>
    <n v="60775"/>
    <x v="146"/>
    <x v="0"/>
    <n v="53550"/>
    <x v="1"/>
    <x v="7"/>
    <x v="0"/>
    <n v="10000"/>
  </r>
  <r>
    <n v="692479"/>
    <s v="CARMEN LETICIA TUBAC CHOCON"/>
    <n v="26"/>
    <x v="0"/>
    <n v="56596"/>
    <x v="183"/>
    <x v="0"/>
    <n v="53550"/>
    <x v="1"/>
    <x v="10"/>
    <x v="0"/>
    <n v="25000"/>
  </r>
  <r>
    <n v="692488"/>
    <s v="ALEXANDER FRANCISCO CAN GUTIERREZ"/>
    <n v="26"/>
    <x v="0"/>
    <n v="48309"/>
    <x v="123"/>
    <x v="0"/>
    <n v="53758"/>
    <x v="4"/>
    <x v="7"/>
    <x v="0"/>
    <n v="50000"/>
  </r>
  <r>
    <n v="692515"/>
    <s v="NADIA JIMENA ROBLES RODRIGUEZ"/>
    <n v="26"/>
    <x v="0"/>
    <n v="42301"/>
    <x v="142"/>
    <x v="0"/>
    <n v="53758"/>
    <x v="4"/>
    <x v="7"/>
    <x v="0"/>
    <n v="35000"/>
  </r>
  <r>
    <n v="692548"/>
    <s v="MARIA VICTORIA CUMES CHUNUX DE TOJ"/>
    <n v="26"/>
    <x v="0"/>
    <n v="57082"/>
    <x v="125"/>
    <x v="0"/>
    <n v="24935"/>
    <x v="2"/>
    <x v="10"/>
    <x v="0"/>
    <n v="25000"/>
  </r>
  <r>
    <n v="692554"/>
    <s v="MIGUEL ARMANDO VILLAGRAN MARTINEZ"/>
    <n v="26"/>
    <x v="0"/>
    <n v="25741"/>
    <x v="180"/>
    <x v="0"/>
    <n v="51067"/>
    <x v="3"/>
    <x v="7"/>
    <x v="0"/>
    <n v="35000"/>
  </r>
  <r>
    <n v="692563"/>
    <s v="MARICELA CRISTINA MATEO MACARIO"/>
    <n v="26"/>
    <x v="0"/>
    <n v="60774"/>
    <x v="136"/>
    <x v="0"/>
    <n v="53758"/>
    <x v="4"/>
    <x v="10"/>
    <x v="0"/>
    <n v="30000"/>
  </r>
  <r>
    <n v="692586"/>
    <s v="AMELIA MAGALI MENDEZ LOPEZ"/>
    <n v="26"/>
    <x v="0"/>
    <n v="49033"/>
    <x v="15"/>
    <x v="0"/>
    <n v="24935"/>
    <x v="2"/>
    <x v="7"/>
    <x v="0"/>
    <n v="10000"/>
  </r>
  <r>
    <n v="692590"/>
    <s v="ANGELINA ANTONIO YAXON"/>
    <n v="26"/>
    <x v="0"/>
    <n v="48309"/>
    <x v="123"/>
    <x v="0"/>
    <n v="25829"/>
    <x v="0"/>
    <x v="7"/>
    <x v="0"/>
    <n v="15000"/>
  </r>
  <r>
    <n v="692595"/>
    <s v="CARLOS LEONEL RUIZ CALDERON"/>
    <n v="26"/>
    <x v="0"/>
    <n v="42298"/>
    <x v="48"/>
    <x v="0"/>
    <n v="51067"/>
    <x v="3"/>
    <x v="10"/>
    <x v="0"/>
    <n v="10000"/>
  </r>
  <r>
    <n v="692613"/>
    <s v="JULIA CUCUL DE YAXCAL"/>
    <n v="26"/>
    <x v="0"/>
    <n v="59369"/>
    <x v="91"/>
    <x v="0"/>
    <n v="53550"/>
    <x v="1"/>
    <x v="7"/>
    <x v="0"/>
    <n v="50000"/>
  </r>
  <r>
    <n v="692620"/>
    <s v="ANA MARIA SUSANA SIAN YOC"/>
    <n v="26"/>
    <x v="0"/>
    <n v="29499"/>
    <x v="140"/>
    <x v="0"/>
    <n v="25829"/>
    <x v="0"/>
    <x v="10"/>
    <x v="0"/>
    <n v="10000"/>
  </r>
  <r>
    <n v="692623"/>
    <s v="AURA YANIRA ORTIZ DE LA ROSA"/>
    <n v="26"/>
    <x v="0"/>
    <n v="57386"/>
    <x v="184"/>
    <x v="0"/>
    <n v="24935"/>
    <x v="2"/>
    <x v="10"/>
    <x v="0"/>
    <n v="55000"/>
  </r>
  <r>
    <n v="692639"/>
    <s v="GLORIA MABETH FLORES FLORES"/>
    <n v="26"/>
    <x v="0"/>
    <n v="63632"/>
    <x v="32"/>
    <x v="0"/>
    <n v="53758"/>
    <x v="4"/>
    <x v="10"/>
    <x v="0"/>
    <n v="40000"/>
  </r>
  <r>
    <n v="692648"/>
    <s v="DANIEL ACABAL AJCA"/>
    <n v="26"/>
    <x v="0"/>
    <n v="42302"/>
    <x v="90"/>
    <x v="0"/>
    <n v="24935"/>
    <x v="2"/>
    <x v="10"/>
    <x v="0"/>
    <n v="20000"/>
  </r>
  <r>
    <n v="692684"/>
    <s v="PETRONA ROS DIAZ"/>
    <n v="26"/>
    <x v="0"/>
    <n v="58534"/>
    <x v="16"/>
    <x v="0"/>
    <n v="24935"/>
    <x v="2"/>
    <x v="10"/>
    <x v="0"/>
    <n v="18000"/>
  </r>
  <r>
    <n v="692690"/>
    <s v="CASIMIRO CUXULIC CHUMIL"/>
    <n v="26"/>
    <x v="0"/>
    <n v="63628"/>
    <x v="164"/>
    <x v="0"/>
    <n v="53550"/>
    <x v="1"/>
    <x v="10"/>
    <x v="0"/>
    <n v="35000"/>
  </r>
  <r>
    <n v="692691"/>
    <s v="ARSELIO VIVIANO ARGUETA CUYUCH"/>
    <n v="26"/>
    <x v="0"/>
    <n v="59249"/>
    <x v="185"/>
    <x v="0"/>
    <n v="51067"/>
    <x v="3"/>
    <x v="10"/>
    <x v="0"/>
    <n v="12000"/>
  </r>
  <r>
    <n v="692698"/>
    <s v="HERLINDA DE LEON MAQUIN"/>
    <n v="26"/>
    <x v="0"/>
    <n v="64392"/>
    <x v="83"/>
    <x v="0"/>
    <n v="24935"/>
    <x v="2"/>
    <x v="7"/>
    <x v="0"/>
    <n v="15000"/>
  </r>
  <r>
    <n v="692700"/>
    <s v="WILIAM ROLANDO VILLACINDA GARCIA"/>
    <n v="26"/>
    <x v="0"/>
    <n v="49035"/>
    <x v="177"/>
    <x v="0"/>
    <n v="53758"/>
    <x v="4"/>
    <x v="7"/>
    <x v="0"/>
    <n v="27000"/>
  </r>
  <r>
    <n v="692711"/>
    <s v="BLANCA ELIZABETH YOC RODRIGUEZ"/>
    <n v="26"/>
    <x v="0"/>
    <n v="60780"/>
    <x v="186"/>
    <x v="0"/>
    <n v="53758"/>
    <x v="4"/>
    <x v="10"/>
    <x v="0"/>
    <n v="35000"/>
  </r>
  <r>
    <n v="692712"/>
    <s v="SANTOS ANTONIO MEJIA JIMENEZ"/>
    <n v="26"/>
    <x v="0"/>
    <n v="63393"/>
    <x v="173"/>
    <x v="0"/>
    <n v="53550"/>
    <x v="1"/>
    <x v="7"/>
    <x v="0"/>
    <n v="30000"/>
  </r>
  <r>
    <n v="692713"/>
    <s v="DOMINGO LORENZO PERALTA SUCHITE"/>
    <n v="26"/>
    <x v="0"/>
    <n v="50958"/>
    <x v="171"/>
    <x v="0"/>
    <n v="53550"/>
    <x v="1"/>
    <x v="10"/>
    <x v="0"/>
    <n v="40000"/>
  </r>
  <r>
    <n v="692719"/>
    <s v="RUMALDA ELENA BATZ CHOCOJAY DE MORALES"/>
    <n v="26"/>
    <x v="0"/>
    <n v="38276"/>
    <x v="57"/>
    <x v="0"/>
    <n v="24935"/>
    <x v="2"/>
    <x v="10"/>
    <x v="0"/>
    <n v="25000"/>
  </r>
  <r>
    <n v="692721"/>
    <s v="AGUSTIN SANTOS ROMERO ROMERO"/>
    <n v="26"/>
    <x v="0"/>
    <n v="49033"/>
    <x v="15"/>
    <x v="0"/>
    <n v="25829"/>
    <x v="0"/>
    <x v="7"/>
    <x v="0"/>
    <n v="25000"/>
  </r>
  <r>
    <n v="692750"/>
    <s v="YELTSIN ELIZABETH PEREZ LOPEZ"/>
    <n v="26"/>
    <x v="0"/>
    <n v="59243"/>
    <x v="166"/>
    <x v="0"/>
    <n v="25829"/>
    <x v="0"/>
    <x v="10"/>
    <x v="0"/>
    <n v="10000"/>
  </r>
  <r>
    <n v="692753"/>
    <s v="ROSA MARIA BAUTISTA RAMOS"/>
    <n v="26"/>
    <x v="0"/>
    <n v="42312"/>
    <x v="12"/>
    <x v="0"/>
    <n v="53550"/>
    <x v="1"/>
    <x v="10"/>
    <x v="0"/>
    <n v="35000"/>
  </r>
  <r>
    <n v="692766"/>
    <s v="MARLON ADORAM LOPEZ FUENTES"/>
    <n v="26"/>
    <x v="0"/>
    <n v="50948"/>
    <x v="81"/>
    <x v="0"/>
    <n v="51067"/>
    <x v="3"/>
    <x v="10"/>
    <x v="0"/>
    <n v="30000"/>
  </r>
  <r>
    <n v="692817"/>
    <s v="JOAQUIN MARIO COS COS"/>
    <n v="26"/>
    <x v="0"/>
    <n v="48260"/>
    <x v="62"/>
    <x v="0"/>
    <n v="51067"/>
    <x v="3"/>
    <x v="10"/>
    <x v="0"/>
    <n v="30000"/>
  </r>
  <r>
    <n v="692822"/>
    <s v="MARGARITO CAHUEC CORTEZ"/>
    <n v="26"/>
    <x v="0"/>
    <n v="26950"/>
    <x v="187"/>
    <x v="0"/>
    <n v="53758"/>
    <x v="4"/>
    <x v="10"/>
    <x v="0"/>
    <n v="20000"/>
  </r>
  <r>
    <n v="692845"/>
    <s v="GASPAR CALEL PANTUJ"/>
    <n v="26"/>
    <x v="0"/>
    <n v="64379"/>
    <x v="109"/>
    <x v="0"/>
    <n v="51067"/>
    <x v="3"/>
    <x v="10"/>
    <x v="0"/>
    <n v="50000"/>
  </r>
  <r>
    <n v="692862"/>
    <s v="EDELMIRA PAOLA TOL CONOS"/>
    <n v="26"/>
    <x v="0"/>
    <n v="22142"/>
    <x v="36"/>
    <x v="0"/>
    <n v="25829"/>
    <x v="0"/>
    <x v="10"/>
    <x v="0"/>
    <n v="25000"/>
  </r>
  <r>
    <n v="692871"/>
    <s v="SEBASTIAN ALGUA PANJOJ"/>
    <n v="26"/>
    <x v="0"/>
    <n v="62578"/>
    <x v="124"/>
    <x v="0"/>
    <n v="24935"/>
    <x v="2"/>
    <x v="10"/>
    <x v="0"/>
    <n v="40000"/>
  </r>
  <r>
    <n v="692884"/>
    <s v="LUIS MIGUEL HICHOS FUENTES"/>
    <n v="26"/>
    <x v="0"/>
    <n v="46333"/>
    <x v="121"/>
    <x v="0"/>
    <n v="53550"/>
    <x v="1"/>
    <x v="7"/>
    <x v="0"/>
    <n v="30000"/>
  </r>
  <r>
    <n v="692885"/>
    <s v="JORGE MARIO RIVERA ARGUETA"/>
    <n v="26"/>
    <x v="0"/>
    <n v="35740"/>
    <x v="159"/>
    <x v="0"/>
    <n v="53758"/>
    <x v="4"/>
    <x v="10"/>
    <x v="0"/>
    <n v="25000"/>
  </r>
  <r>
    <n v="692899"/>
    <s v="MARIA MAGDALENA GONZALEZ ALVARADO"/>
    <n v="26"/>
    <x v="0"/>
    <n v="36798"/>
    <x v="54"/>
    <x v="0"/>
    <n v="53758"/>
    <x v="4"/>
    <x v="10"/>
    <x v="0"/>
    <n v="16000"/>
  </r>
  <r>
    <n v="692914"/>
    <s v="AURA MARINA PAREDES CARDONA"/>
    <n v="26"/>
    <x v="0"/>
    <n v="22615"/>
    <x v="132"/>
    <x v="0"/>
    <n v="24935"/>
    <x v="2"/>
    <x v="10"/>
    <x v="0"/>
    <n v="30000"/>
  </r>
  <r>
    <n v="692918"/>
    <s v="ALFONSO SARAT AJANEL"/>
    <n v="26"/>
    <x v="0"/>
    <n v="36794"/>
    <x v="50"/>
    <x v="0"/>
    <n v="25829"/>
    <x v="0"/>
    <x v="10"/>
    <x v="0"/>
    <n v="10000"/>
  </r>
  <r>
    <n v="692938"/>
    <s v="JUAN SALVADOR CHUTA"/>
    <n v="26"/>
    <x v="0"/>
    <n v="50954"/>
    <x v="111"/>
    <x v="0"/>
    <n v="25829"/>
    <x v="0"/>
    <x v="7"/>
    <x v="0"/>
    <n v="50000"/>
  </r>
  <r>
    <n v="692939"/>
    <s v="HERLINDA CHUB CAAL"/>
    <n v="26"/>
    <x v="0"/>
    <n v="51591"/>
    <x v="44"/>
    <x v="0"/>
    <n v="25829"/>
    <x v="0"/>
    <x v="10"/>
    <x v="0"/>
    <n v="50000"/>
  </r>
  <r>
    <n v="693040"/>
    <s v="JOSUE DANIEL MARROQUIN VILLAGRAN"/>
    <n v="26"/>
    <x v="0"/>
    <n v="59792"/>
    <x v="119"/>
    <x v="0"/>
    <n v="51067"/>
    <x v="3"/>
    <x v="7"/>
    <x v="0"/>
    <n v="15000"/>
  </r>
  <r>
    <n v="693044"/>
    <s v="RENE AMILCAR CHAN ESTRADA"/>
    <n v="26"/>
    <x v="0"/>
    <n v="37715"/>
    <x v="64"/>
    <x v="0"/>
    <n v="53550"/>
    <x v="1"/>
    <x v="10"/>
    <x v="0"/>
    <n v="20000"/>
  </r>
  <r>
    <n v="690985"/>
    <s v="DOMINGO ELADIO GARCIA SIMON"/>
    <n v="27"/>
    <x v="0"/>
    <n v="57079"/>
    <x v="117"/>
    <x v="0"/>
    <n v="51067"/>
    <x v="3"/>
    <x v="7"/>
    <x v="0"/>
    <n v="50000"/>
  </r>
  <r>
    <n v="691987"/>
    <s v="ANTONIO ALEX LUX IXCOTEYAC"/>
    <n v="27"/>
    <x v="0"/>
    <n v="51079"/>
    <x v="143"/>
    <x v="0"/>
    <n v="25829"/>
    <x v="0"/>
    <x v="7"/>
    <x v="0"/>
    <n v="20000"/>
  </r>
  <r>
    <n v="692380"/>
    <s v="LESVIA TOMASA ROBLERO MORALES DE PEREZ"/>
    <n v="27"/>
    <x v="0"/>
    <n v="40904"/>
    <x v="150"/>
    <x v="0"/>
    <n v="24935"/>
    <x v="2"/>
    <x v="12"/>
    <x v="0"/>
    <n v="65000"/>
  </r>
  <r>
    <n v="692395"/>
    <s v="MIGUEL XO TIUL"/>
    <n v="27"/>
    <x v="0"/>
    <n v="64382"/>
    <x v="43"/>
    <x v="0"/>
    <n v="51067"/>
    <x v="3"/>
    <x v="7"/>
    <x v="0"/>
    <n v="25000"/>
  </r>
  <r>
    <n v="692481"/>
    <s v="ANTONIO GUARCHAJ Y GUARCHAJ"/>
    <n v="27"/>
    <x v="0"/>
    <n v="42296"/>
    <x v="155"/>
    <x v="0"/>
    <n v="53758"/>
    <x v="4"/>
    <x v="7"/>
    <x v="0"/>
    <n v="15000"/>
  </r>
  <r>
    <n v="692578"/>
    <s v="MARTHA JULIA CHIQUIN TUT DE POOU"/>
    <n v="27"/>
    <x v="0"/>
    <n v="64382"/>
    <x v="43"/>
    <x v="0"/>
    <n v="53758"/>
    <x v="4"/>
    <x v="8"/>
    <x v="0"/>
    <n v="50000"/>
  </r>
  <r>
    <n v="692598"/>
    <s v="ROSA HERNANDEZ PEREZ DE HERNANDEZ"/>
    <n v="27"/>
    <x v="0"/>
    <n v="54395"/>
    <x v="104"/>
    <x v="0"/>
    <n v="53758"/>
    <x v="4"/>
    <x v="7"/>
    <x v="0"/>
    <n v="20000"/>
  </r>
  <r>
    <n v="692651"/>
    <s v="JUAN CARLOS CAJBON MACZ"/>
    <n v="27"/>
    <x v="0"/>
    <n v="64382"/>
    <x v="43"/>
    <x v="0"/>
    <n v="25829"/>
    <x v="0"/>
    <x v="7"/>
    <x v="0"/>
    <n v="7000"/>
  </r>
  <r>
    <n v="692722"/>
    <s v="PEDRO ALEX LUX TOJIN"/>
    <n v="27"/>
    <x v="0"/>
    <n v="55870"/>
    <x v="17"/>
    <x v="0"/>
    <n v="53550"/>
    <x v="1"/>
    <x v="7"/>
    <x v="0"/>
    <n v="35000"/>
  </r>
  <r>
    <n v="692725"/>
    <s v="ERICKA VERONICA AGUILERA REYES DE FRANCO"/>
    <n v="27"/>
    <x v="0"/>
    <n v="60773"/>
    <x v="151"/>
    <x v="0"/>
    <n v="53550"/>
    <x v="1"/>
    <x v="7"/>
    <x v="0"/>
    <n v="27000"/>
  </r>
  <r>
    <n v="692731"/>
    <s v="LEONARDO CHE COC"/>
    <n v="27"/>
    <x v="0"/>
    <n v="64381"/>
    <x v="179"/>
    <x v="0"/>
    <n v="53550"/>
    <x v="1"/>
    <x v="7"/>
    <x v="0"/>
    <n v="10000"/>
  </r>
  <r>
    <n v="692762"/>
    <s v="ELSA MARIBEL CRISTAL CALI DE BAIL"/>
    <n v="27"/>
    <x v="0"/>
    <n v="41591"/>
    <x v="129"/>
    <x v="0"/>
    <n v="25829"/>
    <x v="0"/>
    <x v="7"/>
    <x v="0"/>
    <n v="16000"/>
  </r>
  <r>
    <n v="692765"/>
    <s v="ISABEL SANTOS LEMUS"/>
    <n v="27"/>
    <x v="0"/>
    <n v="55045"/>
    <x v="188"/>
    <x v="0"/>
    <n v="24935"/>
    <x v="2"/>
    <x v="8"/>
    <x v="0"/>
    <n v="40000"/>
  </r>
  <r>
    <n v="692769"/>
    <s v="OBISPO GARCIA CHANAX"/>
    <n v="27"/>
    <x v="0"/>
    <n v="27925"/>
    <x v="52"/>
    <x v="0"/>
    <n v="25829"/>
    <x v="0"/>
    <x v="7"/>
    <x v="0"/>
    <n v="50000"/>
  </r>
  <r>
    <n v="692792"/>
    <s v="MERCEDES PU LUX DE PANTUJ"/>
    <n v="27"/>
    <x v="0"/>
    <n v="57079"/>
    <x v="117"/>
    <x v="0"/>
    <n v="25829"/>
    <x v="0"/>
    <x v="7"/>
    <x v="0"/>
    <n v="15000"/>
  </r>
  <r>
    <n v="692807"/>
    <s v="MARTIN CHITIC TZOC"/>
    <n v="27"/>
    <x v="0"/>
    <n v="57086"/>
    <x v="0"/>
    <x v="0"/>
    <n v="25829"/>
    <x v="0"/>
    <x v="7"/>
    <x v="0"/>
    <n v="18000"/>
  </r>
  <r>
    <n v="692808"/>
    <s v="EVA VILMA LUX VELASQUEZ"/>
    <n v="27"/>
    <x v="0"/>
    <n v="56952"/>
    <x v="148"/>
    <x v="0"/>
    <n v="53550"/>
    <x v="1"/>
    <x v="7"/>
    <x v="0"/>
    <n v="15000"/>
  </r>
  <r>
    <n v="692810"/>
    <s v="ADOLFO TOC BOCEL"/>
    <n v="27"/>
    <x v="0"/>
    <n v="55876"/>
    <x v="79"/>
    <x v="0"/>
    <n v="53758"/>
    <x v="4"/>
    <x v="12"/>
    <x v="0"/>
    <n v="25000"/>
  </r>
  <r>
    <n v="692834"/>
    <s v="JUAN RAMON LUX CHACAJ"/>
    <n v="27"/>
    <x v="0"/>
    <n v="51079"/>
    <x v="143"/>
    <x v="0"/>
    <n v="24935"/>
    <x v="2"/>
    <x v="7"/>
    <x v="0"/>
    <n v="55000"/>
  </r>
  <r>
    <n v="692848"/>
    <s v="AMALIA LOPEZ CASTRO DE CHITI"/>
    <n v="27"/>
    <x v="0"/>
    <n v="50949"/>
    <x v="113"/>
    <x v="0"/>
    <n v="53758"/>
    <x v="4"/>
    <x v="7"/>
    <x v="0"/>
    <n v="20000"/>
  </r>
  <r>
    <n v="692860"/>
    <s v="ABELINO CHANCHAVAC SONTAY"/>
    <n v="27"/>
    <x v="0"/>
    <n v="28527"/>
    <x v="77"/>
    <x v="0"/>
    <n v="53550"/>
    <x v="1"/>
    <x v="7"/>
    <x v="0"/>
    <n v="10000"/>
  </r>
  <r>
    <n v="692903"/>
    <s v="TOMASA ESTER MACARIO MEJIA"/>
    <n v="27"/>
    <x v="0"/>
    <n v="51265"/>
    <x v="80"/>
    <x v="0"/>
    <n v="25829"/>
    <x v="0"/>
    <x v="7"/>
    <x v="0"/>
    <n v="32000"/>
  </r>
  <r>
    <n v="692906"/>
    <s v="JORGE LUIS GONZALEZ XILOJ"/>
    <n v="27"/>
    <x v="0"/>
    <n v="29024"/>
    <x v="137"/>
    <x v="0"/>
    <n v="25829"/>
    <x v="0"/>
    <x v="7"/>
    <x v="0"/>
    <n v="70000"/>
  </r>
  <r>
    <n v="692911"/>
    <s v="FELIPA YAXON ANTONIO"/>
    <n v="27"/>
    <x v="0"/>
    <n v="41490"/>
    <x v="189"/>
    <x v="0"/>
    <n v="53550"/>
    <x v="1"/>
    <x v="7"/>
    <x v="0"/>
    <n v="30000"/>
  </r>
  <r>
    <n v="692912"/>
    <s v="ANDREA CONCEPCION MENDOZA CHUM DE SEQUEN"/>
    <n v="27"/>
    <x v="0"/>
    <n v="59243"/>
    <x v="166"/>
    <x v="0"/>
    <n v="24935"/>
    <x v="2"/>
    <x v="7"/>
    <x v="0"/>
    <n v="18000"/>
  </r>
  <r>
    <n v="692913"/>
    <s v="ELIZABETH US US"/>
    <n v="27"/>
    <x v="0"/>
    <n v="55870"/>
    <x v="17"/>
    <x v="0"/>
    <n v="24935"/>
    <x v="2"/>
    <x v="8"/>
    <x v="0"/>
    <n v="45000"/>
  </r>
  <r>
    <n v="692920"/>
    <s v="RENE CHOC POP"/>
    <n v="27"/>
    <x v="0"/>
    <n v="56951"/>
    <x v="190"/>
    <x v="0"/>
    <n v="53758"/>
    <x v="4"/>
    <x v="7"/>
    <x v="0"/>
    <n v="25000"/>
  </r>
  <r>
    <n v="692930"/>
    <s v="EVELIA BEATRIZA TORRES IXCOY DE IXCOY"/>
    <n v="27"/>
    <x v="0"/>
    <n v="57504"/>
    <x v="5"/>
    <x v="0"/>
    <n v="24935"/>
    <x v="2"/>
    <x v="7"/>
    <x v="0"/>
    <n v="18000"/>
  </r>
  <r>
    <n v="692949"/>
    <s v="VICTOR HUGO PIRIR TUCH"/>
    <n v="27"/>
    <x v="0"/>
    <n v="37706"/>
    <x v="165"/>
    <x v="0"/>
    <n v="25829"/>
    <x v="0"/>
    <x v="7"/>
    <x v="0"/>
    <n v="15000"/>
  </r>
  <r>
    <n v="692967"/>
    <s v="MANUELA JOSEFINA TUM LOPEZ DE YAT"/>
    <n v="27"/>
    <x v="0"/>
    <n v="38958"/>
    <x v="163"/>
    <x v="0"/>
    <n v="53758"/>
    <x v="4"/>
    <x v="12"/>
    <x v="0"/>
    <n v="45000"/>
  </r>
  <r>
    <n v="692995"/>
    <s v="CANDELARIA TOJIN PU"/>
    <n v="27"/>
    <x v="0"/>
    <n v="57504"/>
    <x v="5"/>
    <x v="0"/>
    <n v="24935"/>
    <x v="2"/>
    <x v="7"/>
    <x v="0"/>
    <n v="30000"/>
  </r>
  <r>
    <n v="692998"/>
    <s v="BIANKA NINETH MORALES DE RAMOS"/>
    <n v="27"/>
    <x v="0"/>
    <n v="51592"/>
    <x v="114"/>
    <x v="0"/>
    <n v="25829"/>
    <x v="0"/>
    <x v="7"/>
    <x v="0"/>
    <n v="45000"/>
  </r>
  <r>
    <n v="693000"/>
    <s v="JUANA ANTONIA MENDIA COYOY DE DE LEON"/>
    <n v="27"/>
    <x v="0"/>
    <n v="49033"/>
    <x v="15"/>
    <x v="0"/>
    <n v="51067"/>
    <x v="3"/>
    <x v="7"/>
    <x v="0"/>
    <n v="20000"/>
  </r>
  <r>
    <n v="693001"/>
    <s v="VICTOR HUGO CARRANZA RAMIREZ"/>
    <n v="27"/>
    <x v="0"/>
    <n v="57383"/>
    <x v="139"/>
    <x v="0"/>
    <n v="53550"/>
    <x v="1"/>
    <x v="8"/>
    <x v="0"/>
    <n v="20000"/>
  </r>
  <r>
    <n v="693009"/>
    <s v="JULIANA REAL LOPEZ DE BATEN"/>
    <n v="27"/>
    <x v="0"/>
    <n v="57079"/>
    <x v="117"/>
    <x v="0"/>
    <n v="53550"/>
    <x v="1"/>
    <x v="7"/>
    <x v="0"/>
    <n v="12000"/>
  </r>
  <r>
    <n v="693011"/>
    <s v="MARIA MEJIA MACARIO DE NIX"/>
    <n v="27"/>
    <x v="0"/>
    <n v="50965"/>
    <x v="176"/>
    <x v="0"/>
    <n v="53758"/>
    <x v="4"/>
    <x v="7"/>
    <x v="0"/>
    <n v="30000"/>
  </r>
  <r>
    <n v="693015"/>
    <s v="MIRIAM LUCRECIA JIMENEZ NAJERA DE CRUZ"/>
    <n v="27"/>
    <x v="0"/>
    <n v="48260"/>
    <x v="62"/>
    <x v="0"/>
    <n v="53758"/>
    <x v="4"/>
    <x v="7"/>
    <x v="0"/>
    <n v="40000"/>
  </r>
  <r>
    <n v="693019"/>
    <s v="LUCIA YOGERO PICHIYA"/>
    <n v="27"/>
    <x v="0"/>
    <n v="50954"/>
    <x v="111"/>
    <x v="0"/>
    <n v="25829"/>
    <x v="0"/>
    <x v="7"/>
    <x v="0"/>
    <n v="17000"/>
  </r>
  <r>
    <n v="693036"/>
    <s v="RONALD ESTUARDO SOTOJ CHAVEZ"/>
    <n v="27"/>
    <x v="0"/>
    <n v="48252"/>
    <x v="58"/>
    <x v="0"/>
    <n v="53550"/>
    <x v="1"/>
    <x v="7"/>
    <x v="0"/>
    <n v="35000"/>
  </r>
  <r>
    <n v="693045"/>
    <s v="SUSI LUZ MAGETLA RIVAS GUEVARA"/>
    <n v="27"/>
    <x v="0"/>
    <n v="51264"/>
    <x v="24"/>
    <x v="0"/>
    <n v="25829"/>
    <x v="0"/>
    <x v="7"/>
    <x v="0"/>
    <n v="20000"/>
  </r>
  <r>
    <n v="693060"/>
    <s v="DILMA ISABEL PEREZ HUINIL"/>
    <n v="27"/>
    <x v="0"/>
    <n v="38612"/>
    <x v="175"/>
    <x v="0"/>
    <n v="24935"/>
    <x v="2"/>
    <x v="7"/>
    <x v="0"/>
    <n v="55000"/>
  </r>
  <r>
    <n v="693099"/>
    <s v="JOBA ELVIRA MONZON OROZCO"/>
    <n v="27"/>
    <x v="0"/>
    <n v="53612"/>
    <x v="115"/>
    <x v="0"/>
    <n v="24935"/>
    <x v="2"/>
    <x v="7"/>
    <x v="0"/>
    <n v="50000"/>
  </r>
  <r>
    <n v="693108"/>
    <s v="MIGUEL FELIPE CARRILLO GARCIA"/>
    <n v="27"/>
    <x v="0"/>
    <n v="28724"/>
    <x v="35"/>
    <x v="0"/>
    <n v="25829"/>
    <x v="0"/>
    <x v="7"/>
    <x v="0"/>
    <n v="15000"/>
  </r>
  <r>
    <n v="693110"/>
    <s v="ISAI ABIMAEL MERIDA LOPEZ"/>
    <n v="27"/>
    <x v="0"/>
    <n v="57385"/>
    <x v="122"/>
    <x v="0"/>
    <n v="24935"/>
    <x v="2"/>
    <x v="7"/>
    <x v="0"/>
    <n v="20000"/>
  </r>
  <r>
    <n v="693159"/>
    <s v="RUDY RAUL GUZMAN PEREZ"/>
    <n v="27"/>
    <x v="0"/>
    <n v="57385"/>
    <x v="122"/>
    <x v="0"/>
    <n v="53758"/>
    <x v="4"/>
    <x v="8"/>
    <x v="0"/>
    <n v="20000"/>
  </r>
  <r>
    <n v="693197"/>
    <s v="ZOILA PATRICIA SAQUIC"/>
    <n v="27"/>
    <x v="0"/>
    <n v="40932"/>
    <x v="92"/>
    <x v="0"/>
    <n v="25829"/>
    <x v="0"/>
    <x v="8"/>
    <x v="0"/>
    <n v="15000"/>
  </r>
  <r>
    <n v="693241"/>
    <s v="JOSE ALBERTO IXCAYAU COGUOX"/>
    <n v="27"/>
    <x v="0"/>
    <n v="42302"/>
    <x v="90"/>
    <x v="0"/>
    <n v="25829"/>
    <x v="0"/>
    <x v="12"/>
    <x v="0"/>
    <n v="15000"/>
  </r>
  <r>
    <n v="692499"/>
    <s v="DAVID CUCUL CAAL"/>
    <n v="28"/>
    <x v="0"/>
    <n v="60775"/>
    <x v="146"/>
    <x v="0"/>
    <n v="53758"/>
    <x v="4"/>
    <x v="8"/>
    <x v="0"/>
    <n v="25000"/>
  </r>
  <r>
    <n v="692591"/>
    <s v="PAOLA MARINA YAXON PABLO"/>
    <n v="28"/>
    <x v="0"/>
    <n v="52882"/>
    <x v="152"/>
    <x v="0"/>
    <n v="25829"/>
    <x v="0"/>
    <x v="8"/>
    <x v="0"/>
    <n v="20000"/>
  </r>
  <r>
    <n v="692729"/>
    <s v="SARAI NOELIA MONTERROSO DE LEON DE BARRERA"/>
    <n v="28"/>
    <x v="0"/>
    <n v="57383"/>
    <x v="139"/>
    <x v="0"/>
    <n v="51067"/>
    <x v="3"/>
    <x v="12"/>
    <x v="1"/>
    <n v="40000"/>
  </r>
  <r>
    <n v="692861"/>
    <s v="CANDELARIA TUM PU"/>
    <n v="28"/>
    <x v="0"/>
    <n v="51055"/>
    <x v="76"/>
    <x v="0"/>
    <n v="24935"/>
    <x v="2"/>
    <x v="8"/>
    <x v="0"/>
    <n v="12000"/>
  </r>
  <r>
    <n v="692956"/>
    <s v="ELADIO SANTAY MALDONADO"/>
    <n v="28"/>
    <x v="0"/>
    <n v="50958"/>
    <x v="171"/>
    <x v="0"/>
    <n v="53550"/>
    <x v="1"/>
    <x v="8"/>
    <x v="0"/>
    <n v="10000"/>
  </r>
  <r>
    <n v="692957"/>
    <s v="NELSON MISAEL XAM PERUCH"/>
    <n v="28"/>
    <x v="0"/>
    <n v="42312"/>
    <x v="12"/>
    <x v="0"/>
    <n v="53550"/>
    <x v="1"/>
    <x v="8"/>
    <x v="0"/>
    <n v="20000"/>
  </r>
  <r>
    <n v="692973"/>
    <s v="HECTOR QUIP CHOCOOJ"/>
    <n v="28"/>
    <x v="0"/>
    <n v="64382"/>
    <x v="43"/>
    <x v="0"/>
    <n v="53758"/>
    <x v="4"/>
    <x v="8"/>
    <x v="0"/>
    <n v="20000"/>
  </r>
  <r>
    <n v="692978"/>
    <s v="JOSE ADAN ROGCHE CANIZ"/>
    <n v="28"/>
    <x v="0"/>
    <n v="63394"/>
    <x v="191"/>
    <x v="0"/>
    <n v="53550"/>
    <x v="1"/>
    <x v="11"/>
    <x v="0"/>
    <n v="25000"/>
  </r>
  <r>
    <n v="693026"/>
    <s v="INGRID GABRIELA CHAJ SOC"/>
    <n v="28"/>
    <x v="0"/>
    <n v="50951"/>
    <x v="94"/>
    <x v="0"/>
    <n v="53758"/>
    <x v="4"/>
    <x v="8"/>
    <x v="0"/>
    <n v="45000"/>
  </r>
  <r>
    <n v="693031"/>
    <s v="ESLAY GRISELDA CALACHIJ DE LA CRUZ"/>
    <n v="28"/>
    <x v="0"/>
    <n v="55876"/>
    <x v="79"/>
    <x v="0"/>
    <n v="24935"/>
    <x v="2"/>
    <x v="8"/>
    <x v="0"/>
    <n v="25000"/>
  </r>
  <r>
    <n v="693046"/>
    <s v="MARIA PERPUAC CHIVALAN DE TZOY"/>
    <n v="28"/>
    <x v="0"/>
    <n v="54395"/>
    <x v="104"/>
    <x v="0"/>
    <n v="53758"/>
    <x v="4"/>
    <x v="8"/>
    <x v="0"/>
    <n v="25000"/>
  </r>
  <r>
    <n v="693047"/>
    <s v="MARIA LUISA ORELLANA CRUZ"/>
    <n v="28"/>
    <x v="0"/>
    <n v="52892"/>
    <x v="37"/>
    <x v="0"/>
    <n v="25829"/>
    <x v="0"/>
    <x v="8"/>
    <x v="0"/>
    <n v="22000"/>
  </r>
  <r>
    <n v="693128"/>
    <s v="NORMA ELIZABETH MENDOZA JEREZ DE LOPEZ"/>
    <n v="28"/>
    <x v="0"/>
    <n v="55876"/>
    <x v="79"/>
    <x v="0"/>
    <n v="24935"/>
    <x v="2"/>
    <x v="12"/>
    <x v="0"/>
    <n v="25000"/>
  </r>
  <r>
    <n v="693137"/>
    <s v="MARCOS ESTEBAN CIFUENTES ROBLERO"/>
    <n v="28"/>
    <x v="0"/>
    <n v="56097"/>
    <x v="174"/>
    <x v="0"/>
    <n v="24935"/>
    <x v="2"/>
    <x v="12"/>
    <x v="0"/>
    <n v="10000"/>
  </r>
  <r>
    <n v="693143"/>
    <s v="MARTA LIDIA MUÑOZ GRAMAJO DE BARRIOS"/>
    <n v="28"/>
    <x v="0"/>
    <n v="40931"/>
    <x v="133"/>
    <x v="0"/>
    <n v="24935"/>
    <x v="2"/>
    <x v="11"/>
    <x v="0"/>
    <n v="6000"/>
  </r>
  <r>
    <n v="693150"/>
    <s v="MIRNA VIOLETA CHACON MONTERROSO"/>
    <n v="28"/>
    <x v="0"/>
    <n v="25722"/>
    <x v="100"/>
    <x v="0"/>
    <n v="25829"/>
    <x v="0"/>
    <x v="11"/>
    <x v="0"/>
    <n v="20000"/>
  </r>
  <r>
    <n v="693160"/>
    <s v="MARIA TZAJ AJPACAJA"/>
    <n v="28"/>
    <x v="0"/>
    <n v="59792"/>
    <x v="119"/>
    <x v="0"/>
    <n v="24935"/>
    <x v="2"/>
    <x v="8"/>
    <x v="0"/>
    <n v="15000"/>
  </r>
  <r>
    <n v="693161"/>
    <s v="LIDIA ESTELA ROSAL HERNANDEZ"/>
    <n v="28"/>
    <x v="0"/>
    <n v="49675"/>
    <x v="45"/>
    <x v="0"/>
    <n v="53758"/>
    <x v="4"/>
    <x v="8"/>
    <x v="0"/>
    <n v="12000"/>
  </r>
  <r>
    <n v="693168"/>
    <s v="DORA ALICIA MONZON LOPEZ"/>
    <n v="28"/>
    <x v="0"/>
    <n v="35709"/>
    <x v="169"/>
    <x v="0"/>
    <n v="25829"/>
    <x v="0"/>
    <x v="8"/>
    <x v="0"/>
    <n v="10000"/>
  </r>
  <r>
    <n v="693202"/>
    <s v="VIRGINIA HICHO RAMIREZ DE LOPEZ"/>
    <n v="28"/>
    <x v="0"/>
    <n v="58524"/>
    <x v="73"/>
    <x v="0"/>
    <n v="24935"/>
    <x v="2"/>
    <x v="12"/>
    <x v="0"/>
    <n v="33000"/>
  </r>
  <r>
    <n v="693211"/>
    <s v="MARIA MAGDALENA ACEYTUNO LUX"/>
    <n v="28"/>
    <x v="0"/>
    <n v="50954"/>
    <x v="111"/>
    <x v="0"/>
    <n v="25829"/>
    <x v="0"/>
    <x v="12"/>
    <x v="0"/>
    <n v="6000"/>
  </r>
  <r>
    <n v="693214"/>
    <s v="MARVIN ORLANDO MERCAR JUTZUTZ"/>
    <n v="28"/>
    <x v="0"/>
    <n v="50954"/>
    <x v="111"/>
    <x v="0"/>
    <n v="53758"/>
    <x v="4"/>
    <x v="8"/>
    <x v="0"/>
    <n v="25000"/>
  </r>
  <r>
    <n v="693218"/>
    <s v="NICOLAS CAL SANTAY"/>
    <n v="28"/>
    <x v="0"/>
    <n v="62581"/>
    <x v="160"/>
    <x v="0"/>
    <n v="24935"/>
    <x v="2"/>
    <x v="11"/>
    <x v="0"/>
    <n v="15000"/>
  </r>
  <r>
    <n v="693231"/>
    <s v="ROSAURA RAMOS QUEZADA"/>
    <n v="28"/>
    <x v="0"/>
    <n v="52892"/>
    <x v="37"/>
    <x v="0"/>
    <n v="53758"/>
    <x v="4"/>
    <x v="8"/>
    <x v="0"/>
    <n v="50000"/>
  </r>
  <r>
    <n v="693263"/>
    <s v="LESVY LILI PEREZ HERNANDEZ DE GOMEZ"/>
    <n v="28"/>
    <x v="0"/>
    <n v="40902"/>
    <x v="47"/>
    <x v="0"/>
    <n v="53550"/>
    <x v="1"/>
    <x v="8"/>
    <x v="0"/>
    <n v="20000"/>
  </r>
  <r>
    <n v="693278"/>
    <s v="EDWIN ROCAEL CARDONA ESTRADA"/>
    <n v="28"/>
    <x v="0"/>
    <n v="42301"/>
    <x v="142"/>
    <x v="0"/>
    <n v="25829"/>
    <x v="0"/>
    <x v="8"/>
    <x v="0"/>
    <n v="20000"/>
  </r>
  <r>
    <n v="693323"/>
    <s v="ANJULI BARBARA TELLO MORALES"/>
    <n v="28"/>
    <x v="0"/>
    <n v="51598"/>
    <x v="192"/>
    <x v="0"/>
    <n v="25829"/>
    <x v="0"/>
    <x v="8"/>
    <x v="0"/>
    <n v="15000"/>
  </r>
  <r>
    <n v="693354"/>
    <s v="BERNABE PALMA"/>
    <n v="28"/>
    <x v="0"/>
    <n v="56414"/>
    <x v="193"/>
    <x v="0"/>
    <n v="53550"/>
    <x v="1"/>
    <x v="8"/>
    <x v="0"/>
    <n v="20000"/>
  </r>
  <r>
    <n v="693357"/>
    <s v="BYRON RUFINO CHAJIL ROJAS"/>
    <n v="28"/>
    <x v="0"/>
    <n v="47178"/>
    <x v="9"/>
    <x v="0"/>
    <n v="25829"/>
    <x v="0"/>
    <x v="8"/>
    <x v="0"/>
    <n v="30000"/>
  </r>
  <r>
    <n v="691836"/>
    <s v="BRENDA ROCIO FUENTES GOMEZ"/>
    <n v="30"/>
    <x v="0"/>
    <n v="42298"/>
    <x v="48"/>
    <x v="0"/>
    <n v="53550"/>
    <x v="1"/>
    <x v="12"/>
    <x v="0"/>
    <n v="50000"/>
  </r>
  <r>
    <n v="692071"/>
    <s v="RYAN ABEL TACAM LIMA"/>
    <n v="30"/>
    <x v="0"/>
    <n v="52156"/>
    <x v="30"/>
    <x v="0"/>
    <n v="53550"/>
    <x v="1"/>
    <x v="12"/>
    <x v="0"/>
    <n v="20000"/>
  </r>
  <r>
    <n v="692512"/>
    <s v="ADOLFO MARTIN SICAY"/>
    <n v="30"/>
    <x v="0"/>
    <n v="52148"/>
    <x v="194"/>
    <x v="0"/>
    <n v="24935"/>
    <x v="2"/>
    <x v="11"/>
    <x v="0"/>
    <n v="25000"/>
  </r>
  <r>
    <n v="692570"/>
    <s v="JUANA SIMEON TZAMPOP DE XIC"/>
    <n v="30"/>
    <x v="0"/>
    <n v="51265"/>
    <x v="80"/>
    <x v="0"/>
    <n v="24935"/>
    <x v="2"/>
    <x v="12"/>
    <x v="0"/>
    <n v="40000"/>
  </r>
  <r>
    <n v="692574"/>
    <s v="SANTOS ISABEL PASTOR TZITA"/>
    <n v="30"/>
    <x v="0"/>
    <n v="35736"/>
    <x v="145"/>
    <x v="0"/>
    <n v="51067"/>
    <x v="3"/>
    <x v="11"/>
    <x v="0"/>
    <n v="12000"/>
  </r>
  <r>
    <n v="692682"/>
    <s v="OSCAR DAVID ANTONIO TUY"/>
    <n v="30"/>
    <x v="0"/>
    <n v="60780"/>
    <x v="186"/>
    <x v="0"/>
    <n v="53758"/>
    <x v="4"/>
    <x v="12"/>
    <x v="0"/>
    <n v="15000"/>
  </r>
  <r>
    <n v="692755"/>
    <s v="ISRAEL VELASQUEZ TOC"/>
    <n v="30"/>
    <x v="0"/>
    <n v="52148"/>
    <x v="194"/>
    <x v="0"/>
    <n v="25829"/>
    <x v="0"/>
    <x v="12"/>
    <x v="0"/>
    <n v="20000"/>
  </r>
  <r>
    <n v="692846"/>
    <s v="EDYN HUBENER ESPINA BERGANZA"/>
    <n v="30"/>
    <x v="0"/>
    <n v="59744"/>
    <x v="69"/>
    <x v="0"/>
    <n v="53758"/>
    <x v="4"/>
    <x v="12"/>
    <x v="0"/>
    <n v="30000"/>
  </r>
  <r>
    <n v="692931"/>
    <s v="LESVIA YOLANDA FUENTES VASQUEZ DE MARTINEZ"/>
    <n v="30"/>
    <x v="0"/>
    <n v="49686"/>
    <x v="141"/>
    <x v="0"/>
    <n v="25829"/>
    <x v="0"/>
    <x v="12"/>
    <x v="0"/>
    <n v="30000"/>
  </r>
  <r>
    <n v="692953"/>
    <s v="ADOLFO ELISEO BARRIENTOS DE LA CRUZ"/>
    <n v="30"/>
    <x v="0"/>
    <n v="65416"/>
    <x v="29"/>
    <x v="0"/>
    <n v="25829"/>
    <x v="0"/>
    <x v="11"/>
    <x v="0"/>
    <n v="40000"/>
  </r>
  <r>
    <n v="692992"/>
    <s v="MAGDALENA ZILPA BRITO MATOM DE SANCHEZ"/>
    <n v="30"/>
    <x v="0"/>
    <n v="50950"/>
    <x v="27"/>
    <x v="0"/>
    <n v="53550"/>
    <x v="1"/>
    <x v="12"/>
    <x v="0"/>
    <n v="15000"/>
  </r>
  <r>
    <n v="693064"/>
    <s v="RAFAELA MENDEZ LOPEZ"/>
    <n v="30"/>
    <x v="0"/>
    <n v="29499"/>
    <x v="140"/>
    <x v="0"/>
    <n v="53550"/>
    <x v="1"/>
    <x v="11"/>
    <x v="0"/>
    <n v="20000"/>
  </r>
  <r>
    <n v="693078"/>
    <s v="GLADYS MARIVEL XILOJ ORDOÑEZ DE YAC"/>
    <n v="30"/>
    <x v="0"/>
    <n v="51079"/>
    <x v="143"/>
    <x v="0"/>
    <n v="51067"/>
    <x v="3"/>
    <x v="12"/>
    <x v="0"/>
    <n v="25000"/>
  </r>
  <r>
    <n v="693145"/>
    <s v="IRMA IDALIA CONTRERAS LUCERO DE SALGUERO"/>
    <n v="30"/>
    <x v="0"/>
    <n v="59744"/>
    <x v="69"/>
    <x v="0"/>
    <n v="53758"/>
    <x v="4"/>
    <x v="11"/>
    <x v="0"/>
    <n v="25000"/>
  </r>
  <r>
    <n v="693187"/>
    <s v="VIVIANA ANAHI PEREZ GARCIA"/>
    <n v="30"/>
    <x v="0"/>
    <n v="40904"/>
    <x v="150"/>
    <x v="0"/>
    <n v="53758"/>
    <x v="4"/>
    <x v="12"/>
    <x v="1"/>
    <n v="20000"/>
  </r>
  <r>
    <n v="693199"/>
    <s v="MILDON PASCUAL TORRES VICENTE"/>
    <n v="30"/>
    <x v="0"/>
    <n v="57504"/>
    <x v="5"/>
    <x v="0"/>
    <n v="51067"/>
    <x v="3"/>
    <x v="12"/>
    <x v="0"/>
    <n v="20000"/>
  </r>
  <r>
    <n v="693213"/>
    <s v="ETELVINA ALVARADO CHEN DE CHO"/>
    <n v="30"/>
    <x v="0"/>
    <n v="57077"/>
    <x v="18"/>
    <x v="0"/>
    <n v="53758"/>
    <x v="4"/>
    <x v="12"/>
    <x v="0"/>
    <n v="35000"/>
  </r>
  <r>
    <n v="693232"/>
    <s v="MARTIN MEJIA SARAT"/>
    <n v="30"/>
    <x v="0"/>
    <n v="51265"/>
    <x v="80"/>
    <x v="0"/>
    <n v="53758"/>
    <x v="4"/>
    <x v="12"/>
    <x v="0"/>
    <n v="20000"/>
  </r>
  <r>
    <n v="693233"/>
    <s v="YOLANDA CAROLINA PEREZ VASQUEZ"/>
    <n v="30"/>
    <x v="0"/>
    <n v="61337"/>
    <x v="181"/>
    <x v="0"/>
    <n v="25829"/>
    <x v="0"/>
    <x v="12"/>
    <x v="0"/>
    <n v="13000"/>
  </r>
  <r>
    <n v="693261"/>
    <s v="BRENDA EUGENIA HERRERA LEONARDO"/>
    <n v="30"/>
    <x v="0"/>
    <n v="51592"/>
    <x v="114"/>
    <x v="0"/>
    <n v="24935"/>
    <x v="2"/>
    <x v="12"/>
    <x v="0"/>
    <n v="30000"/>
  </r>
  <r>
    <n v="693280"/>
    <s v="CECILIA PELICO HERRERA DE AJTUN"/>
    <n v="30"/>
    <x v="0"/>
    <n v="61344"/>
    <x v="59"/>
    <x v="0"/>
    <n v="24935"/>
    <x v="2"/>
    <x v="12"/>
    <x v="0"/>
    <n v="35000"/>
  </r>
  <r>
    <n v="693286"/>
    <s v="EMELINA CONTRERAS HERRERA"/>
    <n v="30"/>
    <x v="0"/>
    <n v="55870"/>
    <x v="17"/>
    <x v="0"/>
    <n v="53758"/>
    <x v="4"/>
    <x v="12"/>
    <x v="0"/>
    <n v="40000"/>
  </r>
  <r>
    <n v="693289"/>
    <s v="FELICIANO IXCOY ZARATE"/>
    <n v="30"/>
    <x v="0"/>
    <n v="55041"/>
    <x v="97"/>
    <x v="0"/>
    <n v="25829"/>
    <x v="0"/>
    <x v="12"/>
    <x v="0"/>
    <n v="15000"/>
  </r>
  <r>
    <n v="693296"/>
    <s v="CARMELINA CHOC BOLON DE POP"/>
    <n v="30"/>
    <x v="0"/>
    <n v="27926"/>
    <x v="82"/>
    <x v="0"/>
    <n v="53758"/>
    <x v="4"/>
    <x v="12"/>
    <x v="0"/>
    <n v="10000"/>
  </r>
  <r>
    <n v="693311"/>
    <s v="GLENDA ARACELY ROMPICH SION"/>
    <n v="30"/>
    <x v="0"/>
    <n v="65018"/>
    <x v="34"/>
    <x v="0"/>
    <n v="53758"/>
    <x v="4"/>
    <x v="12"/>
    <x v="0"/>
    <n v="50000"/>
  </r>
  <r>
    <n v="693317"/>
    <s v="NAZARIO RIQUIAC LEON"/>
    <n v="30"/>
    <x v="0"/>
    <n v="59095"/>
    <x v="195"/>
    <x v="0"/>
    <n v="53758"/>
    <x v="4"/>
    <x v="11"/>
    <x v="0"/>
    <n v="15000"/>
  </r>
  <r>
    <n v="693337"/>
    <s v="MIRIAM NATALI QUIJIVIX ESCOBAR DE RAMOS"/>
    <n v="30"/>
    <x v="0"/>
    <n v="55859"/>
    <x v="120"/>
    <x v="0"/>
    <n v="25829"/>
    <x v="0"/>
    <x v="12"/>
    <x v="0"/>
    <n v="21000"/>
  </r>
  <r>
    <n v="693350"/>
    <s v="TOMAS BARAN PEREZ"/>
    <n v="30"/>
    <x v="0"/>
    <n v="25741"/>
    <x v="180"/>
    <x v="0"/>
    <n v="53550"/>
    <x v="1"/>
    <x v="11"/>
    <x v="0"/>
    <n v="10000"/>
  </r>
  <r>
    <n v="693362"/>
    <s v="RODOLFO MISAEL GONZALEZ HERNANDEZ"/>
    <n v="30"/>
    <x v="0"/>
    <n v="53605"/>
    <x v="161"/>
    <x v="0"/>
    <n v="25829"/>
    <x v="0"/>
    <x v="12"/>
    <x v="0"/>
    <n v="50000"/>
  </r>
  <r>
    <n v="693384"/>
    <s v="KELYN DALILA NAJERA NAJERA"/>
    <n v="30"/>
    <x v="0"/>
    <n v="53605"/>
    <x v="161"/>
    <x v="0"/>
    <n v="24935"/>
    <x v="2"/>
    <x v="11"/>
    <x v="0"/>
    <n v="30000"/>
  </r>
  <r>
    <n v="693403"/>
    <s v="SANTOS GREGORIO CUTZ XILOJ"/>
    <n v="30"/>
    <x v="0"/>
    <n v="42298"/>
    <x v="48"/>
    <x v="0"/>
    <n v="25829"/>
    <x v="0"/>
    <x v="11"/>
    <x v="0"/>
    <n v="35000"/>
  </r>
  <r>
    <n v="691349"/>
    <s v="YOLANDA FRANCISCA YOC LOPEZ DE JUAREZ"/>
    <n v="31"/>
    <x v="0"/>
    <n v="63633"/>
    <x v="96"/>
    <x v="0"/>
    <n v="53758"/>
    <x v="4"/>
    <x v="11"/>
    <x v="0"/>
    <n v="25000"/>
  </r>
  <r>
    <n v="691689"/>
    <s v="SELVIN CABRERA VILLAGREZ"/>
    <n v="31"/>
    <x v="0"/>
    <n v="40901"/>
    <x v="107"/>
    <x v="0"/>
    <n v="24935"/>
    <x v="2"/>
    <x v="13"/>
    <x v="0"/>
    <n v="20000"/>
  </r>
  <r>
    <n v="691789"/>
    <s v="MARIA FERNANDA PEREZ CAXAJ"/>
    <n v="31"/>
    <x v="0"/>
    <n v="58691"/>
    <x v="196"/>
    <x v="0"/>
    <n v="51067"/>
    <x v="3"/>
    <x v="11"/>
    <x v="0"/>
    <n v="8000"/>
  </r>
  <r>
    <n v="692314"/>
    <s v="ELVIA MARINA XICARA SUAREZ DE MONTEJOS"/>
    <n v="31"/>
    <x v="0"/>
    <n v="25742"/>
    <x v="178"/>
    <x v="0"/>
    <n v="53758"/>
    <x v="4"/>
    <x v="11"/>
    <x v="0"/>
    <n v="6000"/>
  </r>
  <r>
    <n v="692761"/>
    <s v="MARIA CRISTINA IXCOTOYAC CARILO"/>
    <n v="31"/>
    <x v="0"/>
    <n v="63393"/>
    <x v="173"/>
    <x v="0"/>
    <n v="25829"/>
    <x v="0"/>
    <x v="11"/>
    <x v="0"/>
    <n v="13000"/>
  </r>
  <r>
    <n v="692988"/>
    <s v="ESTEBANA PU REYNOSO"/>
    <n v="31"/>
    <x v="0"/>
    <n v="57079"/>
    <x v="117"/>
    <x v="0"/>
    <n v="25829"/>
    <x v="0"/>
    <x v="11"/>
    <x v="0"/>
    <n v="60000"/>
  </r>
  <r>
    <n v="693092"/>
    <s v="MARIA VIRGINIA PANQUIM MAS DE PANJOJ"/>
    <n v="31"/>
    <x v="0"/>
    <n v="42296"/>
    <x v="155"/>
    <x v="0"/>
    <n v="53758"/>
    <x v="4"/>
    <x v="11"/>
    <x v="0"/>
    <n v="30000"/>
  </r>
  <r>
    <n v="693151"/>
    <s v="CLAUDIA CAROLINA HIC CAMEY DE GARCIA"/>
    <n v="31"/>
    <x v="0"/>
    <n v="46329"/>
    <x v="8"/>
    <x v="0"/>
    <n v="25829"/>
    <x v="0"/>
    <x v="11"/>
    <x v="0"/>
    <n v="25000"/>
  </r>
  <r>
    <n v="693176"/>
    <s v="MARIA CRISTINA XOQUIC JULAJUJ DE TZUREC"/>
    <n v="31"/>
    <x v="0"/>
    <n v="58534"/>
    <x v="16"/>
    <x v="0"/>
    <n v="53550"/>
    <x v="1"/>
    <x v="11"/>
    <x v="0"/>
    <n v="50000"/>
  </r>
  <r>
    <n v="693240"/>
    <s v="ENCARNACION REN CHICOJ DE CANIL"/>
    <n v="31"/>
    <x v="0"/>
    <n v="60774"/>
    <x v="136"/>
    <x v="0"/>
    <n v="53550"/>
    <x v="1"/>
    <x v="11"/>
    <x v="0"/>
    <n v="60000"/>
  </r>
  <r>
    <n v="693262"/>
    <s v="ABDIAS GAMALIEL AJU CUX"/>
    <n v="31"/>
    <x v="0"/>
    <n v="58691"/>
    <x v="196"/>
    <x v="0"/>
    <n v="24935"/>
    <x v="2"/>
    <x v="11"/>
    <x v="0"/>
    <n v="10000"/>
  </r>
  <r>
    <n v="693283"/>
    <s v="ZOILA BENIGNA VALLEJOS GODOY"/>
    <n v="31"/>
    <x v="0"/>
    <n v="25742"/>
    <x v="178"/>
    <x v="0"/>
    <n v="53758"/>
    <x v="4"/>
    <x v="11"/>
    <x v="0"/>
    <n v="20000"/>
  </r>
  <r>
    <n v="693284"/>
    <s v="LESLIE BEATRIZ REYES LOPEZ DE MAZARIEGOS"/>
    <n v="31"/>
    <x v="0"/>
    <n v="37714"/>
    <x v="68"/>
    <x v="0"/>
    <n v="53758"/>
    <x v="4"/>
    <x v="11"/>
    <x v="0"/>
    <n v="15000"/>
  </r>
  <r>
    <n v="693293"/>
    <s v="NICOLAS EDUARDO PEREZ SANTIAGO"/>
    <n v="31"/>
    <x v="0"/>
    <n v="50949"/>
    <x v="113"/>
    <x v="0"/>
    <n v="25829"/>
    <x v="0"/>
    <x v="11"/>
    <x v="0"/>
    <n v="20000"/>
  </r>
  <r>
    <n v="693301"/>
    <s v="AUGUSTO CALEL CHICOJ"/>
    <n v="31"/>
    <x v="0"/>
    <n v="64472"/>
    <x v="197"/>
    <x v="0"/>
    <n v="25829"/>
    <x v="0"/>
    <x v="11"/>
    <x v="0"/>
    <n v="25000"/>
  </r>
  <r>
    <n v="693325"/>
    <s v="ROGER STUARDO ANTONIO VILLATORO VILLATORO"/>
    <n v="31"/>
    <x v="0"/>
    <n v="50965"/>
    <x v="176"/>
    <x v="0"/>
    <n v="53758"/>
    <x v="4"/>
    <x v="11"/>
    <x v="0"/>
    <n v="35000"/>
  </r>
  <r>
    <n v="693330"/>
    <s v="ISABELA MORALES MENDOZA"/>
    <n v="31"/>
    <x v="0"/>
    <n v="52882"/>
    <x v="152"/>
    <x v="0"/>
    <n v="25829"/>
    <x v="0"/>
    <x v="11"/>
    <x v="0"/>
    <n v="30000"/>
  </r>
  <r>
    <n v="693341"/>
    <s v="JOSE AGUSTIN GARCIA GARCIA"/>
    <n v="31"/>
    <x v="0"/>
    <n v="54395"/>
    <x v="104"/>
    <x v="0"/>
    <n v="24935"/>
    <x v="2"/>
    <x v="11"/>
    <x v="0"/>
    <n v="8000"/>
  </r>
  <r>
    <n v="693365"/>
    <s v="IRMA YOLANDA SACTIC LEMUS DE CHICOP"/>
    <n v="31"/>
    <x v="0"/>
    <n v="42312"/>
    <x v="12"/>
    <x v="0"/>
    <n v="53758"/>
    <x v="4"/>
    <x v="11"/>
    <x v="0"/>
    <n v="20000"/>
  </r>
  <r>
    <n v="693387"/>
    <s v="GLORIA MARINA QUEJ QUIM DE LOPEZ"/>
    <n v="31"/>
    <x v="0"/>
    <n v="59941"/>
    <x v="2"/>
    <x v="0"/>
    <n v="25829"/>
    <x v="0"/>
    <x v="11"/>
    <x v="0"/>
    <n v="40000"/>
  </r>
  <r>
    <n v="693394"/>
    <s v="EDGAR LEONEL PEREZ RIVAS"/>
    <n v="31"/>
    <x v="0"/>
    <n v="35719"/>
    <x v="70"/>
    <x v="0"/>
    <n v="53758"/>
    <x v="4"/>
    <x v="11"/>
    <x v="0"/>
    <n v="35000"/>
  </r>
  <r>
    <n v="693400"/>
    <s v="MARIA RODRIGUEZ PU DE PEREZ"/>
    <n v="31"/>
    <x v="0"/>
    <n v="50950"/>
    <x v="27"/>
    <x v="0"/>
    <n v="53758"/>
    <x v="4"/>
    <x v="11"/>
    <x v="0"/>
    <n v="18000"/>
  </r>
  <r>
    <n v="693407"/>
    <s v="MARVIN LEONEL PACAY BOL"/>
    <n v="31"/>
    <x v="0"/>
    <n v="59941"/>
    <x v="2"/>
    <x v="0"/>
    <n v="53550"/>
    <x v="1"/>
    <x v="11"/>
    <x v="0"/>
    <n v="45000"/>
  </r>
  <r>
    <n v="693410"/>
    <s v="JUAN ESTEBAN PU PU"/>
    <n v="31"/>
    <x v="0"/>
    <n v="48314"/>
    <x v="31"/>
    <x v="0"/>
    <n v="51067"/>
    <x v="3"/>
    <x v="11"/>
    <x v="0"/>
    <n v="30000"/>
  </r>
  <r>
    <n v="693417"/>
    <s v="JENIFER PATRICIA MALDONADO MATEO"/>
    <n v="31"/>
    <x v="0"/>
    <n v="25742"/>
    <x v="178"/>
    <x v="0"/>
    <n v="53550"/>
    <x v="1"/>
    <x v="11"/>
    <x v="0"/>
    <n v="15000"/>
  </r>
  <r>
    <n v="693420"/>
    <s v="RONALDO LUX PU"/>
    <n v="31"/>
    <x v="0"/>
    <n v="65014"/>
    <x v="198"/>
    <x v="0"/>
    <n v="25829"/>
    <x v="0"/>
    <x v="11"/>
    <x v="0"/>
    <n v="67000"/>
  </r>
  <r>
    <n v="693432"/>
    <s v="GERMAN ANTONIO QUIÑONEZ GOMEZ"/>
    <n v="31"/>
    <x v="0"/>
    <n v="49675"/>
    <x v="45"/>
    <x v="0"/>
    <n v="53550"/>
    <x v="1"/>
    <x v="11"/>
    <x v="0"/>
    <n v="25000"/>
  </r>
  <r>
    <n v="693434"/>
    <s v="MARIA SEBAQUIJAY CHILE DE SIL"/>
    <n v="31"/>
    <x v="0"/>
    <n v="42312"/>
    <x v="12"/>
    <x v="0"/>
    <n v="53758"/>
    <x v="4"/>
    <x v="11"/>
    <x v="0"/>
    <n v="65000"/>
  </r>
  <r>
    <n v="693445"/>
    <s v="JULIO CESAR VARGAS COTZOJAY"/>
    <n v="31"/>
    <x v="0"/>
    <n v="59251"/>
    <x v="1"/>
    <x v="0"/>
    <n v="25829"/>
    <x v="0"/>
    <x v="11"/>
    <x v="0"/>
    <n v="30000"/>
  </r>
  <r>
    <n v="693452"/>
    <s v="SILVESTRE CALI NICOLAS"/>
    <n v="31"/>
    <x v="0"/>
    <n v="50954"/>
    <x v="111"/>
    <x v="0"/>
    <n v="53758"/>
    <x v="4"/>
    <x v="11"/>
    <x v="0"/>
    <n v="10000"/>
  </r>
  <r>
    <n v="693458"/>
    <s v="GERMAN EVARISTO LOPEZ BRAVO"/>
    <n v="31"/>
    <x v="0"/>
    <n v="40931"/>
    <x v="133"/>
    <x v="0"/>
    <n v="25829"/>
    <x v="0"/>
    <x v="11"/>
    <x v="0"/>
    <n v="12000"/>
  </r>
  <r>
    <n v="693469"/>
    <s v="CARLOS FERNANDO ABAC PEREZ"/>
    <n v="31"/>
    <x v="0"/>
    <n v="50278"/>
    <x v="103"/>
    <x v="0"/>
    <n v="51067"/>
    <x v="3"/>
    <x v="11"/>
    <x v="0"/>
    <n v="25000"/>
  </r>
  <r>
    <n v="693478"/>
    <s v="MAYRA ANTONIETA CARCUZ CARCUZ DE VALLE"/>
    <n v="31"/>
    <x v="0"/>
    <n v="41591"/>
    <x v="129"/>
    <x v="0"/>
    <n v="53550"/>
    <x v="1"/>
    <x v="11"/>
    <x v="0"/>
    <n v="10000"/>
  </r>
  <r>
    <n v="693486"/>
    <s v="JOSE YOVANI DE LEON POJOY"/>
    <n v="31"/>
    <x v="0"/>
    <n v="48252"/>
    <x v="58"/>
    <x v="0"/>
    <n v="24935"/>
    <x v="2"/>
    <x v="11"/>
    <x v="0"/>
    <n v="10000"/>
  </r>
  <r>
    <n v="693499"/>
    <s v="MARIA EUSTAQUIA SUL PEREZ"/>
    <n v="31"/>
    <x v="0"/>
    <n v="47178"/>
    <x v="9"/>
    <x v="0"/>
    <n v="53550"/>
    <x v="1"/>
    <x v="11"/>
    <x v="0"/>
    <n v="14000"/>
  </r>
  <r>
    <n v="693505"/>
    <s v="MIRNA ANABELI RODRIGUEZ VICENTE"/>
    <n v="31"/>
    <x v="0"/>
    <n v="40902"/>
    <x v="47"/>
    <x v="0"/>
    <n v="24935"/>
    <x v="2"/>
    <x v="13"/>
    <x v="0"/>
    <n v="15000"/>
  </r>
  <r>
    <n v="693515"/>
    <s v="ERICK ANTONIO BARRIOS DOMINGUEZ"/>
    <n v="31"/>
    <x v="0"/>
    <n v="57377"/>
    <x v="106"/>
    <x v="0"/>
    <n v="25829"/>
    <x v="0"/>
    <x v="11"/>
    <x v="0"/>
    <n v="20000"/>
  </r>
  <r>
    <n v="693531"/>
    <s v="MARTIN SANTIAGO BARRENO TZOC"/>
    <n v="31"/>
    <x v="0"/>
    <n v="61344"/>
    <x v="59"/>
    <x v="0"/>
    <n v="53758"/>
    <x v="4"/>
    <x v="11"/>
    <x v="0"/>
    <n v="10000"/>
  </r>
  <r>
    <n v="693534"/>
    <s v="DAMIANA ANABELA MERIDA AZAÑON DE NATARENO"/>
    <n v="31"/>
    <x v="0"/>
    <n v="51265"/>
    <x v="80"/>
    <x v="0"/>
    <n v="53758"/>
    <x v="4"/>
    <x v="11"/>
    <x v="0"/>
    <n v="10000"/>
  </r>
  <r>
    <n v="693547"/>
    <s v="MYNOR YOURI TOJIN LAJPOP"/>
    <n v="31"/>
    <x v="0"/>
    <n v="38612"/>
    <x v="175"/>
    <x v="0"/>
    <n v="25829"/>
    <x v="0"/>
    <x v="11"/>
    <x v="0"/>
    <n v="25000"/>
  </r>
  <r>
    <n v="693548"/>
    <s v="MARCO TULIO GOMEZ GUACHIN"/>
    <n v="31"/>
    <x v="0"/>
    <n v="52891"/>
    <x v="49"/>
    <x v="0"/>
    <n v="24935"/>
    <x v="2"/>
    <x v="11"/>
    <x v="0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625A3-4BD2-4511-9E86-299A57F922BC}" name="TablaDinámica1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3:C24" firstHeaderRow="0" firstDataRow="1" firstDataCol="1"/>
  <pivotFields count="12">
    <pivotField showAll="0"/>
    <pivotField showAll="0"/>
    <pivotField showAll="0"/>
    <pivotField showAll="0">
      <items count="3">
        <item x="0"/>
        <item m="1" x="1"/>
        <item t="default"/>
      </items>
    </pivotField>
    <pivotField showAll="0"/>
    <pivotField axis="axisRow" dataField="1" showAll="0" measureFilter="1" sortType="descending">
      <items count="200">
        <item x="153"/>
        <item x="85"/>
        <item x="67"/>
        <item x="44"/>
        <item x="148"/>
        <item x="157"/>
        <item x="17"/>
        <item x="40"/>
        <item x="39"/>
        <item x="169"/>
        <item x="173"/>
        <item x="184"/>
        <item x="4"/>
        <item x="142"/>
        <item x="177"/>
        <item x="97"/>
        <item x="176"/>
        <item x="156"/>
        <item x="126"/>
        <item x="109"/>
        <item x="120"/>
        <item x="105"/>
        <item x="140"/>
        <item x="74"/>
        <item x="123"/>
        <item x="166"/>
        <item x="167"/>
        <item x="160"/>
        <item x="30"/>
        <item x="175"/>
        <item x="68"/>
        <item x="18"/>
        <item x="16"/>
        <item x="96"/>
        <item x="158"/>
        <item x="107"/>
        <item x="70"/>
        <item x="111"/>
        <item x="28"/>
        <item x="133"/>
        <item x="24"/>
        <item x="196"/>
        <item x="159"/>
        <item x="131"/>
        <item x="63"/>
        <item x="26"/>
        <item x="197"/>
        <item x="84"/>
        <item x="50"/>
        <item x="102"/>
        <item x="193"/>
        <item x="91"/>
        <item x="89"/>
        <item x="83"/>
        <item x="99"/>
        <item x="88"/>
        <item x="116"/>
        <item x="149"/>
        <item x="125"/>
        <item x="170"/>
        <item x="104"/>
        <item x="139"/>
        <item x="112"/>
        <item x="32"/>
        <item x="138"/>
        <item x="53"/>
        <item x="130"/>
        <item x="183"/>
        <item x="65"/>
        <item x="10"/>
        <item x="155"/>
        <item x="34"/>
        <item x="185"/>
        <item x="194"/>
        <item x="0"/>
        <item x="56"/>
        <item x="46"/>
        <item x="75"/>
        <item x="143"/>
        <item x="178"/>
        <item x="135"/>
        <item x="62"/>
        <item x="151"/>
        <item x="60"/>
        <item x="154"/>
        <item x="150"/>
        <item x="190"/>
        <item x="55"/>
        <item x="191"/>
        <item x="38"/>
        <item x="134"/>
        <item x="132"/>
        <item x="188"/>
        <item x="21"/>
        <item x="29"/>
        <item x="81"/>
        <item x="58"/>
        <item x="19"/>
        <item x="168"/>
        <item x="79"/>
        <item x="110"/>
        <item x="162"/>
        <item x="73"/>
        <item x="82"/>
        <item x="118"/>
        <item x="72"/>
        <item x="3"/>
        <item x="145"/>
        <item x="192"/>
        <item x="106"/>
        <item x="179"/>
        <item x="94"/>
        <item x="165"/>
        <item x="172"/>
        <item x="33"/>
        <item x="25"/>
        <item x="124"/>
        <item x="113"/>
        <item x="90"/>
        <item x="93"/>
        <item x="108"/>
        <item x="146"/>
        <item x="198"/>
        <item x="92"/>
        <item x="11"/>
        <item x="186"/>
        <item x="45"/>
        <item x="37"/>
        <item x="5"/>
        <item x="49"/>
        <item x="129"/>
        <item x="137"/>
        <item x="20"/>
        <item x="122"/>
        <item x="95"/>
        <item x="189"/>
        <item x="61"/>
        <item x="100"/>
        <item x="115"/>
        <item x="195"/>
        <item x="86"/>
        <item x="8"/>
        <item x="121"/>
        <item x="76"/>
        <item x="144"/>
        <item x="9"/>
        <item x="180"/>
        <item x="71"/>
        <item x="14"/>
        <item x="69"/>
        <item x="77"/>
        <item x="182"/>
        <item x="15"/>
        <item x="48"/>
        <item x="42"/>
        <item x="128"/>
        <item x="7"/>
        <item x="64"/>
        <item x="51"/>
        <item x="141"/>
        <item x="1"/>
        <item x="66"/>
        <item x="171"/>
        <item x="80"/>
        <item x="181"/>
        <item x="13"/>
        <item x="152"/>
        <item x="163"/>
        <item x="52"/>
        <item x="87"/>
        <item x="2"/>
        <item x="114"/>
        <item x="117"/>
        <item x="22"/>
        <item x="164"/>
        <item x="59"/>
        <item x="23"/>
        <item x="136"/>
        <item x="41"/>
        <item x="43"/>
        <item x="35"/>
        <item x="57"/>
        <item x="12"/>
        <item x="27"/>
        <item x="36"/>
        <item x="147"/>
        <item x="187"/>
        <item x="103"/>
        <item x="174"/>
        <item x="119"/>
        <item x="47"/>
        <item x="31"/>
        <item x="98"/>
        <item x="54"/>
        <item x="78"/>
        <item x="6"/>
        <item x="161"/>
        <item x="101"/>
        <item x="1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">
        <item x="0"/>
        <item t="default"/>
      </items>
    </pivotField>
    <pivotField showAll="0"/>
    <pivotField showAll="0">
      <items count="6">
        <item x="0"/>
        <item x="1"/>
        <item x="4"/>
        <item x="3"/>
        <item x="2"/>
        <item t="default"/>
      </items>
    </pivotField>
    <pivotField numFmtId="14" showAll="0">
      <items count="15">
        <item x="0"/>
        <item x="1"/>
        <item x="3"/>
        <item x="5"/>
        <item x="4"/>
        <item x="6"/>
        <item x="2"/>
        <item x="9"/>
        <item x="10"/>
        <item x="7"/>
        <item x="8"/>
        <item x="12"/>
        <item x="11"/>
        <item x="13"/>
        <item t="default"/>
      </items>
    </pivotField>
    <pivotField showAll="0">
      <items count="3">
        <item x="0"/>
        <item x="1"/>
        <item t="default"/>
      </items>
    </pivotField>
    <pivotField numFmtId="44" showAll="0"/>
  </pivotFields>
  <rowFields count="1">
    <field x="5"/>
  </rowFields>
  <rowItems count="21">
    <i>
      <x v="172"/>
    </i>
    <i>
      <x v="179"/>
    </i>
    <i>
      <x v="37"/>
    </i>
    <i>
      <x v="31"/>
    </i>
    <i>
      <x v="128"/>
    </i>
    <i>
      <x v="81"/>
    </i>
    <i>
      <x v="182"/>
    </i>
    <i>
      <x v="163"/>
    </i>
    <i>
      <x v="153"/>
    </i>
    <i>
      <x v="175"/>
    </i>
    <i>
      <x v="178"/>
    </i>
    <i>
      <x v="156"/>
    </i>
    <i>
      <x v="36"/>
    </i>
    <i>
      <x v="95"/>
    </i>
    <i>
      <x v="40"/>
    </i>
    <i>
      <x v="99"/>
    </i>
    <i>
      <x v="152"/>
    </i>
    <i>
      <x v="102"/>
    </i>
    <i>
      <x v="7"/>
    </i>
    <i>
      <x v="117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Asesor" fld="5" subtotal="count" baseField="0" baseItem="0"/>
    <dataField name="Cuenta de Asesor2" fld="5" subtotal="count" showDataAs="percentOfTotal" baseField="0" baseItem="0" numFmtId="10"/>
  </dataFields>
  <conditionalFormats count="1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20">
              <x v="7"/>
              <x v="31"/>
              <x v="36"/>
              <x v="37"/>
              <x v="40"/>
              <x v="81"/>
              <x v="95"/>
              <x v="99"/>
              <x v="102"/>
              <x v="117"/>
              <x v="128"/>
              <x v="152"/>
              <x v="153"/>
              <x v="156"/>
              <x v="163"/>
              <x v="172"/>
              <x v="175"/>
              <x v="178"/>
              <x v="179"/>
              <x v="18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2">
    <filter fld="9" type="dateBetween" evalOrder="-1" id="26" name="Fecha Última Modificación Etapa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3AF40-E977-4E3C-BAE9-7D14F6FE8A3D}" name="TablaDinámica5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40:F43" firstHeaderRow="0" firstDataRow="1" firstDataCol="1"/>
  <pivotFields count="12">
    <pivotField showAll="0"/>
    <pivotField showAll="0"/>
    <pivotField showAll="0"/>
    <pivotField showAll="0">
      <items count="3">
        <item x="0"/>
        <item m="1" x="1"/>
        <item t="default"/>
      </items>
    </pivotField>
    <pivotField showAll="0"/>
    <pivotField showAll="0">
      <items count="200">
        <item x="153"/>
        <item x="85"/>
        <item x="67"/>
        <item x="44"/>
        <item x="148"/>
        <item x="157"/>
        <item x="17"/>
        <item x="40"/>
        <item x="39"/>
        <item x="169"/>
        <item x="173"/>
        <item x="184"/>
        <item x="4"/>
        <item x="142"/>
        <item x="177"/>
        <item x="97"/>
        <item x="176"/>
        <item x="156"/>
        <item x="126"/>
        <item x="109"/>
        <item x="120"/>
        <item x="105"/>
        <item x="140"/>
        <item x="74"/>
        <item x="123"/>
        <item x="166"/>
        <item x="167"/>
        <item x="160"/>
        <item x="30"/>
        <item x="175"/>
        <item x="68"/>
        <item x="18"/>
        <item x="16"/>
        <item x="96"/>
        <item x="158"/>
        <item x="107"/>
        <item x="70"/>
        <item x="111"/>
        <item x="28"/>
        <item x="133"/>
        <item x="24"/>
        <item x="196"/>
        <item x="159"/>
        <item x="131"/>
        <item x="63"/>
        <item x="26"/>
        <item x="197"/>
        <item x="84"/>
        <item x="50"/>
        <item x="102"/>
        <item x="193"/>
        <item x="91"/>
        <item x="89"/>
        <item x="83"/>
        <item x="99"/>
        <item x="88"/>
        <item x="116"/>
        <item x="149"/>
        <item x="125"/>
        <item x="170"/>
        <item x="104"/>
        <item x="139"/>
        <item x="112"/>
        <item x="32"/>
        <item x="138"/>
        <item x="53"/>
        <item x="130"/>
        <item x="183"/>
        <item x="65"/>
        <item x="10"/>
        <item x="155"/>
        <item x="34"/>
        <item x="185"/>
        <item x="194"/>
        <item x="0"/>
        <item x="56"/>
        <item x="46"/>
        <item x="75"/>
        <item x="143"/>
        <item x="178"/>
        <item x="135"/>
        <item x="62"/>
        <item x="151"/>
        <item x="60"/>
        <item x="154"/>
        <item x="150"/>
        <item x="190"/>
        <item x="55"/>
        <item x="191"/>
        <item x="38"/>
        <item x="134"/>
        <item x="132"/>
        <item x="188"/>
        <item x="21"/>
        <item x="29"/>
        <item x="81"/>
        <item x="58"/>
        <item x="19"/>
        <item x="168"/>
        <item x="79"/>
        <item x="110"/>
        <item x="162"/>
        <item x="73"/>
        <item x="82"/>
        <item x="118"/>
        <item x="72"/>
        <item x="3"/>
        <item x="145"/>
        <item x="192"/>
        <item x="106"/>
        <item x="179"/>
        <item x="94"/>
        <item x="165"/>
        <item x="172"/>
        <item x="33"/>
        <item x="25"/>
        <item x="124"/>
        <item x="113"/>
        <item x="90"/>
        <item x="93"/>
        <item x="108"/>
        <item x="146"/>
        <item x="198"/>
        <item x="92"/>
        <item x="11"/>
        <item x="186"/>
        <item x="45"/>
        <item x="37"/>
        <item x="5"/>
        <item x="49"/>
        <item x="129"/>
        <item x="137"/>
        <item x="20"/>
        <item x="122"/>
        <item x="95"/>
        <item x="189"/>
        <item x="61"/>
        <item x="100"/>
        <item x="115"/>
        <item x="195"/>
        <item x="86"/>
        <item x="8"/>
        <item x="121"/>
        <item x="76"/>
        <item x="144"/>
        <item x="9"/>
        <item x="180"/>
        <item x="71"/>
        <item x="14"/>
        <item x="69"/>
        <item x="77"/>
        <item x="182"/>
        <item x="15"/>
        <item x="48"/>
        <item x="42"/>
        <item x="128"/>
        <item x="7"/>
        <item x="64"/>
        <item x="51"/>
        <item x="141"/>
        <item x="1"/>
        <item x="66"/>
        <item x="171"/>
        <item x="80"/>
        <item x="181"/>
        <item x="13"/>
        <item x="152"/>
        <item x="163"/>
        <item x="52"/>
        <item x="87"/>
        <item x="2"/>
        <item x="114"/>
        <item x="117"/>
        <item x="22"/>
        <item x="164"/>
        <item x="59"/>
        <item x="23"/>
        <item x="136"/>
        <item x="41"/>
        <item x="43"/>
        <item x="35"/>
        <item x="57"/>
        <item x="12"/>
        <item x="27"/>
        <item x="36"/>
        <item x="147"/>
        <item x="187"/>
        <item x="103"/>
        <item x="174"/>
        <item x="119"/>
        <item x="47"/>
        <item x="31"/>
        <item x="98"/>
        <item x="54"/>
        <item x="78"/>
        <item x="6"/>
        <item x="161"/>
        <item x="101"/>
        <item x="127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6">
        <item x="0"/>
        <item x="1"/>
        <item x="4"/>
        <item x="3"/>
        <item x="2"/>
        <item t="default"/>
      </items>
    </pivotField>
    <pivotField numFmtId="14" showAll="0">
      <items count="15">
        <item x="0"/>
        <item x="1"/>
        <item x="3"/>
        <item x="5"/>
        <item x="4"/>
        <item x="6"/>
        <item x="2"/>
        <item x="9"/>
        <item x="10"/>
        <item x="7"/>
        <item x="8"/>
        <item x="12"/>
        <item x="11"/>
        <item x="13"/>
        <item t="default"/>
      </items>
    </pivotField>
    <pivotField axis="axisRow" showAll="0">
      <items count="3">
        <item x="0"/>
        <item x="1"/>
        <item t="default"/>
      </items>
    </pivotField>
    <pivotField dataField="1" numFmtId="44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Monto Solicitado" fld="11" baseField="0" baseItem="0"/>
    <dataField name="Promedio de Monto Solicitado2" fld="11" subtotal="average" baseField="0" baseItem="0"/>
    <dataField name="Máx. de Monto Solicitado3" fld="11" subtotal="max" baseField="0" baseItem="0"/>
    <dataField name="Mín. de Monto Solicitado4" fld="11" subtotal="min" baseField="0" baseItem="0"/>
    <dataField name="Desvest de Monto Solicitado2" fld="11" subtotal="stdDev" baseField="10" baseItem="0"/>
  </dataFields>
  <pivotTableStyleInfo name="PivotStyleLight16" showRowHeaders="1" showColHeaders="1" showRowStripes="0" showColStripes="0" showLastColumn="1"/>
  <filters count="1">
    <filter fld="9" type="dateBetween" evalOrder="-1" id="26" name="Fecha Última Modificación Etapa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784C2-6A3D-4BFE-887A-882F42774446}" name="TablaDinámica4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32:C35" firstHeaderRow="0" firstDataRow="1" firstDataCol="1"/>
  <pivotFields count="12">
    <pivotField showAll="0"/>
    <pivotField showAll="0"/>
    <pivotField showAll="0"/>
    <pivotField showAll="0">
      <items count="3">
        <item x="0"/>
        <item m="1" x="1"/>
        <item t="default"/>
      </items>
    </pivotField>
    <pivotField showAll="0"/>
    <pivotField showAll="0">
      <items count="200">
        <item x="153"/>
        <item x="85"/>
        <item x="67"/>
        <item x="44"/>
        <item x="148"/>
        <item x="157"/>
        <item x="17"/>
        <item x="40"/>
        <item x="39"/>
        <item x="169"/>
        <item x="173"/>
        <item x="184"/>
        <item x="4"/>
        <item x="142"/>
        <item x="177"/>
        <item x="97"/>
        <item x="176"/>
        <item x="156"/>
        <item x="126"/>
        <item x="109"/>
        <item x="120"/>
        <item x="105"/>
        <item x="140"/>
        <item x="74"/>
        <item x="123"/>
        <item x="166"/>
        <item x="167"/>
        <item x="160"/>
        <item x="30"/>
        <item x="175"/>
        <item x="68"/>
        <item x="18"/>
        <item x="16"/>
        <item x="96"/>
        <item x="158"/>
        <item x="107"/>
        <item x="70"/>
        <item x="111"/>
        <item x="28"/>
        <item x="133"/>
        <item x="24"/>
        <item x="196"/>
        <item x="159"/>
        <item x="131"/>
        <item x="63"/>
        <item x="26"/>
        <item x="197"/>
        <item x="84"/>
        <item x="50"/>
        <item x="102"/>
        <item x="193"/>
        <item x="91"/>
        <item x="89"/>
        <item x="83"/>
        <item x="99"/>
        <item x="88"/>
        <item x="116"/>
        <item x="149"/>
        <item x="125"/>
        <item x="170"/>
        <item x="104"/>
        <item x="139"/>
        <item x="112"/>
        <item x="32"/>
        <item x="138"/>
        <item x="53"/>
        <item x="130"/>
        <item x="183"/>
        <item x="65"/>
        <item x="10"/>
        <item x="155"/>
        <item x="34"/>
        <item x="185"/>
        <item x="194"/>
        <item x="0"/>
        <item x="56"/>
        <item x="46"/>
        <item x="75"/>
        <item x="143"/>
        <item x="178"/>
        <item x="135"/>
        <item x="62"/>
        <item x="151"/>
        <item x="60"/>
        <item x="154"/>
        <item x="150"/>
        <item x="190"/>
        <item x="55"/>
        <item x="191"/>
        <item x="38"/>
        <item x="134"/>
        <item x="132"/>
        <item x="188"/>
        <item x="21"/>
        <item x="29"/>
        <item x="81"/>
        <item x="58"/>
        <item x="19"/>
        <item x="168"/>
        <item x="79"/>
        <item x="110"/>
        <item x="162"/>
        <item x="73"/>
        <item x="82"/>
        <item x="118"/>
        <item x="72"/>
        <item x="3"/>
        <item x="145"/>
        <item x="192"/>
        <item x="106"/>
        <item x="179"/>
        <item x="94"/>
        <item x="165"/>
        <item x="172"/>
        <item x="33"/>
        <item x="25"/>
        <item x="124"/>
        <item x="113"/>
        <item x="90"/>
        <item x="93"/>
        <item x="108"/>
        <item x="146"/>
        <item x="198"/>
        <item x="92"/>
        <item x="11"/>
        <item x="186"/>
        <item x="45"/>
        <item x="37"/>
        <item x="5"/>
        <item x="49"/>
        <item x="129"/>
        <item x="137"/>
        <item x="20"/>
        <item x="122"/>
        <item x="95"/>
        <item x="189"/>
        <item x="61"/>
        <item x="100"/>
        <item x="115"/>
        <item x="195"/>
        <item x="86"/>
        <item x="8"/>
        <item x="121"/>
        <item x="76"/>
        <item x="144"/>
        <item x="9"/>
        <item x="180"/>
        <item x="71"/>
        <item x="14"/>
        <item x="69"/>
        <item x="77"/>
        <item x="182"/>
        <item x="15"/>
        <item x="48"/>
        <item x="42"/>
        <item x="128"/>
        <item x="7"/>
        <item x="64"/>
        <item x="51"/>
        <item x="141"/>
        <item x="1"/>
        <item x="66"/>
        <item x="171"/>
        <item x="80"/>
        <item x="181"/>
        <item x="13"/>
        <item x="152"/>
        <item x="163"/>
        <item x="52"/>
        <item x="87"/>
        <item x="2"/>
        <item x="114"/>
        <item x="117"/>
        <item x="22"/>
        <item x="164"/>
        <item x="59"/>
        <item x="23"/>
        <item x="136"/>
        <item x="41"/>
        <item x="43"/>
        <item x="35"/>
        <item x="57"/>
        <item x="12"/>
        <item x="27"/>
        <item x="36"/>
        <item x="147"/>
        <item x="187"/>
        <item x="103"/>
        <item x="174"/>
        <item x="119"/>
        <item x="47"/>
        <item x="31"/>
        <item x="98"/>
        <item x="54"/>
        <item x="78"/>
        <item x="6"/>
        <item x="161"/>
        <item x="101"/>
        <item x="127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6">
        <item x="0"/>
        <item x="1"/>
        <item x="4"/>
        <item x="3"/>
        <item x="2"/>
        <item t="default"/>
      </items>
    </pivotField>
    <pivotField numFmtId="14" showAll="0">
      <items count="15">
        <item x="0"/>
        <item x="1"/>
        <item x="3"/>
        <item x="5"/>
        <item x="4"/>
        <item x="6"/>
        <item x="2"/>
        <item x="9"/>
        <item x="10"/>
        <item x="7"/>
        <item x="8"/>
        <item x="12"/>
        <item x="11"/>
        <item x="13"/>
        <item t="default"/>
      </items>
    </pivotField>
    <pivotField axis="axisRow" dataField="1" showAll="0">
      <items count="3">
        <item x="0"/>
        <item x="1"/>
        <item t="default"/>
      </items>
    </pivotField>
    <pivotField numFmtId="44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Ultimo Estado Etapa" fld="10" subtotal="count" baseField="0" baseItem="0"/>
    <dataField name="Cuenta de Ultimo Estado Etapa2" fld="10" subtotal="count" showDataAs="percentOfTotal" baseField="0" baseItem="0" numFmtId="1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0" count="2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9" type="dateBetween" evalOrder="-1" id="26" name="Fecha Última Modificación Etapa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_Etapa" xr10:uid="{B5F917FF-72DB-4923-97D2-14A195341937}" sourceName="Encargado Etapa">
  <pivotTables>
    <pivotTable tabId="3" name="TablaDinámica1"/>
    <pivotTable tabId="3" name="TablaDinámica4"/>
    <pivotTable tabId="3" name="TablaDinámica5"/>
  </pivotTables>
  <data>
    <tabular pivotCacheId="1878743484">
      <items count="5">
        <i x="0" s="1"/>
        <i x="1" s="1"/>
        <i x="4" s="1"/>
        <i x="3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cargado Etapa" xr10:uid="{7192D692-12A8-444B-AE01-D382F18CEA5F}" cache="SegmentaciónDeDatos_Encargado_Etapa" caption="Encargado Etapa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Última_Modificación_Etapa" xr10:uid="{1B82AAE9-E9AA-479E-A1B9-D01921BCD7BA}" sourceName="Fecha Última Modificación Etapa">
  <pivotTables>
    <pivotTable tabId="3" name="TablaDinámica1"/>
    <pivotTable tabId="3" name="TablaDinámica4"/>
    <pivotTable tabId="3" name="TablaDinámica5"/>
  </pivotTables>
  <state minimalRefreshVersion="6" lastRefreshVersion="6" pivotCacheId="1878743484" filterType="dateBetween">
    <selection startDate="2023-01-01T00:00:00" endDate="2023-12-31T00:00:00"/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Última Modificación Etapa" xr10:uid="{26C9BD97-E8B3-49E3-A4DD-D5F78F25F021}" cache="NativeTimeline_Fecha_Última_Modificación_Etapa" caption="Fecha Última Modificación Etapa" level="2" selectionLevel="0" scrollPosition="2023-01-01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9F8F-3FFB-4415-A030-BE514A41CB49}">
  <dimension ref="A1:L538"/>
  <sheetViews>
    <sheetView topLeftCell="I1" workbookViewId="0">
      <selection activeCell="J11" sqref="J11"/>
    </sheetView>
  </sheetViews>
  <sheetFormatPr baseColWidth="10" defaultRowHeight="15" x14ac:dyDescent="0.25"/>
  <cols>
    <col min="1" max="1" width="8" bestFit="1" customWidth="1"/>
    <col min="2" max="2" width="51.5703125" bestFit="1" customWidth="1"/>
    <col min="3" max="3" width="15.85546875" bestFit="1" customWidth="1"/>
    <col min="4" max="4" width="40.5703125" bestFit="1" customWidth="1"/>
    <col min="5" max="5" width="18" bestFit="1" customWidth="1"/>
    <col min="6" max="6" width="55.140625" bestFit="1" customWidth="1"/>
    <col min="7" max="7" width="17.7109375" bestFit="1" customWidth="1"/>
    <col min="8" max="8" width="26.5703125" bestFit="1" customWidth="1"/>
    <col min="9" max="9" width="40.85546875" bestFit="1" customWidth="1"/>
    <col min="10" max="10" width="30.28515625" bestFit="1" customWidth="1"/>
    <col min="11" max="11" width="18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690948</v>
      </c>
      <c r="B2" s="3" t="s">
        <v>12</v>
      </c>
      <c r="C2" s="2">
        <v>16</v>
      </c>
      <c r="D2" s="3" t="s">
        <v>13</v>
      </c>
      <c r="E2" s="2">
        <v>57086</v>
      </c>
      <c r="F2" s="3" t="s">
        <v>14</v>
      </c>
      <c r="G2" s="3" t="s">
        <v>15</v>
      </c>
      <c r="H2" s="2">
        <v>25829</v>
      </c>
      <c r="I2" s="3" t="s">
        <v>16</v>
      </c>
      <c r="J2" s="4">
        <v>44943</v>
      </c>
      <c r="K2" s="5" t="s">
        <v>17</v>
      </c>
      <c r="L2" s="6">
        <v>15000</v>
      </c>
    </row>
    <row r="3" spans="1:12" x14ac:dyDescent="0.25">
      <c r="A3" s="2">
        <v>690939</v>
      </c>
      <c r="B3" s="3" t="s">
        <v>18</v>
      </c>
      <c r="C3" s="2">
        <v>17</v>
      </c>
      <c r="D3" s="3" t="s">
        <v>13</v>
      </c>
      <c r="E3" s="2">
        <v>59251</v>
      </c>
      <c r="F3" s="3" t="s">
        <v>19</v>
      </c>
      <c r="G3" s="3" t="s">
        <v>15</v>
      </c>
      <c r="H3" s="2">
        <v>25829</v>
      </c>
      <c r="I3" s="3" t="s">
        <v>16</v>
      </c>
      <c r="J3" s="4">
        <v>44943</v>
      </c>
      <c r="K3" s="5" t="s">
        <v>17</v>
      </c>
      <c r="L3" s="6">
        <v>55000</v>
      </c>
    </row>
    <row r="4" spans="1:12" x14ac:dyDescent="0.25">
      <c r="A4" s="2">
        <v>690947</v>
      </c>
      <c r="B4" s="3" t="s">
        <v>20</v>
      </c>
      <c r="C4" s="2">
        <v>17</v>
      </c>
      <c r="D4" s="3" t="s">
        <v>13</v>
      </c>
      <c r="E4" s="2">
        <v>59941</v>
      </c>
      <c r="F4" s="3" t="s">
        <v>21</v>
      </c>
      <c r="G4" s="3" t="s">
        <v>15</v>
      </c>
      <c r="H4" s="2">
        <v>25829</v>
      </c>
      <c r="I4" s="3" t="s">
        <v>16</v>
      </c>
      <c r="J4" s="4">
        <v>44944</v>
      </c>
      <c r="K4" s="5" t="s">
        <v>17</v>
      </c>
      <c r="L4" s="6">
        <v>30000</v>
      </c>
    </row>
    <row r="5" spans="1:12" x14ac:dyDescent="0.25">
      <c r="A5" s="2">
        <v>690967</v>
      </c>
      <c r="B5" s="3" t="s">
        <v>22</v>
      </c>
      <c r="C5" s="2">
        <v>17</v>
      </c>
      <c r="D5" s="3" t="s">
        <v>13</v>
      </c>
      <c r="E5" s="2">
        <v>62580</v>
      </c>
      <c r="F5" s="3" t="s">
        <v>23</v>
      </c>
      <c r="G5" s="3" t="s">
        <v>15</v>
      </c>
      <c r="H5" s="2">
        <v>53550</v>
      </c>
      <c r="I5" s="3" t="s">
        <v>24</v>
      </c>
      <c r="J5" s="4">
        <v>44943</v>
      </c>
      <c r="K5" s="5" t="s">
        <v>17</v>
      </c>
      <c r="L5" s="6">
        <v>40000</v>
      </c>
    </row>
    <row r="6" spans="1:12" x14ac:dyDescent="0.25">
      <c r="A6" s="2">
        <v>690973</v>
      </c>
      <c r="B6" s="3" t="s">
        <v>25</v>
      </c>
      <c r="C6" s="2">
        <v>17</v>
      </c>
      <c r="D6" s="3" t="s">
        <v>13</v>
      </c>
      <c r="E6" s="2">
        <v>62575</v>
      </c>
      <c r="F6" s="3" t="s">
        <v>26</v>
      </c>
      <c r="G6" s="3" t="s">
        <v>15</v>
      </c>
      <c r="H6" s="2">
        <v>25829</v>
      </c>
      <c r="I6" s="3" t="s">
        <v>16</v>
      </c>
      <c r="J6" s="4">
        <v>44943</v>
      </c>
      <c r="K6" s="5" t="s">
        <v>17</v>
      </c>
      <c r="L6" s="6">
        <v>35000</v>
      </c>
    </row>
    <row r="7" spans="1:12" x14ac:dyDescent="0.25">
      <c r="A7" s="2">
        <v>690978</v>
      </c>
      <c r="B7" s="3" t="s">
        <v>27</v>
      </c>
      <c r="C7" s="2">
        <v>17</v>
      </c>
      <c r="D7" s="3" t="s">
        <v>13</v>
      </c>
      <c r="E7" s="2">
        <v>57504</v>
      </c>
      <c r="F7" s="3" t="s">
        <v>28</v>
      </c>
      <c r="G7" s="3" t="s">
        <v>15</v>
      </c>
      <c r="H7" s="2">
        <v>24935</v>
      </c>
      <c r="I7" s="3" t="s">
        <v>29</v>
      </c>
      <c r="J7" s="4">
        <v>44943</v>
      </c>
      <c r="K7" s="5" t="s">
        <v>17</v>
      </c>
      <c r="L7" s="6">
        <v>22000</v>
      </c>
    </row>
    <row r="8" spans="1:12" x14ac:dyDescent="0.25">
      <c r="A8" s="2">
        <v>690991</v>
      </c>
      <c r="B8" s="3" t="s">
        <v>30</v>
      </c>
      <c r="C8" s="2">
        <v>17</v>
      </c>
      <c r="D8" s="3" t="s">
        <v>13</v>
      </c>
      <c r="E8" s="2">
        <v>47173</v>
      </c>
      <c r="F8" s="3" t="s">
        <v>31</v>
      </c>
      <c r="G8" s="3" t="s">
        <v>15</v>
      </c>
      <c r="H8" s="2">
        <v>24935</v>
      </c>
      <c r="I8" s="3" t="s">
        <v>29</v>
      </c>
      <c r="J8" s="4">
        <v>44943</v>
      </c>
      <c r="K8" s="5" t="s">
        <v>17</v>
      </c>
      <c r="L8" s="6">
        <v>50000</v>
      </c>
    </row>
    <row r="9" spans="1:12" x14ac:dyDescent="0.25">
      <c r="A9" s="2">
        <v>690995</v>
      </c>
      <c r="B9" s="3" t="s">
        <v>32</v>
      </c>
      <c r="C9" s="2">
        <v>17</v>
      </c>
      <c r="D9" s="3" t="s">
        <v>13</v>
      </c>
      <c r="E9" s="2">
        <v>21828</v>
      </c>
      <c r="F9" s="3" t="s">
        <v>33</v>
      </c>
      <c r="G9" s="3" t="s">
        <v>15</v>
      </c>
      <c r="H9" s="2">
        <v>25829</v>
      </c>
      <c r="I9" s="3" t="s">
        <v>16</v>
      </c>
      <c r="J9" s="4">
        <v>44943</v>
      </c>
      <c r="K9" s="5" t="s">
        <v>17</v>
      </c>
      <c r="L9" s="6">
        <v>15000</v>
      </c>
    </row>
    <row r="10" spans="1:12" x14ac:dyDescent="0.25">
      <c r="A10" s="2">
        <v>691003</v>
      </c>
      <c r="B10" s="3" t="s">
        <v>34</v>
      </c>
      <c r="C10" s="2">
        <v>17</v>
      </c>
      <c r="D10" s="3" t="s">
        <v>13</v>
      </c>
      <c r="E10" s="2">
        <v>46329</v>
      </c>
      <c r="F10" s="3" t="s">
        <v>35</v>
      </c>
      <c r="G10" s="3" t="s">
        <v>15</v>
      </c>
      <c r="H10" s="2">
        <v>25829</v>
      </c>
      <c r="I10" s="3" t="s">
        <v>16</v>
      </c>
      <c r="J10" s="4">
        <v>44944</v>
      </c>
      <c r="K10" s="5" t="s">
        <v>17</v>
      </c>
      <c r="L10" s="6">
        <v>70000</v>
      </c>
    </row>
    <row r="11" spans="1:12" x14ac:dyDescent="0.25">
      <c r="A11" s="2">
        <v>691010</v>
      </c>
      <c r="B11" s="3" t="s">
        <v>36</v>
      </c>
      <c r="C11" s="2">
        <v>17</v>
      </c>
      <c r="D11" s="3" t="s">
        <v>13</v>
      </c>
      <c r="E11" s="2">
        <v>47178</v>
      </c>
      <c r="F11" s="3" t="s">
        <v>37</v>
      </c>
      <c r="G11" s="3" t="s">
        <v>15</v>
      </c>
      <c r="H11" s="2">
        <v>25829</v>
      </c>
      <c r="I11" s="3" t="s">
        <v>16</v>
      </c>
      <c r="J11" s="4">
        <v>44943</v>
      </c>
      <c r="K11" s="5" t="s">
        <v>17</v>
      </c>
      <c r="L11" s="6">
        <v>50000</v>
      </c>
    </row>
    <row r="12" spans="1:12" x14ac:dyDescent="0.25">
      <c r="A12" s="2">
        <v>691020</v>
      </c>
      <c r="B12" s="3" t="s">
        <v>38</v>
      </c>
      <c r="C12" s="2">
        <v>17</v>
      </c>
      <c r="D12" s="3" t="s">
        <v>13</v>
      </c>
      <c r="E12" s="2">
        <v>25748</v>
      </c>
      <c r="F12" s="3" t="s">
        <v>39</v>
      </c>
      <c r="G12" s="3" t="s">
        <v>15</v>
      </c>
      <c r="H12" s="2">
        <v>53550</v>
      </c>
      <c r="I12" s="3" t="s">
        <v>24</v>
      </c>
      <c r="J12" s="4">
        <v>44943</v>
      </c>
      <c r="K12" s="5" t="s">
        <v>17</v>
      </c>
      <c r="L12" s="6">
        <v>20000</v>
      </c>
    </row>
    <row r="13" spans="1:12" x14ac:dyDescent="0.25">
      <c r="A13" s="2">
        <v>691031</v>
      </c>
      <c r="B13" s="3" t="s">
        <v>40</v>
      </c>
      <c r="C13" s="2">
        <v>17</v>
      </c>
      <c r="D13" s="3" t="s">
        <v>13</v>
      </c>
      <c r="E13" s="2">
        <v>57089</v>
      </c>
      <c r="F13" s="3" t="s">
        <v>41</v>
      </c>
      <c r="G13" s="3" t="s">
        <v>15</v>
      </c>
      <c r="H13" s="2">
        <v>51067</v>
      </c>
      <c r="I13" s="3" t="s">
        <v>42</v>
      </c>
      <c r="J13" s="4">
        <v>44943</v>
      </c>
      <c r="K13" s="5" t="s">
        <v>17</v>
      </c>
      <c r="L13" s="6">
        <v>20000</v>
      </c>
    </row>
    <row r="14" spans="1:12" x14ac:dyDescent="0.25">
      <c r="A14" s="2">
        <v>691058</v>
      </c>
      <c r="B14" s="3" t="s">
        <v>43</v>
      </c>
      <c r="C14" s="2">
        <v>17</v>
      </c>
      <c r="D14" s="3" t="s">
        <v>13</v>
      </c>
      <c r="E14" s="2">
        <v>42312</v>
      </c>
      <c r="F14" s="3" t="s">
        <v>44</v>
      </c>
      <c r="G14" s="3" t="s">
        <v>15</v>
      </c>
      <c r="H14" s="2">
        <v>51067</v>
      </c>
      <c r="I14" s="3" t="s">
        <v>42</v>
      </c>
      <c r="J14" s="4">
        <v>44943</v>
      </c>
      <c r="K14" s="5" t="s">
        <v>17</v>
      </c>
      <c r="L14" s="6">
        <v>20500</v>
      </c>
    </row>
    <row r="15" spans="1:12" x14ac:dyDescent="0.25">
      <c r="A15" s="2">
        <v>691061</v>
      </c>
      <c r="B15" s="3" t="s">
        <v>45</v>
      </c>
      <c r="C15" s="2">
        <v>17</v>
      </c>
      <c r="D15" s="3" t="s">
        <v>13</v>
      </c>
      <c r="E15" s="2">
        <v>59789</v>
      </c>
      <c r="F15" s="3" t="s">
        <v>46</v>
      </c>
      <c r="G15" s="3" t="s">
        <v>15</v>
      </c>
      <c r="H15" s="2">
        <v>51067</v>
      </c>
      <c r="I15" s="3" t="s">
        <v>42</v>
      </c>
      <c r="J15" s="4">
        <v>44943</v>
      </c>
      <c r="K15" s="5" t="s">
        <v>17</v>
      </c>
      <c r="L15" s="6">
        <v>50000</v>
      </c>
    </row>
    <row r="16" spans="1:12" x14ac:dyDescent="0.25">
      <c r="A16" s="2">
        <v>691062</v>
      </c>
      <c r="B16" s="3" t="s">
        <v>47</v>
      </c>
      <c r="C16" s="2">
        <v>17</v>
      </c>
      <c r="D16" s="3" t="s">
        <v>13</v>
      </c>
      <c r="E16" s="2">
        <v>41617</v>
      </c>
      <c r="F16" s="3" t="s">
        <v>48</v>
      </c>
      <c r="G16" s="3" t="s">
        <v>15</v>
      </c>
      <c r="H16" s="2">
        <v>24935</v>
      </c>
      <c r="I16" s="3" t="s">
        <v>29</v>
      </c>
      <c r="J16" s="4">
        <v>44943</v>
      </c>
      <c r="K16" s="5" t="s">
        <v>17</v>
      </c>
      <c r="L16" s="6">
        <v>35000</v>
      </c>
    </row>
    <row r="17" spans="1:12" x14ac:dyDescent="0.25">
      <c r="A17" s="2">
        <v>691063</v>
      </c>
      <c r="B17" s="3" t="s">
        <v>49</v>
      </c>
      <c r="C17" s="2">
        <v>17</v>
      </c>
      <c r="D17" s="3" t="s">
        <v>13</v>
      </c>
      <c r="E17" s="2">
        <v>49033</v>
      </c>
      <c r="F17" s="3" t="s">
        <v>50</v>
      </c>
      <c r="G17" s="3" t="s">
        <v>15</v>
      </c>
      <c r="H17" s="2">
        <v>53550</v>
      </c>
      <c r="I17" s="3" t="s">
        <v>24</v>
      </c>
      <c r="J17" s="4">
        <v>44943</v>
      </c>
      <c r="K17" s="5" t="s">
        <v>17</v>
      </c>
      <c r="L17" s="6">
        <v>35000</v>
      </c>
    </row>
    <row r="18" spans="1:12" x14ac:dyDescent="0.25">
      <c r="A18" s="2">
        <v>691082</v>
      </c>
      <c r="B18" s="3" t="s">
        <v>51</v>
      </c>
      <c r="C18" s="2">
        <v>17</v>
      </c>
      <c r="D18" s="3" t="s">
        <v>13</v>
      </c>
      <c r="E18" s="2">
        <v>58534</v>
      </c>
      <c r="F18" s="3" t="s">
        <v>52</v>
      </c>
      <c r="G18" s="3" t="s">
        <v>15</v>
      </c>
      <c r="H18" s="2">
        <v>53550</v>
      </c>
      <c r="I18" s="3" t="s">
        <v>24</v>
      </c>
      <c r="J18" s="4">
        <v>44944</v>
      </c>
      <c r="K18" s="5" t="s">
        <v>17</v>
      </c>
      <c r="L18" s="6">
        <v>10000</v>
      </c>
    </row>
    <row r="19" spans="1:12" x14ac:dyDescent="0.25">
      <c r="A19" s="2">
        <v>691093</v>
      </c>
      <c r="B19" s="3" t="s">
        <v>53</v>
      </c>
      <c r="C19" s="2">
        <v>17</v>
      </c>
      <c r="D19" s="3" t="s">
        <v>13</v>
      </c>
      <c r="E19" s="2">
        <v>55870</v>
      </c>
      <c r="F19" s="3" t="s">
        <v>54</v>
      </c>
      <c r="G19" s="3" t="s">
        <v>15</v>
      </c>
      <c r="H19" s="2">
        <v>24935</v>
      </c>
      <c r="I19" s="3" t="s">
        <v>29</v>
      </c>
      <c r="J19" s="4">
        <v>44943</v>
      </c>
      <c r="K19" s="5" t="s">
        <v>17</v>
      </c>
      <c r="L19" s="6">
        <v>18000</v>
      </c>
    </row>
    <row r="20" spans="1:12" x14ac:dyDescent="0.25">
      <c r="A20" s="2">
        <v>691099</v>
      </c>
      <c r="B20" s="3" t="s">
        <v>55</v>
      </c>
      <c r="C20" s="2">
        <v>17</v>
      </c>
      <c r="D20" s="3" t="s">
        <v>13</v>
      </c>
      <c r="E20" s="2">
        <v>57077</v>
      </c>
      <c r="F20" s="3" t="s">
        <v>56</v>
      </c>
      <c r="G20" s="3" t="s">
        <v>15</v>
      </c>
      <c r="H20" s="2">
        <v>53550</v>
      </c>
      <c r="I20" s="3" t="s">
        <v>24</v>
      </c>
      <c r="J20" s="4">
        <v>44944</v>
      </c>
      <c r="K20" s="5" t="s">
        <v>17</v>
      </c>
      <c r="L20" s="6">
        <v>45000</v>
      </c>
    </row>
    <row r="21" spans="1:12" x14ac:dyDescent="0.25">
      <c r="A21" s="2">
        <v>691123</v>
      </c>
      <c r="B21" s="3" t="s">
        <v>57</v>
      </c>
      <c r="C21" s="2">
        <v>17</v>
      </c>
      <c r="D21" s="3" t="s">
        <v>13</v>
      </c>
      <c r="E21" s="2">
        <v>58684</v>
      </c>
      <c r="F21" s="3" t="s">
        <v>58</v>
      </c>
      <c r="G21" s="3" t="s">
        <v>15</v>
      </c>
      <c r="H21" s="2">
        <v>25829</v>
      </c>
      <c r="I21" s="3" t="s">
        <v>16</v>
      </c>
      <c r="J21" s="4">
        <v>44944</v>
      </c>
      <c r="K21" s="5" t="s">
        <v>17</v>
      </c>
      <c r="L21" s="6">
        <v>31000</v>
      </c>
    </row>
    <row r="22" spans="1:12" x14ac:dyDescent="0.25">
      <c r="A22" s="2">
        <v>691130</v>
      </c>
      <c r="B22" s="3" t="s">
        <v>59</v>
      </c>
      <c r="C22" s="2">
        <v>17</v>
      </c>
      <c r="D22" s="3" t="s">
        <v>13</v>
      </c>
      <c r="E22" s="2">
        <v>58525</v>
      </c>
      <c r="F22" s="3" t="s">
        <v>60</v>
      </c>
      <c r="G22" s="3" t="s">
        <v>15</v>
      </c>
      <c r="H22" s="2">
        <v>25829</v>
      </c>
      <c r="I22" s="3" t="s">
        <v>16</v>
      </c>
      <c r="J22" s="4">
        <v>44944</v>
      </c>
      <c r="K22" s="5" t="s">
        <v>17</v>
      </c>
      <c r="L22" s="6">
        <v>30000</v>
      </c>
    </row>
    <row r="23" spans="1:12" x14ac:dyDescent="0.25">
      <c r="A23" s="2">
        <v>691133</v>
      </c>
      <c r="B23" s="3" t="s">
        <v>61</v>
      </c>
      <c r="C23" s="2">
        <v>17</v>
      </c>
      <c r="D23" s="3" t="s">
        <v>13</v>
      </c>
      <c r="E23" s="2">
        <v>39071</v>
      </c>
      <c r="F23" s="3" t="s">
        <v>62</v>
      </c>
      <c r="G23" s="3" t="s">
        <v>15</v>
      </c>
      <c r="H23" s="2">
        <v>24935</v>
      </c>
      <c r="I23" s="3" t="s">
        <v>29</v>
      </c>
      <c r="J23" s="4">
        <v>44944</v>
      </c>
      <c r="K23" s="5" t="s">
        <v>17</v>
      </c>
      <c r="L23" s="6">
        <v>35000</v>
      </c>
    </row>
    <row r="24" spans="1:12" x14ac:dyDescent="0.25">
      <c r="A24" s="2">
        <v>691136</v>
      </c>
      <c r="B24" s="3" t="s">
        <v>63</v>
      </c>
      <c r="C24" s="2">
        <v>17</v>
      </c>
      <c r="D24" s="3" t="s">
        <v>13</v>
      </c>
      <c r="E24" s="2">
        <v>62574</v>
      </c>
      <c r="F24" s="3" t="s">
        <v>64</v>
      </c>
      <c r="G24" s="3" t="s">
        <v>15</v>
      </c>
      <c r="H24" s="2">
        <v>25829</v>
      </c>
      <c r="I24" s="3" t="s">
        <v>16</v>
      </c>
      <c r="J24" s="4">
        <v>44944</v>
      </c>
      <c r="K24" s="5" t="s">
        <v>17</v>
      </c>
      <c r="L24" s="6">
        <v>50000</v>
      </c>
    </row>
    <row r="25" spans="1:12" x14ac:dyDescent="0.25">
      <c r="A25" s="2">
        <v>691193</v>
      </c>
      <c r="B25" s="3" t="s">
        <v>65</v>
      </c>
      <c r="C25" s="2">
        <v>17</v>
      </c>
      <c r="D25" s="3" t="s">
        <v>13</v>
      </c>
      <c r="E25" s="2">
        <v>61343</v>
      </c>
      <c r="F25" s="3" t="s">
        <v>66</v>
      </c>
      <c r="G25" s="3" t="s">
        <v>15</v>
      </c>
      <c r="H25" s="2">
        <v>53550</v>
      </c>
      <c r="I25" s="3" t="s">
        <v>24</v>
      </c>
      <c r="J25" s="4">
        <v>44944</v>
      </c>
      <c r="K25" s="5" t="s">
        <v>17</v>
      </c>
      <c r="L25" s="6">
        <v>45000</v>
      </c>
    </row>
    <row r="26" spans="1:12" x14ac:dyDescent="0.25">
      <c r="A26" s="2">
        <v>691194</v>
      </c>
      <c r="B26" s="3" t="s">
        <v>67</v>
      </c>
      <c r="C26" s="2">
        <v>17</v>
      </c>
      <c r="D26" s="3" t="s">
        <v>13</v>
      </c>
      <c r="E26" s="2">
        <v>51264</v>
      </c>
      <c r="F26" s="3" t="s">
        <v>68</v>
      </c>
      <c r="G26" s="3" t="s">
        <v>15</v>
      </c>
      <c r="H26" s="2">
        <v>51067</v>
      </c>
      <c r="I26" s="3" t="s">
        <v>42</v>
      </c>
      <c r="J26" s="4">
        <v>44943</v>
      </c>
      <c r="K26" s="5" t="s">
        <v>17</v>
      </c>
      <c r="L26" s="6">
        <v>20000</v>
      </c>
    </row>
    <row r="27" spans="1:12" x14ac:dyDescent="0.25">
      <c r="A27" s="2">
        <v>691210</v>
      </c>
      <c r="B27" s="3" t="s">
        <v>69</v>
      </c>
      <c r="C27" s="2">
        <v>17</v>
      </c>
      <c r="D27" s="3" t="s">
        <v>13</v>
      </c>
      <c r="E27" s="2">
        <v>49022</v>
      </c>
      <c r="F27" s="3" t="s">
        <v>70</v>
      </c>
      <c r="G27" s="3" t="s">
        <v>15</v>
      </c>
      <c r="H27" s="2">
        <v>25829</v>
      </c>
      <c r="I27" s="3" t="s">
        <v>16</v>
      </c>
      <c r="J27" s="4">
        <v>44944</v>
      </c>
      <c r="K27" s="5" t="s">
        <v>17</v>
      </c>
      <c r="L27" s="6">
        <v>55000</v>
      </c>
    </row>
    <row r="28" spans="1:12" x14ac:dyDescent="0.25">
      <c r="A28" s="2">
        <v>691215</v>
      </c>
      <c r="B28" s="3" t="s">
        <v>71</v>
      </c>
      <c r="C28" s="2">
        <v>17</v>
      </c>
      <c r="D28" s="3" t="s">
        <v>13</v>
      </c>
      <c r="E28" s="2">
        <v>62569</v>
      </c>
      <c r="F28" s="3" t="s">
        <v>72</v>
      </c>
      <c r="G28" s="3" t="s">
        <v>15</v>
      </c>
      <c r="H28" s="2">
        <v>25829</v>
      </c>
      <c r="I28" s="3" t="s">
        <v>16</v>
      </c>
      <c r="J28" s="4">
        <v>44944</v>
      </c>
      <c r="K28" s="5" t="s">
        <v>17</v>
      </c>
      <c r="L28" s="6">
        <v>38000</v>
      </c>
    </row>
    <row r="29" spans="1:12" x14ac:dyDescent="0.25">
      <c r="A29" s="2">
        <v>691290</v>
      </c>
      <c r="B29" s="3" t="s">
        <v>73</v>
      </c>
      <c r="C29" s="2">
        <v>17</v>
      </c>
      <c r="D29" s="3" t="s">
        <v>13</v>
      </c>
      <c r="E29" s="2">
        <v>50950</v>
      </c>
      <c r="F29" s="3" t="s">
        <v>74</v>
      </c>
      <c r="G29" s="3" t="s">
        <v>15</v>
      </c>
      <c r="H29" s="2">
        <v>53550</v>
      </c>
      <c r="I29" s="3" t="s">
        <v>24</v>
      </c>
      <c r="J29" s="4">
        <v>44943</v>
      </c>
      <c r="K29" s="5" t="s">
        <v>17</v>
      </c>
      <c r="L29" s="6">
        <v>15000</v>
      </c>
    </row>
    <row r="30" spans="1:12" x14ac:dyDescent="0.25">
      <c r="A30" s="2">
        <v>690943</v>
      </c>
      <c r="B30" s="3" t="s">
        <v>75</v>
      </c>
      <c r="C30" s="2">
        <v>18</v>
      </c>
      <c r="D30" s="3" t="s">
        <v>13</v>
      </c>
      <c r="E30" s="2">
        <v>55840</v>
      </c>
      <c r="F30" s="3" t="s">
        <v>76</v>
      </c>
      <c r="G30" s="3" t="s">
        <v>15</v>
      </c>
      <c r="H30" s="2">
        <v>25829</v>
      </c>
      <c r="I30" s="3" t="s">
        <v>16</v>
      </c>
      <c r="J30" s="4">
        <v>44950</v>
      </c>
      <c r="K30" s="5" t="s">
        <v>17</v>
      </c>
      <c r="L30" s="6">
        <v>6000</v>
      </c>
    </row>
    <row r="31" spans="1:12" x14ac:dyDescent="0.25">
      <c r="A31" s="2">
        <v>691005</v>
      </c>
      <c r="B31" s="3" t="s">
        <v>77</v>
      </c>
      <c r="C31" s="2">
        <v>18</v>
      </c>
      <c r="D31" s="3" t="s">
        <v>13</v>
      </c>
      <c r="E31" s="2">
        <v>65416</v>
      </c>
      <c r="F31" s="3" t="s">
        <v>78</v>
      </c>
      <c r="G31" s="3" t="s">
        <v>15</v>
      </c>
      <c r="H31" s="2">
        <v>53550</v>
      </c>
      <c r="I31" s="3" t="s">
        <v>24</v>
      </c>
      <c r="J31" s="4">
        <v>44944</v>
      </c>
      <c r="K31" s="5" t="s">
        <v>17</v>
      </c>
      <c r="L31" s="6">
        <v>30000</v>
      </c>
    </row>
    <row r="32" spans="1:12" x14ac:dyDescent="0.25">
      <c r="A32" s="2">
        <v>691015</v>
      </c>
      <c r="B32" s="3" t="s">
        <v>79</v>
      </c>
      <c r="C32" s="2">
        <v>18</v>
      </c>
      <c r="D32" s="3" t="s">
        <v>13</v>
      </c>
      <c r="E32" s="2">
        <v>52156</v>
      </c>
      <c r="F32" s="3" t="s">
        <v>80</v>
      </c>
      <c r="G32" s="3" t="s">
        <v>15</v>
      </c>
      <c r="H32" s="2">
        <v>24935</v>
      </c>
      <c r="I32" s="3" t="s">
        <v>29</v>
      </c>
      <c r="J32" s="4">
        <v>44944</v>
      </c>
      <c r="K32" s="5" t="s">
        <v>17</v>
      </c>
      <c r="L32" s="6">
        <v>20000</v>
      </c>
    </row>
    <row r="33" spans="1:12" x14ac:dyDescent="0.25">
      <c r="A33" s="2">
        <v>691026</v>
      </c>
      <c r="B33" s="3" t="s">
        <v>81</v>
      </c>
      <c r="C33" s="2">
        <v>18</v>
      </c>
      <c r="D33" s="3" t="s">
        <v>13</v>
      </c>
      <c r="E33" s="2">
        <v>48314</v>
      </c>
      <c r="F33" s="3" t="s">
        <v>82</v>
      </c>
      <c r="G33" s="3" t="s">
        <v>15</v>
      </c>
      <c r="H33" s="2">
        <v>25829</v>
      </c>
      <c r="I33" s="3" t="s">
        <v>16</v>
      </c>
      <c r="J33" s="4">
        <v>44945</v>
      </c>
      <c r="K33" s="5" t="s">
        <v>17</v>
      </c>
      <c r="L33" s="6">
        <v>45000</v>
      </c>
    </row>
    <row r="34" spans="1:12" x14ac:dyDescent="0.25">
      <c r="A34" s="2">
        <v>691048</v>
      </c>
      <c r="B34" s="3" t="s">
        <v>83</v>
      </c>
      <c r="C34" s="2">
        <v>18</v>
      </c>
      <c r="D34" s="3" t="s">
        <v>13</v>
      </c>
      <c r="E34" s="2">
        <v>63632</v>
      </c>
      <c r="F34" s="3" t="s">
        <v>84</v>
      </c>
      <c r="G34" s="3" t="s">
        <v>15</v>
      </c>
      <c r="H34" s="2">
        <v>24935</v>
      </c>
      <c r="I34" s="3" t="s">
        <v>29</v>
      </c>
      <c r="J34" s="4">
        <v>44944</v>
      </c>
      <c r="K34" s="5" t="s">
        <v>17</v>
      </c>
      <c r="L34" s="6">
        <v>40000</v>
      </c>
    </row>
    <row r="35" spans="1:12" x14ac:dyDescent="0.25">
      <c r="A35" s="2">
        <v>691081</v>
      </c>
      <c r="B35" s="3" t="s">
        <v>85</v>
      </c>
      <c r="C35" s="2">
        <v>18</v>
      </c>
      <c r="D35" s="3" t="s">
        <v>13</v>
      </c>
      <c r="E35" s="2">
        <v>50960</v>
      </c>
      <c r="F35" s="3" t="s">
        <v>86</v>
      </c>
      <c r="G35" s="3" t="s">
        <v>15</v>
      </c>
      <c r="H35" s="2">
        <v>53550</v>
      </c>
      <c r="I35" s="3" t="s">
        <v>24</v>
      </c>
      <c r="J35" s="4">
        <v>44948</v>
      </c>
      <c r="K35" s="5" t="s">
        <v>17</v>
      </c>
      <c r="L35" s="6">
        <v>45000</v>
      </c>
    </row>
    <row r="36" spans="1:12" x14ac:dyDescent="0.25">
      <c r="A36" s="2">
        <v>691084</v>
      </c>
      <c r="B36" s="3" t="s">
        <v>87</v>
      </c>
      <c r="C36" s="2">
        <v>18</v>
      </c>
      <c r="D36" s="3" t="s">
        <v>13</v>
      </c>
      <c r="E36" s="2">
        <v>65018</v>
      </c>
      <c r="F36" s="3" t="s">
        <v>88</v>
      </c>
      <c r="G36" s="3" t="s">
        <v>15</v>
      </c>
      <c r="H36" s="2">
        <v>53550</v>
      </c>
      <c r="I36" s="3" t="s">
        <v>24</v>
      </c>
      <c r="J36" s="4">
        <v>44944</v>
      </c>
      <c r="K36" s="5" t="s">
        <v>17</v>
      </c>
      <c r="L36" s="6">
        <v>25000</v>
      </c>
    </row>
    <row r="37" spans="1:12" x14ac:dyDescent="0.25">
      <c r="A37" s="2">
        <v>691087</v>
      </c>
      <c r="B37" s="3" t="s">
        <v>89</v>
      </c>
      <c r="C37" s="2">
        <v>18</v>
      </c>
      <c r="D37" s="3" t="s">
        <v>13</v>
      </c>
      <c r="E37" s="2">
        <v>28724</v>
      </c>
      <c r="F37" s="3" t="s">
        <v>90</v>
      </c>
      <c r="G37" s="3" t="s">
        <v>15</v>
      </c>
      <c r="H37" s="2">
        <v>25829</v>
      </c>
      <c r="I37" s="3" t="s">
        <v>16</v>
      </c>
      <c r="J37" s="4">
        <v>44944</v>
      </c>
      <c r="K37" s="5" t="s">
        <v>17</v>
      </c>
      <c r="L37" s="6">
        <v>20000</v>
      </c>
    </row>
    <row r="38" spans="1:12" x14ac:dyDescent="0.25">
      <c r="A38" s="2">
        <v>691092</v>
      </c>
      <c r="B38" s="3" t="s">
        <v>91</v>
      </c>
      <c r="C38" s="2">
        <v>18</v>
      </c>
      <c r="D38" s="3" t="s">
        <v>13</v>
      </c>
      <c r="E38" s="2">
        <v>22142</v>
      </c>
      <c r="F38" s="3" t="s">
        <v>92</v>
      </c>
      <c r="G38" s="3" t="s">
        <v>15</v>
      </c>
      <c r="H38" s="2">
        <v>25829</v>
      </c>
      <c r="I38" s="3" t="s">
        <v>16</v>
      </c>
      <c r="J38" s="4">
        <v>44944</v>
      </c>
      <c r="K38" s="5" t="s">
        <v>17</v>
      </c>
      <c r="L38" s="6">
        <v>30000</v>
      </c>
    </row>
    <row r="39" spans="1:12" x14ac:dyDescent="0.25">
      <c r="A39" s="2">
        <v>691132</v>
      </c>
      <c r="B39" s="3" t="s">
        <v>93</v>
      </c>
      <c r="C39" s="2">
        <v>18</v>
      </c>
      <c r="D39" s="3" t="s">
        <v>13</v>
      </c>
      <c r="E39" s="2">
        <v>52892</v>
      </c>
      <c r="F39" s="3" t="s">
        <v>94</v>
      </c>
      <c r="G39" s="3" t="s">
        <v>15</v>
      </c>
      <c r="H39" s="2">
        <v>25829</v>
      </c>
      <c r="I39" s="3" t="s">
        <v>16</v>
      </c>
      <c r="J39" s="4">
        <v>44944</v>
      </c>
      <c r="K39" s="5" t="s">
        <v>17</v>
      </c>
      <c r="L39" s="6">
        <v>25000</v>
      </c>
    </row>
    <row r="40" spans="1:12" x14ac:dyDescent="0.25">
      <c r="A40" s="2">
        <v>691143</v>
      </c>
      <c r="B40" s="3" t="s">
        <v>95</v>
      </c>
      <c r="C40" s="2">
        <v>18</v>
      </c>
      <c r="D40" s="3" t="s">
        <v>13</v>
      </c>
      <c r="E40" s="2">
        <v>38281</v>
      </c>
      <c r="F40" s="3" t="s">
        <v>96</v>
      </c>
      <c r="G40" s="3" t="s">
        <v>15</v>
      </c>
      <c r="H40" s="2">
        <v>24935</v>
      </c>
      <c r="I40" s="3" t="s">
        <v>29</v>
      </c>
      <c r="J40" s="4">
        <v>44944</v>
      </c>
      <c r="K40" s="5" t="s">
        <v>17</v>
      </c>
      <c r="L40" s="6">
        <v>50000</v>
      </c>
    </row>
    <row r="41" spans="1:12" x14ac:dyDescent="0.25">
      <c r="A41" s="2">
        <v>691144</v>
      </c>
      <c r="B41" s="3" t="s">
        <v>97</v>
      </c>
      <c r="C41" s="2">
        <v>18</v>
      </c>
      <c r="D41" s="3" t="s">
        <v>13</v>
      </c>
      <c r="E41" s="2">
        <v>62577</v>
      </c>
      <c r="F41" s="3" t="s">
        <v>98</v>
      </c>
      <c r="G41" s="3" t="s">
        <v>15</v>
      </c>
      <c r="H41" s="2">
        <v>53550</v>
      </c>
      <c r="I41" s="3" t="s">
        <v>24</v>
      </c>
      <c r="J41" s="4">
        <v>44945</v>
      </c>
      <c r="K41" s="5" t="s">
        <v>17</v>
      </c>
      <c r="L41" s="6">
        <v>45000</v>
      </c>
    </row>
    <row r="42" spans="1:12" x14ac:dyDescent="0.25">
      <c r="A42" s="2">
        <v>691150</v>
      </c>
      <c r="B42" s="3" t="s">
        <v>99</v>
      </c>
      <c r="C42" s="2">
        <v>18</v>
      </c>
      <c r="D42" s="3" t="s">
        <v>13</v>
      </c>
      <c r="E42" s="2">
        <v>59945</v>
      </c>
      <c r="F42" s="3" t="s">
        <v>100</v>
      </c>
      <c r="G42" s="3" t="s">
        <v>15</v>
      </c>
      <c r="H42" s="2">
        <v>53550</v>
      </c>
      <c r="I42" s="3" t="s">
        <v>24</v>
      </c>
      <c r="J42" s="4">
        <v>44944</v>
      </c>
      <c r="K42" s="5" t="s">
        <v>17</v>
      </c>
      <c r="L42" s="6">
        <v>25000</v>
      </c>
    </row>
    <row r="43" spans="1:12" x14ac:dyDescent="0.25">
      <c r="A43" s="2">
        <v>691153</v>
      </c>
      <c r="B43" s="3" t="s">
        <v>101</v>
      </c>
      <c r="C43" s="2">
        <v>18</v>
      </c>
      <c r="D43" s="3" t="s">
        <v>13</v>
      </c>
      <c r="E43" s="2">
        <v>36074</v>
      </c>
      <c r="F43" s="3" t="s">
        <v>102</v>
      </c>
      <c r="G43" s="3" t="s">
        <v>15</v>
      </c>
      <c r="H43" s="2">
        <v>24935</v>
      </c>
      <c r="I43" s="3" t="s">
        <v>29</v>
      </c>
      <c r="J43" s="4">
        <v>44944</v>
      </c>
      <c r="K43" s="5" t="s">
        <v>17</v>
      </c>
      <c r="L43" s="6">
        <v>60000</v>
      </c>
    </row>
    <row r="44" spans="1:12" x14ac:dyDescent="0.25">
      <c r="A44" s="2">
        <v>691161</v>
      </c>
      <c r="B44" s="3" t="s">
        <v>103</v>
      </c>
      <c r="C44" s="2">
        <v>18</v>
      </c>
      <c r="D44" s="3" t="s">
        <v>13</v>
      </c>
      <c r="E44" s="2">
        <v>48255</v>
      </c>
      <c r="F44" s="3" t="s">
        <v>104</v>
      </c>
      <c r="G44" s="3" t="s">
        <v>15</v>
      </c>
      <c r="H44" s="2">
        <v>24935</v>
      </c>
      <c r="I44" s="3" t="s">
        <v>29</v>
      </c>
      <c r="J44" s="4">
        <v>44944</v>
      </c>
      <c r="K44" s="5" t="s">
        <v>17</v>
      </c>
      <c r="L44" s="6">
        <v>20000</v>
      </c>
    </row>
    <row r="45" spans="1:12" x14ac:dyDescent="0.25">
      <c r="A45" s="2">
        <v>691172</v>
      </c>
      <c r="B45" s="3" t="s">
        <v>105</v>
      </c>
      <c r="C45" s="2">
        <v>18</v>
      </c>
      <c r="D45" s="3" t="s">
        <v>13</v>
      </c>
      <c r="E45" s="2">
        <v>57077</v>
      </c>
      <c r="F45" s="3" t="s">
        <v>56</v>
      </c>
      <c r="G45" s="3" t="s">
        <v>15</v>
      </c>
      <c r="H45" s="2">
        <v>53550</v>
      </c>
      <c r="I45" s="3" t="s">
        <v>24</v>
      </c>
      <c r="J45" s="4">
        <v>44945</v>
      </c>
      <c r="K45" s="5" t="s">
        <v>17</v>
      </c>
      <c r="L45" s="6">
        <v>12000</v>
      </c>
    </row>
    <row r="46" spans="1:12" x14ac:dyDescent="0.25">
      <c r="A46" s="2">
        <v>691176</v>
      </c>
      <c r="B46" s="3" t="s">
        <v>106</v>
      </c>
      <c r="C46" s="2">
        <v>18</v>
      </c>
      <c r="D46" s="3" t="s">
        <v>13</v>
      </c>
      <c r="E46" s="2">
        <v>59945</v>
      </c>
      <c r="F46" s="3" t="s">
        <v>100</v>
      </c>
      <c r="G46" s="3" t="s">
        <v>15</v>
      </c>
      <c r="H46" s="2">
        <v>53550</v>
      </c>
      <c r="I46" s="3" t="s">
        <v>24</v>
      </c>
      <c r="J46" s="4">
        <v>44944</v>
      </c>
      <c r="K46" s="5" t="s">
        <v>17</v>
      </c>
      <c r="L46" s="6">
        <v>10000</v>
      </c>
    </row>
    <row r="47" spans="1:12" x14ac:dyDescent="0.25">
      <c r="A47" s="2">
        <v>691182</v>
      </c>
      <c r="B47" s="3" t="s">
        <v>107</v>
      </c>
      <c r="C47" s="2">
        <v>18</v>
      </c>
      <c r="D47" s="3" t="s">
        <v>13</v>
      </c>
      <c r="E47" s="2">
        <v>64382</v>
      </c>
      <c r="F47" s="3" t="s">
        <v>108</v>
      </c>
      <c r="G47" s="3" t="s">
        <v>15</v>
      </c>
      <c r="H47" s="2">
        <v>25829</v>
      </c>
      <c r="I47" s="3" t="s">
        <v>16</v>
      </c>
      <c r="J47" s="4">
        <v>44944</v>
      </c>
      <c r="K47" s="5" t="s">
        <v>17</v>
      </c>
      <c r="L47" s="6">
        <v>20000</v>
      </c>
    </row>
    <row r="48" spans="1:12" x14ac:dyDescent="0.25">
      <c r="A48" s="2">
        <v>691192</v>
      </c>
      <c r="B48" s="3" t="s">
        <v>109</v>
      </c>
      <c r="C48" s="2">
        <v>18</v>
      </c>
      <c r="D48" s="3" t="s">
        <v>13</v>
      </c>
      <c r="E48" s="2">
        <v>51591</v>
      </c>
      <c r="F48" s="3" t="s">
        <v>110</v>
      </c>
      <c r="G48" s="3" t="s">
        <v>15</v>
      </c>
      <c r="H48" s="2">
        <v>24935</v>
      </c>
      <c r="I48" s="3" t="s">
        <v>29</v>
      </c>
      <c r="J48" s="4">
        <v>44944</v>
      </c>
      <c r="K48" s="5" t="s">
        <v>17</v>
      </c>
      <c r="L48" s="6">
        <v>50000</v>
      </c>
    </row>
    <row r="49" spans="1:12" x14ac:dyDescent="0.25">
      <c r="A49" s="2">
        <v>691213</v>
      </c>
      <c r="B49" s="3" t="s">
        <v>111</v>
      </c>
      <c r="C49" s="2">
        <v>18</v>
      </c>
      <c r="D49" s="3" t="s">
        <v>13</v>
      </c>
      <c r="E49" s="2">
        <v>49675</v>
      </c>
      <c r="F49" s="3" t="s">
        <v>112</v>
      </c>
      <c r="G49" s="3" t="s">
        <v>15</v>
      </c>
      <c r="H49" s="2">
        <v>53550</v>
      </c>
      <c r="I49" s="3" t="s">
        <v>24</v>
      </c>
      <c r="J49" s="4">
        <v>44945</v>
      </c>
      <c r="K49" s="5" t="s">
        <v>17</v>
      </c>
      <c r="L49" s="6">
        <v>50000</v>
      </c>
    </row>
    <row r="50" spans="1:12" x14ac:dyDescent="0.25">
      <c r="A50" s="2">
        <v>691217</v>
      </c>
      <c r="B50" s="3" t="s">
        <v>113</v>
      </c>
      <c r="C50" s="2">
        <v>18</v>
      </c>
      <c r="D50" s="3" t="s">
        <v>13</v>
      </c>
      <c r="E50" s="2">
        <v>25729</v>
      </c>
      <c r="F50" s="3" t="s">
        <v>114</v>
      </c>
      <c r="G50" s="3" t="s">
        <v>15</v>
      </c>
      <c r="H50" s="2">
        <v>24935</v>
      </c>
      <c r="I50" s="3" t="s">
        <v>29</v>
      </c>
      <c r="J50" s="4">
        <v>44946</v>
      </c>
      <c r="K50" s="5" t="s">
        <v>17</v>
      </c>
      <c r="L50" s="6">
        <v>50000</v>
      </c>
    </row>
    <row r="51" spans="1:12" x14ac:dyDescent="0.25">
      <c r="A51" s="2">
        <v>691220</v>
      </c>
      <c r="B51" s="3" t="s">
        <v>115</v>
      </c>
      <c r="C51" s="2">
        <v>18</v>
      </c>
      <c r="D51" s="3" t="s">
        <v>13</v>
      </c>
      <c r="E51" s="2">
        <v>40902</v>
      </c>
      <c r="F51" s="3" t="s">
        <v>116</v>
      </c>
      <c r="G51" s="3" t="s">
        <v>15</v>
      </c>
      <c r="H51" s="2">
        <v>25829</v>
      </c>
      <c r="I51" s="3" t="s">
        <v>16</v>
      </c>
      <c r="J51" s="4">
        <v>44944</v>
      </c>
      <c r="K51" s="5" t="s">
        <v>17</v>
      </c>
      <c r="L51" s="6">
        <v>40000</v>
      </c>
    </row>
    <row r="52" spans="1:12" x14ac:dyDescent="0.25">
      <c r="A52" s="2">
        <v>691260</v>
      </c>
      <c r="B52" s="3" t="s">
        <v>117</v>
      </c>
      <c r="C52" s="2">
        <v>18</v>
      </c>
      <c r="D52" s="3" t="s">
        <v>13</v>
      </c>
      <c r="E52" s="2">
        <v>42298</v>
      </c>
      <c r="F52" s="3" t="s">
        <v>118</v>
      </c>
      <c r="G52" s="3" t="s">
        <v>15</v>
      </c>
      <c r="H52" s="2">
        <v>53550</v>
      </c>
      <c r="I52" s="3" t="s">
        <v>24</v>
      </c>
      <c r="J52" s="4">
        <v>44945</v>
      </c>
      <c r="K52" s="5" t="s">
        <v>17</v>
      </c>
      <c r="L52" s="6">
        <v>58000</v>
      </c>
    </row>
    <row r="53" spans="1:12" x14ac:dyDescent="0.25">
      <c r="A53" s="2">
        <v>691271</v>
      </c>
      <c r="B53" s="3" t="s">
        <v>119</v>
      </c>
      <c r="C53" s="2">
        <v>18</v>
      </c>
      <c r="D53" s="3" t="s">
        <v>13</v>
      </c>
      <c r="E53" s="2">
        <v>52891</v>
      </c>
      <c r="F53" s="3" t="s">
        <v>120</v>
      </c>
      <c r="G53" s="3" t="s">
        <v>15</v>
      </c>
      <c r="H53" s="2">
        <v>53550</v>
      </c>
      <c r="I53" s="3" t="s">
        <v>24</v>
      </c>
      <c r="J53" s="4">
        <v>44950</v>
      </c>
      <c r="K53" s="5" t="s">
        <v>17</v>
      </c>
      <c r="L53" s="6">
        <v>30000</v>
      </c>
    </row>
    <row r="54" spans="1:12" x14ac:dyDescent="0.25">
      <c r="A54" s="2">
        <v>691287</v>
      </c>
      <c r="B54" s="3" t="s">
        <v>121</v>
      </c>
      <c r="C54" s="2">
        <v>18</v>
      </c>
      <c r="D54" s="3" t="s">
        <v>13</v>
      </c>
      <c r="E54" s="2">
        <v>36794</v>
      </c>
      <c r="F54" s="3" t="s">
        <v>122</v>
      </c>
      <c r="G54" s="3" t="s">
        <v>15</v>
      </c>
      <c r="H54" s="2">
        <v>24935</v>
      </c>
      <c r="I54" s="3" t="s">
        <v>29</v>
      </c>
      <c r="J54" s="4">
        <v>44944</v>
      </c>
      <c r="K54" s="5" t="s">
        <v>17</v>
      </c>
      <c r="L54" s="6">
        <v>30000</v>
      </c>
    </row>
    <row r="55" spans="1:12" x14ac:dyDescent="0.25">
      <c r="A55" s="2">
        <v>691296</v>
      </c>
      <c r="B55" s="3" t="s">
        <v>123</v>
      </c>
      <c r="C55" s="2">
        <v>18</v>
      </c>
      <c r="D55" s="3" t="s">
        <v>13</v>
      </c>
      <c r="E55" s="2">
        <v>49031</v>
      </c>
      <c r="F55" s="3" t="s">
        <v>124</v>
      </c>
      <c r="G55" s="3" t="s">
        <v>15</v>
      </c>
      <c r="H55" s="2">
        <v>25829</v>
      </c>
      <c r="I55" s="3" t="s">
        <v>16</v>
      </c>
      <c r="J55" s="4">
        <v>44944</v>
      </c>
      <c r="K55" s="5" t="s">
        <v>17</v>
      </c>
      <c r="L55" s="6">
        <v>20000</v>
      </c>
    </row>
    <row r="56" spans="1:12" x14ac:dyDescent="0.25">
      <c r="A56" s="2">
        <v>691313</v>
      </c>
      <c r="B56" s="3" t="s">
        <v>125</v>
      </c>
      <c r="C56" s="2">
        <v>18</v>
      </c>
      <c r="D56" s="3" t="s">
        <v>13</v>
      </c>
      <c r="E56" s="2">
        <v>27925</v>
      </c>
      <c r="F56" s="3" t="s">
        <v>126</v>
      </c>
      <c r="G56" s="3" t="s">
        <v>15</v>
      </c>
      <c r="H56" s="2">
        <v>25829</v>
      </c>
      <c r="I56" s="3" t="s">
        <v>16</v>
      </c>
      <c r="J56" s="4">
        <v>44944</v>
      </c>
      <c r="K56" s="5" t="s">
        <v>17</v>
      </c>
      <c r="L56" s="6">
        <v>45000</v>
      </c>
    </row>
    <row r="57" spans="1:12" x14ac:dyDescent="0.25">
      <c r="A57" s="2">
        <v>691317</v>
      </c>
      <c r="B57" s="3" t="s">
        <v>127</v>
      </c>
      <c r="C57" s="2">
        <v>18</v>
      </c>
      <c r="D57" s="3" t="s">
        <v>13</v>
      </c>
      <c r="E57" s="2">
        <v>47183</v>
      </c>
      <c r="F57" s="3" t="s">
        <v>128</v>
      </c>
      <c r="G57" s="3" t="s">
        <v>15</v>
      </c>
      <c r="H57" s="2">
        <v>53550</v>
      </c>
      <c r="I57" s="3" t="s">
        <v>24</v>
      </c>
      <c r="J57" s="4">
        <v>44944</v>
      </c>
      <c r="K57" s="5" t="s">
        <v>17</v>
      </c>
      <c r="L57" s="6">
        <v>15000</v>
      </c>
    </row>
    <row r="58" spans="1:12" x14ac:dyDescent="0.25">
      <c r="A58" s="2">
        <v>691319</v>
      </c>
      <c r="B58" s="3" t="s">
        <v>129</v>
      </c>
      <c r="C58" s="2">
        <v>18</v>
      </c>
      <c r="D58" s="3" t="s">
        <v>13</v>
      </c>
      <c r="E58" s="2">
        <v>59945</v>
      </c>
      <c r="F58" s="3" t="s">
        <v>100</v>
      </c>
      <c r="G58" s="3" t="s">
        <v>15</v>
      </c>
      <c r="H58" s="2">
        <v>25829</v>
      </c>
      <c r="I58" s="3" t="s">
        <v>16</v>
      </c>
      <c r="J58" s="4">
        <v>44945</v>
      </c>
      <c r="K58" s="5" t="s">
        <v>17</v>
      </c>
      <c r="L58" s="6">
        <v>30000</v>
      </c>
    </row>
    <row r="59" spans="1:12" x14ac:dyDescent="0.25">
      <c r="A59" s="2">
        <v>691326</v>
      </c>
      <c r="B59" s="3" t="s">
        <v>130</v>
      </c>
      <c r="C59" s="2">
        <v>18</v>
      </c>
      <c r="D59" s="3" t="s">
        <v>13</v>
      </c>
      <c r="E59" s="2">
        <v>36798</v>
      </c>
      <c r="F59" s="3" t="s">
        <v>131</v>
      </c>
      <c r="G59" s="3" t="s">
        <v>15</v>
      </c>
      <c r="H59" s="2">
        <v>53550</v>
      </c>
      <c r="I59" s="3" t="s">
        <v>24</v>
      </c>
      <c r="J59" s="4">
        <v>44945</v>
      </c>
      <c r="K59" s="5" t="s">
        <v>17</v>
      </c>
      <c r="L59" s="6">
        <v>10000</v>
      </c>
    </row>
    <row r="60" spans="1:12" x14ac:dyDescent="0.25">
      <c r="A60" s="2">
        <v>691333</v>
      </c>
      <c r="B60" s="3" t="s">
        <v>132</v>
      </c>
      <c r="C60" s="2">
        <v>18</v>
      </c>
      <c r="D60" s="3" t="s">
        <v>13</v>
      </c>
      <c r="E60" s="2">
        <v>55024</v>
      </c>
      <c r="F60" s="3" t="s">
        <v>133</v>
      </c>
      <c r="G60" s="3" t="s">
        <v>15</v>
      </c>
      <c r="H60" s="2">
        <v>53550</v>
      </c>
      <c r="I60" s="3" t="s">
        <v>24</v>
      </c>
      <c r="J60" s="4">
        <v>44944</v>
      </c>
      <c r="K60" s="5" t="s">
        <v>17</v>
      </c>
      <c r="L60" s="6">
        <v>35000</v>
      </c>
    </row>
    <row r="61" spans="1:12" x14ac:dyDescent="0.25">
      <c r="A61" s="2">
        <v>691339</v>
      </c>
      <c r="B61" s="3" t="s">
        <v>134</v>
      </c>
      <c r="C61" s="2">
        <v>18</v>
      </c>
      <c r="D61" s="3" t="s">
        <v>13</v>
      </c>
      <c r="E61" s="2">
        <v>63625</v>
      </c>
      <c r="F61" s="3" t="s">
        <v>135</v>
      </c>
      <c r="G61" s="3" t="s">
        <v>15</v>
      </c>
      <c r="H61" s="2">
        <v>25829</v>
      </c>
      <c r="I61" s="3" t="s">
        <v>16</v>
      </c>
      <c r="J61" s="4">
        <v>44945</v>
      </c>
      <c r="K61" s="5" t="s">
        <v>17</v>
      </c>
      <c r="L61" s="6">
        <v>15000</v>
      </c>
    </row>
    <row r="62" spans="1:12" x14ac:dyDescent="0.25">
      <c r="A62" s="2">
        <v>691372</v>
      </c>
      <c r="B62" s="3" t="s">
        <v>136</v>
      </c>
      <c r="C62" s="2">
        <v>18</v>
      </c>
      <c r="D62" s="3" t="s">
        <v>13</v>
      </c>
      <c r="E62" s="2">
        <v>21828</v>
      </c>
      <c r="F62" s="3" t="s">
        <v>33</v>
      </c>
      <c r="G62" s="3" t="s">
        <v>15</v>
      </c>
      <c r="H62" s="2">
        <v>24935</v>
      </c>
      <c r="I62" s="3" t="s">
        <v>29</v>
      </c>
      <c r="J62" s="4">
        <v>44944</v>
      </c>
      <c r="K62" s="5" t="s">
        <v>17</v>
      </c>
      <c r="L62" s="6">
        <v>20000</v>
      </c>
    </row>
    <row r="63" spans="1:12" x14ac:dyDescent="0.25">
      <c r="A63" s="2">
        <v>691378</v>
      </c>
      <c r="B63" s="3" t="s">
        <v>137</v>
      </c>
      <c r="C63" s="2">
        <v>18</v>
      </c>
      <c r="D63" s="3" t="s">
        <v>13</v>
      </c>
      <c r="E63" s="2">
        <v>38276</v>
      </c>
      <c r="F63" s="3" t="s">
        <v>138</v>
      </c>
      <c r="G63" s="3" t="s">
        <v>15</v>
      </c>
      <c r="H63" s="2">
        <v>24935</v>
      </c>
      <c r="I63" s="3" t="s">
        <v>29</v>
      </c>
      <c r="J63" s="4">
        <v>44944</v>
      </c>
      <c r="K63" s="5" t="s">
        <v>17</v>
      </c>
      <c r="L63" s="6">
        <v>25000</v>
      </c>
    </row>
    <row r="64" spans="1:12" x14ac:dyDescent="0.25">
      <c r="A64" s="2">
        <v>691394</v>
      </c>
      <c r="B64" s="3" t="s">
        <v>139</v>
      </c>
      <c r="C64" s="2">
        <v>18</v>
      </c>
      <c r="D64" s="3" t="s">
        <v>13</v>
      </c>
      <c r="E64" s="2">
        <v>62580</v>
      </c>
      <c r="F64" s="3" t="s">
        <v>23</v>
      </c>
      <c r="G64" s="3" t="s">
        <v>15</v>
      </c>
      <c r="H64" s="2">
        <v>24935</v>
      </c>
      <c r="I64" s="3" t="s">
        <v>29</v>
      </c>
      <c r="J64" s="4">
        <v>44945</v>
      </c>
      <c r="K64" s="5" t="s">
        <v>17</v>
      </c>
      <c r="L64" s="6">
        <v>40000</v>
      </c>
    </row>
    <row r="65" spans="1:12" x14ac:dyDescent="0.25">
      <c r="A65" s="2">
        <v>691441</v>
      </c>
      <c r="B65" s="3" t="s">
        <v>140</v>
      </c>
      <c r="C65" s="2">
        <v>18</v>
      </c>
      <c r="D65" s="3" t="s">
        <v>13</v>
      </c>
      <c r="E65" s="2">
        <v>48252</v>
      </c>
      <c r="F65" s="3" t="s">
        <v>141</v>
      </c>
      <c r="G65" s="3" t="s">
        <v>15</v>
      </c>
      <c r="H65" s="2">
        <v>24935</v>
      </c>
      <c r="I65" s="3" t="s">
        <v>29</v>
      </c>
      <c r="J65" s="4">
        <v>44944</v>
      </c>
      <c r="K65" s="5" t="s">
        <v>17</v>
      </c>
      <c r="L65" s="6">
        <v>18000</v>
      </c>
    </row>
    <row r="66" spans="1:12" x14ac:dyDescent="0.25">
      <c r="A66" s="2">
        <v>691445</v>
      </c>
      <c r="B66" s="3" t="s">
        <v>142</v>
      </c>
      <c r="C66" s="2">
        <v>18</v>
      </c>
      <c r="D66" s="3" t="s">
        <v>13</v>
      </c>
      <c r="E66" s="2">
        <v>61344</v>
      </c>
      <c r="F66" s="3" t="s">
        <v>143</v>
      </c>
      <c r="G66" s="3" t="s">
        <v>15</v>
      </c>
      <c r="H66" s="2">
        <v>25829</v>
      </c>
      <c r="I66" s="3" t="s">
        <v>16</v>
      </c>
      <c r="J66" s="4">
        <v>44944</v>
      </c>
      <c r="K66" s="5" t="s">
        <v>17</v>
      </c>
      <c r="L66" s="6">
        <v>45000</v>
      </c>
    </row>
    <row r="67" spans="1:12" x14ac:dyDescent="0.25">
      <c r="A67" s="2">
        <v>691477</v>
      </c>
      <c r="B67" s="3" t="s">
        <v>144</v>
      </c>
      <c r="C67" s="2">
        <v>18</v>
      </c>
      <c r="D67" s="3" t="s">
        <v>13</v>
      </c>
      <c r="E67" s="2">
        <v>59788</v>
      </c>
      <c r="F67" s="3" t="s">
        <v>145</v>
      </c>
      <c r="G67" s="3" t="s">
        <v>15</v>
      </c>
      <c r="H67" s="2">
        <v>24935</v>
      </c>
      <c r="I67" s="3" t="s">
        <v>29</v>
      </c>
      <c r="J67" s="4">
        <v>44945</v>
      </c>
      <c r="K67" s="5" t="s">
        <v>17</v>
      </c>
      <c r="L67" s="6">
        <v>10000</v>
      </c>
    </row>
    <row r="68" spans="1:12" x14ac:dyDescent="0.25">
      <c r="A68" s="2">
        <v>691488</v>
      </c>
      <c r="B68" s="3" t="s">
        <v>146</v>
      </c>
      <c r="C68" s="2">
        <v>18</v>
      </c>
      <c r="D68" s="3" t="s">
        <v>13</v>
      </c>
      <c r="E68" s="2">
        <v>58519</v>
      </c>
      <c r="F68" s="3" t="s">
        <v>147</v>
      </c>
      <c r="G68" s="3" t="s">
        <v>15</v>
      </c>
      <c r="H68" s="2">
        <v>24935</v>
      </c>
      <c r="I68" s="3" t="s">
        <v>29</v>
      </c>
      <c r="J68" s="4">
        <v>44945</v>
      </c>
      <c r="K68" s="5" t="s">
        <v>17</v>
      </c>
      <c r="L68" s="6">
        <v>35000</v>
      </c>
    </row>
    <row r="69" spans="1:12" x14ac:dyDescent="0.25">
      <c r="A69" s="2">
        <v>691514</v>
      </c>
      <c r="B69" s="3" t="s">
        <v>148</v>
      </c>
      <c r="C69" s="2">
        <v>18</v>
      </c>
      <c r="D69" s="3" t="s">
        <v>13</v>
      </c>
      <c r="E69" s="2">
        <v>42298</v>
      </c>
      <c r="F69" s="3" t="s">
        <v>118</v>
      </c>
      <c r="G69" s="3" t="s">
        <v>15</v>
      </c>
      <c r="H69" s="2">
        <v>24935</v>
      </c>
      <c r="I69" s="3" t="s">
        <v>29</v>
      </c>
      <c r="J69" s="4">
        <v>44945</v>
      </c>
      <c r="K69" s="5" t="s">
        <v>17</v>
      </c>
      <c r="L69" s="6">
        <v>15000</v>
      </c>
    </row>
    <row r="70" spans="1:12" x14ac:dyDescent="0.25">
      <c r="A70" s="2">
        <v>691532</v>
      </c>
      <c r="B70" s="3" t="s">
        <v>149</v>
      </c>
      <c r="C70" s="2">
        <v>18</v>
      </c>
      <c r="D70" s="3" t="s">
        <v>13</v>
      </c>
      <c r="E70" s="2">
        <v>48260</v>
      </c>
      <c r="F70" s="3" t="s">
        <v>150</v>
      </c>
      <c r="G70" s="3" t="s">
        <v>15</v>
      </c>
      <c r="H70" s="2">
        <v>25829</v>
      </c>
      <c r="I70" s="3" t="s">
        <v>16</v>
      </c>
      <c r="J70" s="4">
        <v>44945</v>
      </c>
      <c r="K70" s="5" t="s">
        <v>17</v>
      </c>
      <c r="L70" s="6">
        <v>45000</v>
      </c>
    </row>
    <row r="71" spans="1:12" x14ac:dyDescent="0.25">
      <c r="A71" s="2">
        <v>691534</v>
      </c>
      <c r="B71" s="3" t="s">
        <v>151</v>
      </c>
      <c r="C71" s="2">
        <v>18</v>
      </c>
      <c r="D71" s="3" t="s">
        <v>13</v>
      </c>
      <c r="E71" s="2">
        <v>50273</v>
      </c>
      <c r="F71" s="3" t="s">
        <v>152</v>
      </c>
      <c r="G71" s="3" t="s">
        <v>15</v>
      </c>
      <c r="H71" s="2">
        <v>53550</v>
      </c>
      <c r="I71" s="3" t="s">
        <v>24</v>
      </c>
      <c r="J71" s="4">
        <v>44945</v>
      </c>
      <c r="K71" s="5" t="s">
        <v>17</v>
      </c>
      <c r="L71" s="6">
        <v>25000</v>
      </c>
    </row>
    <row r="72" spans="1:12" x14ac:dyDescent="0.25">
      <c r="A72" s="2">
        <v>691573</v>
      </c>
      <c r="B72" s="3" t="s">
        <v>153</v>
      </c>
      <c r="C72" s="2">
        <v>18</v>
      </c>
      <c r="D72" s="3" t="s">
        <v>13</v>
      </c>
      <c r="E72" s="2">
        <v>37715</v>
      </c>
      <c r="F72" s="3" t="s">
        <v>154</v>
      </c>
      <c r="G72" s="3" t="s">
        <v>15</v>
      </c>
      <c r="H72" s="2">
        <v>24935</v>
      </c>
      <c r="I72" s="3" t="s">
        <v>29</v>
      </c>
      <c r="J72" s="4">
        <v>44945</v>
      </c>
      <c r="K72" s="5" t="s">
        <v>17</v>
      </c>
      <c r="L72" s="6">
        <v>35000</v>
      </c>
    </row>
    <row r="73" spans="1:12" x14ac:dyDescent="0.25">
      <c r="A73" s="2">
        <v>691000</v>
      </c>
      <c r="B73" s="3" t="s">
        <v>155</v>
      </c>
      <c r="C73" s="2">
        <v>19</v>
      </c>
      <c r="D73" s="3" t="s">
        <v>13</v>
      </c>
      <c r="E73" s="2">
        <v>52151</v>
      </c>
      <c r="F73" s="3" t="s">
        <v>156</v>
      </c>
      <c r="G73" s="3" t="s">
        <v>15</v>
      </c>
      <c r="H73" s="2">
        <v>25829</v>
      </c>
      <c r="I73" s="3" t="s">
        <v>16</v>
      </c>
      <c r="J73" s="4">
        <v>44945</v>
      </c>
      <c r="K73" s="5" t="s">
        <v>17</v>
      </c>
      <c r="L73" s="6">
        <v>35000</v>
      </c>
    </row>
    <row r="74" spans="1:12" x14ac:dyDescent="0.25">
      <c r="A74" s="2">
        <v>691007</v>
      </c>
      <c r="B74" s="3" t="s">
        <v>157</v>
      </c>
      <c r="C74" s="2">
        <v>19</v>
      </c>
      <c r="D74" s="3" t="s">
        <v>13</v>
      </c>
      <c r="E74" s="2">
        <v>50963</v>
      </c>
      <c r="F74" s="3" t="s">
        <v>158</v>
      </c>
      <c r="G74" s="3" t="s">
        <v>15</v>
      </c>
      <c r="H74" s="2">
        <v>53550</v>
      </c>
      <c r="I74" s="3" t="s">
        <v>24</v>
      </c>
      <c r="J74" s="4">
        <v>44945</v>
      </c>
      <c r="K74" s="5" t="s">
        <v>17</v>
      </c>
      <c r="L74" s="6">
        <v>50000</v>
      </c>
    </row>
    <row r="75" spans="1:12" x14ac:dyDescent="0.25">
      <c r="A75" s="2">
        <v>691022</v>
      </c>
      <c r="B75" s="3" t="s">
        <v>159</v>
      </c>
      <c r="C75" s="2">
        <v>19</v>
      </c>
      <c r="D75" s="3" t="s">
        <v>13</v>
      </c>
      <c r="E75" s="2">
        <v>28751</v>
      </c>
      <c r="F75" s="3" t="s">
        <v>160</v>
      </c>
      <c r="G75" s="3" t="s">
        <v>15</v>
      </c>
      <c r="H75" s="2">
        <v>25829</v>
      </c>
      <c r="I75" s="3" t="s">
        <v>16</v>
      </c>
      <c r="J75" s="4">
        <v>44945</v>
      </c>
      <c r="K75" s="5" t="s">
        <v>17</v>
      </c>
      <c r="L75" s="6">
        <v>45000</v>
      </c>
    </row>
    <row r="76" spans="1:12" x14ac:dyDescent="0.25">
      <c r="A76" s="2">
        <v>691034</v>
      </c>
      <c r="B76" s="3" t="s">
        <v>161</v>
      </c>
      <c r="C76" s="2">
        <v>19</v>
      </c>
      <c r="D76" s="3" t="s">
        <v>13</v>
      </c>
      <c r="E76" s="2">
        <v>37714</v>
      </c>
      <c r="F76" s="3" t="s">
        <v>162</v>
      </c>
      <c r="G76" s="3" t="s">
        <v>15</v>
      </c>
      <c r="H76" s="2">
        <v>53550</v>
      </c>
      <c r="I76" s="3" t="s">
        <v>24</v>
      </c>
      <c r="J76" s="4">
        <v>44945</v>
      </c>
      <c r="K76" s="5" t="s">
        <v>17</v>
      </c>
      <c r="L76" s="6">
        <v>40000</v>
      </c>
    </row>
    <row r="77" spans="1:12" x14ac:dyDescent="0.25">
      <c r="A77" s="2">
        <v>691049</v>
      </c>
      <c r="B77" s="3" t="s">
        <v>163</v>
      </c>
      <c r="C77" s="2">
        <v>19</v>
      </c>
      <c r="D77" s="3" t="s">
        <v>13</v>
      </c>
      <c r="E77" s="2">
        <v>59744</v>
      </c>
      <c r="F77" s="3" t="s">
        <v>164</v>
      </c>
      <c r="G77" s="3" t="s">
        <v>15</v>
      </c>
      <c r="H77" s="2">
        <v>24935</v>
      </c>
      <c r="I77" s="3" t="s">
        <v>29</v>
      </c>
      <c r="J77" s="4">
        <v>44945</v>
      </c>
      <c r="K77" s="5" t="s">
        <v>17</v>
      </c>
      <c r="L77" s="6">
        <v>15000</v>
      </c>
    </row>
    <row r="78" spans="1:12" x14ac:dyDescent="0.25">
      <c r="A78" s="2">
        <v>691246</v>
      </c>
      <c r="B78" s="3" t="s">
        <v>165</v>
      </c>
      <c r="C78" s="2">
        <v>19</v>
      </c>
      <c r="D78" s="3" t="s">
        <v>13</v>
      </c>
      <c r="E78" s="2">
        <v>36074</v>
      </c>
      <c r="F78" s="3" t="s">
        <v>102</v>
      </c>
      <c r="G78" s="3" t="s">
        <v>15</v>
      </c>
      <c r="H78" s="2">
        <v>25829</v>
      </c>
      <c r="I78" s="3" t="s">
        <v>16</v>
      </c>
      <c r="J78" s="4">
        <v>44945</v>
      </c>
      <c r="K78" s="5" t="s">
        <v>17</v>
      </c>
      <c r="L78" s="6">
        <v>30000</v>
      </c>
    </row>
    <row r="79" spans="1:12" x14ac:dyDescent="0.25">
      <c r="A79" s="2">
        <v>691257</v>
      </c>
      <c r="B79" s="3" t="s">
        <v>166</v>
      </c>
      <c r="C79" s="2">
        <v>19</v>
      </c>
      <c r="D79" s="3" t="s">
        <v>13</v>
      </c>
      <c r="E79" s="2">
        <v>25748</v>
      </c>
      <c r="F79" s="3" t="s">
        <v>39</v>
      </c>
      <c r="G79" s="3" t="s">
        <v>15</v>
      </c>
      <c r="H79" s="2">
        <v>53550</v>
      </c>
      <c r="I79" s="3" t="s">
        <v>24</v>
      </c>
      <c r="J79" s="4">
        <v>44945</v>
      </c>
      <c r="K79" s="5" t="s">
        <v>17</v>
      </c>
      <c r="L79" s="6">
        <v>45000</v>
      </c>
    </row>
    <row r="80" spans="1:12" x14ac:dyDescent="0.25">
      <c r="A80" s="2">
        <v>691316</v>
      </c>
      <c r="B80" s="3" t="s">
        <v>167</v>
      </c>
      <c r="C80" s="2">
        <v>19</v>
      </c>
      <c r="D80" s="3" t="s">
        <v>13</v>
      </c>
      <c r="E80" s="2">
        <v>58684</v>
      </c>
      <c r="F80" s="3" t="s">
        <v>58</v>
      </c>
      <c r="G80" s="3" t="s">
        <v>15</v>
      </c>
      <c r="H80" s="2">
        <v>24935</v>
      </c>
      <c r="I80" s="3" t="s">
        <v>29</v>
      </c>
      <c r="J80" s="4">
        <v>44945</v>
      </c>
      <c r="K80" s="5" t="s">
        <v>17</v>
      </c>
      <c r="L80" s="6">
        <v>20000</v>
      </c>
    </row>
    <row r="81" spans="1:12" x14ac:dyDescent="0.25">
      <c r="A81" s="2">
        <v>691320</v>
      </c>
      <c r="B81" s="3" t="s">
        <v>168</v>
      </c>
      <c r="C81" s="2">
        <v>19</v>
      </c>
      <c r="D81" s="3" t="s">
        <v>13</v>
      </c>
      <c r="E81" s="2">
        <v>35719</v>
      </c>
      <c r="F81" s="3" t="s">
        <v>169</v>
      </c>
      <c r="G81" s="3" t="s">
        <v>15</v>
      </c>
      <c r="H81" s="2">
        <v>25829</v>
      </c>
      <c r="I81" s="3" t="s">
        <v>16</v>
      </c>
      <c r="J81" s="4">
        <v>44945</v>
      </c>
      <c r="K81" s="5" t="s">
        <v>17</v>
      </c>
      <c r="L81" s="6">
        <v>50000</v>
      </c>
    </row>
    <row r="82" spans="1:12" x14ac:dyDescent="0.25">
      <c r="A82" s="2">
        <v>691334</v>
      </c>
      <c r="B82" s="3" t="s">
        <v>170</v>
      </c>
      <c r="C82" s="2">
        <v>19</v>
      </c>
      <c r="D82" s="3" t="s">
        <v>13</v>
      </c>
      <c r="E82" s="2">
        <v>36074</v>
      </c>
      <c r="F82" s="3" t="s">
        <v>102</v>
      </c>
      <c r="G82" s="3" t="s">
        <v>15</v>
      </c>
      <c r="H82" s="2">
        <v>25829</v>
      </c>
      <c r="I82" s="3" t="s">
        <v>16</v>
      </c>
      <c r="J82" s="4">
        <v>44945</v>
      </c>
      <c r="K82" s="5" t="s">
        <v>17</v>
      </c>
      <c r="L82" s="6">
        <v>25000</v>
      </c>
    </row>
    <row r="83" spans="1:12" x14ac:dyDescent="0.25">
      <c r="A83" s="2">
        <v>691337</v>
      </c>
      <c r="B83" s="3" t="s">
        <v>171</v>
      </c>
      <c r="C83" s="2">
        <v>19</v>
      </c>
      <c r="D83" s="3" t="s">
        <v>13</v>
      </c>
      <c r="E83" s="2">
        <v>19289</v>
      </c>
      <c r="F83" s="3" t="s">
        <v>172</v>
      </c>
      <c r="G83" s="3" t="s">
        <v>15</v>
      </c>
      <c r="H83" s="2">
        <v>24935</v>
      </c>
      <c r="I83" s="3" t="s">
        <v>29</v>
      </c>
      <c r="J83" s="4">
        <v>44946</v>
      </c>
      <c r="K83" s="5" t="s">
        <v>17</v>
      </c>
      <c r="L83" s="6">
        <v>12000</v>
      </c>
    </row>
    <row r="84" spans="1:12" x14ac:dyDescent="0.25">
      <c r="A84" s="2">
        <v>691357</v>
      </c>
      <c r="B84" s="3" t="s">
        <v>173</v>
      </c>
      <c r="C84" s="2">
        <v>19</v>
      </c>
      <c r="D84" s="3" t="s">
        <v>13</v>
      </c>
      <c r="E84" s="2">
        <v>59101</v>
      </c>
      <c r="F84" s="3" t="s">
        <v>174</v>
      </c>
      <c r="G84" s="3" t="s">
        <v>15</v>
      </c>
      <c r="H84" s="2">
        <v>25829</v>
      </c>
      <c r="I84" s="3" t="s">
        <v>16</v>
      </c>
      <c r="J84" s="4">
        <v>44945</v>
      </c>
      <c r="K84" s="5" t="s">
        <v>17</v>
      </c>
      <c r="L84" s="6">
        <v>15000</v>
      </c>
    </row>
    <row r="85" spans="1:12" x14ac:dyDescent="0.25">
      <c r="A85" s="2">
        <v>691360</v>
      </c>
      <c r="B85" s="3" t="s">
        <v>175</v>
      </c>
      <c r="C85" s="2">
        <v>19</v>
      </c>
      <c r="D85" s="3" t="s">
        <v>13</v>
      </c>
      <c r="E85" s="2">
        <v>62580</v>
      </c>
      <c r="F85" s="3" t="s">
        <v>23</v>
      </c>
      <c r="G85" s="3" t="s">
        <v>15</v>
      </c>
      <c r="H85" s="2">
        <v>53550</v>
      </c>
      <c r="I85" s="3" t="s">
        <v>24</v>
      </c>
      <c r="J85" s="4">
        <v>44945</v>
      </c>
      <c r="K85" s="5" t="s">
        <v>17</v>
      </c>
      <c r="L85" s="6">
        <v>15000</v>
      </c>
    </row>
    <row r="86" spans="1:12" x14ac:dyDescent="0.25">
      <c r="A86" s="2">
        <v>691363</v>
      </c>
      <c r="B86" s="3" t="s">
        <v>176</v>
      </c>
      <c r="C86" s="2">
        <v>19</v>
      </c>
      <c r="D86" s="3" t="s">
        <v>13</v>
      </c>
      <c r="E86" s="2">
        <v>59945</v>
      </c>
      <c r="F86" s="3" t="s">
        <v>100</v>
      </c>
      <c r="G86" s="3" t="s">
        <v>15</v>
      </c>
      <c r="H86" s="2">
        <v>24935</v>
      </c>
      <c r="I86" s="3" t="s">
        <v>29</v>
      </c>
      <c r="J86" s="4">
        <v>44945</v>
      </c>
      <c r="K86" s="5" t="s">
        <v>17</v>
      </c>
      <c r="L86" s="6">
        <v>10000</v>
      </c>
    </row>
    <row r="87" spans="1:12" x14ac:dyDescent="0.25">
      <c r="A87" s="2">
        <v>691380</v>
      </c>
      <c r="B87" s="3" t="s">
        <v>177</v>
      </c>
      <c r="C87" s="2">
        <v>19</v>
      </c>
      <c r="D87" s="3" t="s">
        <v>13</v>
      </c>
      <c r="E87" s="2">
        <v>58524</v>
      </c>
      <c r="F87" s="3" t="s">
        <v>178</v>
      </c>
      <c r="G87" s="3" t="s">
        <v>15</v>
      </c>
      <c r="H87" s="2">
        <v>53550</v>
      </c>
      <c r="I87" s="3" t="s">
        <v>24</v>
      </c>
      <c r="J87" s="4">
        <v>44945</v>
      </c>
      <c r="K87" s="5" t="s">
        <v>17</v>
      </c>
      <c r="L87" s="6">
        <v>15000</v>
      </c>
    </row>
    <row r="88" spans="1:12" x14ac:dyDescent="0.25">
      <c r="A88" s="2">
        <v>691381</v>
      </c>
      <c r="B88" s="3" t="s">
        <v>179</v>
      </c>
      <c r="C88" s="2">
        <v>19</v>
      </c>
      <c r="D88" s="3" t="s">
        <v>13</v>
      </c>
      <c r="E88" s="2">
        <v>27931</v>
      </c>
      <c r="F88" s="3" t="s">
        <v>180</v>
      </c>
      <c r="G88" s="3" t="s">
        <v>15</v>
      </c>
      <c r="H88" s="2">
        <v>25829</v>
      </c>
      <c r="I88" s="3" t="s">
        <v>16</v>
      </c>
      <c r="J88" s="4">
        <v>44945</v>
      </c>
      <c r="K88" s="5" t="s">
        <v>17</v>
      </c>
      <c r="L88" s="6">
        <v>20000</v>
      </c>
    </row>
    <row r="89" spans="1:12" x14ac:dyDescent="0.25">
      <c r="A89" s="2">
        <v>691426</v>
      </c>
      <c r="B89" s="3" t="s">
        <v>181</v>
      </c>
      <c r="C89" s="2">
        <v>19</v>
      </c>
      <c r="D89" s="3" t="s">
        <v>13</v>
      </c>
      <c r="E89" s="2">
        <v>39067</v>
      </c>
      <c r="F89" s="3" t="s">
        <v>182</v>
      </c>
      <c r="G89" s="3" t="s">
        <v>15</v>
      </c>
      <c r="H89" s="2">
        <v>24935</v>
      </c>
      <c r="I89" s="3" t="s">
        <v>29</v>
      </c>
      <c r="J89" s="4">
        <v>44946</v>
      </c>
      <c r="K89" s="5" t="s">
        <v>17</v>
      </c>
      <c r="L89" s="6">
        <v>40000</v>
      </c>
    </row>
    <row r="90" spans="1:12" x14ac:dyDescent="0.25">
      <c r="A90" s="2">
        <v>691429</v>
      </c>
      <c r="B90" s="3" t="s">
        <v>183</v>
      </c>
      <c r="C90" s="2">
        <v>19</v>
      </c>
      <c r="D90" s="3" t="s">
        <v>13</v>
      </c>
      <c r="E90" s="2">
        <v>51055</v>
      </c>
      <c r="F90" s="3" t="s">
        <v>184</v>
      </c>
      <c r="G90" s="3" t="s">
        <v>15</v>
      </c>
      <c r="H90" s="2">
        <v>53550</v>
      </c>
      <c r="I90" s="3" t="s">
        <v>24</v>
      </c>
      <c r="J90" s="4">
        <v>44946</v>
      </c>
      <c r="K90" s="5" t="s">
        <v>17</v>
      </c>
      <c r="L90" s="6">
        <v>10000</v>
      </c>
    </row>
    <row r="91" spans="1:12" x14ac:dyDescent="0.25">
      <c r="A91" s="2">
        <v>691438</v>
      </c>
      <c r="B91" s="3" t="s">
        <v>185</v>
      </c>
      <c r="C91" s="2">
        <v>19</v>
      </c>
      <c r="D91" s="3" t="s">
        <v>13</v>
      </c>
      <c r="E91" s="2">
        <v>28527</v>
      </c>
      <c r="F91" s="3" t="s">
        <v>186</v>
      </c>
      <c r="G91" s="3" t="s">
        <v>15</v>
      </c>
      <c r="H91" s="2">
        <v>25829</v>
      </c>
      <c r="I91" s="3" t="s">
        <v>16</v>
      </c>
      <c r="J91" s="4">
        <v>44946</v>
      </c>
      <c r="K91" s="5" t="s">
        <v>17</v>
      </c>
      <c r="L91" s="6">
        <v>6000</v>
      </c>
    </row>
    <row r="92" spans="1:12" x14ac:dyDescent="0.25">
      <c r="A92" s="2">
        <v>691447</v>
      </c>
      <c r="B92" s="3" t="s">
        <v>187</v>
      </c>
      <c r="C92" s="2">
        <v>19</v>
      </c>
      <c r="D92" s="3" t="s">
        <v>13</v>
      </c>
      <c r="E92" s="2">
        <v>25715</v>
      </c>
      <c r="F92" s="3" t="s">
        <v>188</v>
      </c>
      <c r="G92" s="3" t="s">
        <v>15</v>
      </c>
      <c r="H92" s="2">
        <v>53550</v>
      </c>
      <c r="I92" s="3" t="s">
        <v>24</v>
      </c>
      <c r="J92" s="4">
        <v>44946</v>
      </c>
      <c r="K92" s="5" t="s">
        <v>17</v>
      </c>
      <c r="L92" s="6">
        <v>30000</v>
      </c>
    </row>
    <row r="93" spans="1:12" x14ac:dyDescent="0.25">
      <c r="A93" s="2">
        <v>691465</v>
      </c>
      <c r="B93" s="3" t="s">
        <v>189</v>
      </c>
      <c r="C93" s="2">
        <v>19</v>
      </c>
      <c r="D93" s="3" t="s">
        <v>13</v>
      </c>
      <c r="E93" s="2">
        <v>55876</v>
      </c>
      <c r="F93" s="3" t="s">
        <v>190</v>
      </c>
      <c r="G93" s="3" t="s">
        <v>15</v>
      </c>
      <c r="H93" s="2">
        <v>25829</v>
      </c>
      <c r="I93" s="3" t="s">
        <v>16</v>
      </c>
      <c r="J93" s="4">
        <v>44945</v>
      </c>
      <c r="K93" s="5" t="s">
        <v>17</v>
      </c>
      <c r="L93" s="6">
        <v>60000</v>
      </c>
    </row>
    <row r="94" spans="1:12" x14ac:dyDescent="0.25">
      <c r="A94" s="2">
        <v>691483</v>
      </c>
      <c r="B94" s="3" t="s">
        <v>191</v>
      </c>
      <c r="C94" s="2">
        <v>19</v>
      </c>
      <c r="D94" s="3" t="s">
        <v>13</v>
      </c>
      <c r="E94" s="2">
        <v>47183</v>
      </c>
      <c r="F94" s="3" t="s">
        <v>128</v>
      </c>
      <c r="G94" s="3" t="s">
        <v>15</v>
      </c>
      <c r="H94" s="2">
        <v>24935</v>
      </c>
      <c r="I94" s="3" t="s">
        <v>29</v>
      </c>
      <c r="J94" s="4">
        <v>44945</v>
      </c>
      <c r="K94" s="5" t="s">
        <v>17</v>
      </c>
      <c r="L94" s="6">
        <v>10000</v>
      </c>
    </row>
    <row r="95" spans="1:12" x14ac:dyDescent="0.25">
      <c r="A95" s="2">
        <v>691491</v>
      </c>
      <c r="B95" s="3" t="s">
        <v>192</v>
      </c>
      <c r="C95" s="2">
        <v>19</v>
      </c>
      <c r="D95" s="3" t="s">
        <v>13</v>
      </c>
      <c r="E95" s="2">
        <v>51265</v>
      </c>
      <c r="F95" s="3" t="s">
        <v>193</v>
      </c>
      <c r="G95" s="3" t="s">
        <v>15</v>
      </c>
      <c r="H95" s="2">
        <v>53550</v>
      </c>
      <c r="I95" s="3" t="s">
        <v>24</v>
      </c>
      <c r="J95" s="4">
        <v>44946</v>
      </c>
      <c r="K95" s="5" t="s">
        <v>17</v>
      </c>
      <c r="L95" s="6">
        <v>30000</v>
      </c>
    </row>
    <row r="96" spans="1:12" x14ac:dyDescent="0.25">
      <c r="A96" s="2">
        <v>691497</v>
      </c>
      <c r="B96" s="3" t="s">
        <v>194</v>
      </c>
      <c r="C96" s="2">
        <v>19</v>
      </c>
      <c r="D96" s="3" t="s">
        <v>13</v>
      </c>
      <c r="E96" s="2">
        <v>50948</v>
      </c>
      <c r="F96" s="3" t="s">
        <v>195</v>
      </c>
      <c r="G96" s="3" t="s">
        <v>15</v>
      </c>
      <c r="H96" s="2">
        <v>25829</v>
      </c>
      <c r="I96" s="3" t="s">
        <v>16</v>
      </c>
      <c r="J96" s="4">
        <v>44945</v>
      </c>
      <c r="K96" s="5" t="s">
        <v>17</v>
      </c>
      <c r="L96" s="6">
        <v>15000</v>
      </c>
    </row>
    <row r="97" spans="1:12" x14ac:dyDescent="0.25">
      <c r="A97" s="2">
        <v>691502</v>
      </c>
      <c r="B97" s="3" t="s">
        <v>196</v>
      </c>
      <c r="C97" s="2">
        <v>19</v>
      </c>
      <c r="D97" s="3" t="s">
        <v>13</v>
      </c>
      <c r="E97" s="2">
        <v>27926</v>
      </c>
      <c r="F97" s="3" t="s">
        <v>197</v>
      </c>
      <c r="G97" s="3" t="s">
        <v>15</v>
      </c>
      <c r="H97" s="2">
        <v>24935</v>
      </c>
      <c r="I97" s="3" t="s">
        <v>29</v>
      </c>
      <c r="J97" s="4">
        <v>44945</v>
      </c>
      <c r="K97" s="5" t="s">
        <v>17</v>
      </c>
      <c r="L97" s="6">
        <v>25000</v>
      </c>
    </row>
    <row r="98" spans="1:12" x14ac:dyDescent="0.25">
      <c r="A98" s="2">
        <v>691507</v>
      </c>
      <c r="B98" s="3" t="s">
        <v>198</v>
      </c>
      <c r="C98" s="2">
        <v>19</v>
      </c>
      <c r="D98" s="3" t="s">
        <v>13</v>
      </c>
      <c r="E98" s="2">
        <v>21828</v>
      </c>
      <c r="F98" s="3" t="s">
        <v>33</v>
      </c>
      <c r="G98" s="3" t="s">
        <v>15</v>
      </c>
      <c r="H98" s="2">
        <v>53550</v>
      </c>
      <c r="I98" s="3" t="s">
        <v>24</v>
      </c>
      <c r="J98" s="4">
        <v>44946</v>
      </c>
      <c r="K98" s="5" t="s">
        <v>17</v>
      </c>
      <c r="L98" s="6">
        <v>50000</v>
      </c>
    </row>
    <row r="99" spans="1:12" x14ac:dyDescent="0.25">
      <c r="A99" s="2">
        <v>691543</v>
      </c>
      <c r="B99" s="3" t="s">
        <v>199</v>
      </c>
      <c r="C99" s="2">
        <v>19</v>
      </c>
      <c r="D99" s="3" t="s">
        <v>13</v>
      </c>
      <c r="E99" s="2">
        <v>64392</v>
      </c>
      <c r="F99" s="3" t="s">
        <v>200</v>
      </c>
      <c r="G99" s="3" t="s">
        <v>15</v>
      </c>
      <c r="H99" s="2">
        <v>53550</v>
      </c>
      <c r="I99" s="3" t="s">
        <v>24</v>
      </c>
      <c r="J99" s="4">
        <v>44945</v>
      </c>
      <c r="K99" s="5" t="s">
        <v>17</v>
      </c>
      <c r="L99" s="6">
        <v>30000</v>
      </c>
    </row>
    <row r="100" spans="1:12" x14ac:dyDescent="0.25">
      <c r="A100" s="2">
        <v>691552</v>
      </c>
      <c r="B100" s="3" t="s">
        <v>201</v>
      </c>
      <c r="C100" s="2">
        <v>19</v>
      </c>
      <c r="D100" s="3" t="s">
        <v>13</v>
      </c>
      <c r="E100" s="2">
        <v>63631</v>
      </c>
      <c r="F100" s="3" t="s">
        <v>202</v>
      </c>
      <c r="G100" s="3" t="s">
        <v>15</v>
      </c>
      <c r="H100" s="2">
        <v>53550</v>
      </c>
      <c r="I100" s="3" t="s">
        <v>24</v>
      </c>
      <c r="J100" s="4">
        <v>44946</v>
      </c>
      <c r="K100" s="5" t="s">
        <v>17</v>
      </c>
      <c r="L100" s="6">
        <v>45000</v>
      </c>
    </row>
    <row r="101" spans="1:12" x14ac:dyDescent="0.25">
      <c r="A101" s="2">
        <v>691554</v>
      </c>
      <c r="B101" s="3" t="s">
        <v>203</v>
      </c>
      <c r="C101" s="2">
        <v>19</v>
      </c>
      <c r="D101" s="3" t="s">
        <v>13</v>
      </c>
      <c r="E101" s="2">
        <v>40200</v>
      </c>
      <c r="F101" s="3" t="s">
        <v>204</v>
      </c>
      <c r="G101" s="3" t="s">
        <v>15</v>
      </c>
      <c r="H101" s="2">
        <v>53550</v>
      </c>
      <c r="I101" s="3" t="s">
        <v>24</v>
      </c>
      <c r="J101" s="4">
        <v>44945</v>
      </c>
      <c r="K101" s="5" t="s">
        <v>17</v>
      </c>
      <c r="L101" s="6">
        <v>45000</v>
      </c>
    </row>
    <row r="102" spans="1:12" x14ac:dyDescent="0.25">
      <c r="A102" s="2">
        <v>691559</v>
      </c>
      <c r="B102" s="3" t="s">
        <v>205</v>
      </c>
      <c r="C102" s="2">
        <v>19</v>
      </c>
      <c r="D102" s="3" t="s">
        <v>13</v>
      </c>
      <c r="E102" s="2">
        <v>42287</v>
      </c>
      <c r="F102" s="3" t="s">
        <v>206</v>
      </c>
      <c r="G102" s="3" t="s">
        <v>15</v>
      </c>
      <c r="H102" s="2">
        <v>53550</v>
      </c>
      <c r="I102" s="3" t="s">
        <v>24</v>
      </c>
      <c r="J102" s="4">
        <v>44946</v>
      </c>
      <c r="K102" s="5" t="s">
        <v>17</v>
      </c>
      <c r="L102" s="6">
        <v>15000</v>
      </c>
    </row>
    <row r="103" spans="1:12" x14ac:dyDescent="0.25">
      <c r="A103" s="2">
        <v>691593</v>
      </c>
      <c r="B103" s="3" t="s">
        <v>207</v>
      </c>
      <c r="C103" s="2">
        <v>19</v>
      </c>
      <c r="D103" s="3" t="s">
        <v>13</v>
      </c>
      <c r="E103" s="2">
        <v>58524</v>
      </c>
      <c r="F103" s="3" t="s">
        <v>178</v>
      </c>
      <c r="G103" s="3" t="s">
        <v>15</v>
      </c>
      <c r="H103" s="2">
        <v>25829</v>
      </c>
      <c r="I103" s="3" t="s">
        <v>16</v>
      </c>
      <c r="J103" s="4">
        <v>44946</v>
      </c>
      <c r="K103" s="5" t="s">
        <v>17</v>
      </c>
      <c r="L103" s="6">
        <v>10000</v>
      </c>
    </row>
    <row r="104" spans="1:12" x14ac:dyDescent="0.25">
      <c r="A104" s="2">
        <v>691628</v>
      </c>
      <c r="B104" s="3" t="s">
        <v>208</v>
      </c>
      <c r="C104" s="2">
        <v>19</v>
      </c>
      <c r="D104" s="3" t="s">
        <v>13</v>
      </c>
      <c r="E104" s="2">
        <v>41617</v>
      </c>
      <c r="F104" s="3" t="s">
        <v>48</v>
      </c>
      <c r="G104" s="3" t="s">
        <v>15</v>
      </c>
      <c r="H104" s="2">
        <v>25829</v>
      </c>
      <c r="I104" s="3" t="s">
        <v>16</v>
      </c>
      <c r="J104" s="4">
        <v>44945</v>
      </c>
      <c r="K104" s="5" t="s">
        <v>17</v>
      </c>
      <c r="L104" s="6">
        <v>40000</v>
      </c>
    </row>
    <row r="105" spans="1:12" x14ac:dyDescent="0.25">
      <c r="A105" s="2">
        <v>691629</v>
      </c>
      <c r="B105" s="3" t="s">
        <v>209</v>
      </c>
      <c r="C105" s="2">
        <v>19</v>
      </c>
      <c r="D105" s="3" t="s">
        <v>13</v>
      </c>
      <c r="E105" s="2">
        <v>55028</v>
      </c>
      <c r="F105" s="3" t="s">
        <v>210</v>
      </c>
      <c r="G105" s="3" t="s">
        <v>15</v>
      </c>
      <c r="H105" s="2">
        <v>25829</v>
      </c>
      <c r="I105" s="3" t="s">
        <v>16</v>
      </c>
      <c r="J105" s="4">
        <v>44945</v>
      </c>
      <c r="K105" s="5" t="s">
        <v>17</v>
      </c>
      <c r="L105" s="6">
        <v>30000</v>
      </c>
    </row>
    <row r="106" spans="1:12" x14ac:dyDescent="0.25">
      <c r="A106" s="2">
        <v>691636</v>
      </c>
      <c r="B106" s="3" t="s">
        <v>211</v>
      </c>
      <c r="C106" s="2">
        <v>19</v>
      </c>
      <c r="D106" s="3" t="s">
        <v>13</v>
      </c>
      <c r="E106" s="2">
        <v>49021</v>
      </c>
      <c r="F106" s="3" t="s">
        <v>212</v>
      </c>
      <c r="G106" s="3" t="s">
        <v>15</v>
      </c>
      <c r="H106" s="2">
        <v>25829</v>
      </c>
      <c r="I106" s="3" t="s">
        <v>16</v>
      </c>
      <c r="J106" s="4">
        <v>44945</v>
      </c>
      <c r="K106" s="5" t="s">
        <v>17</v>
      </c>
      <c r="L106" s="6">
        <v>15000</v>
      </c>
    </row>
    <row r="107" spans="1:12" x14ac:dyDescent="0.25">
      <c r="A107" s="2">
        <v>691644</v>
      </c>
      <c r="B107" s="3" t="s">
        <v>213</v>
      </c>
      <c r="C107" s="2">
        <v>19</v>
      </c>
      <c r="D107" s="3" t="s">
        <v>13</v>
      </c>
      <c r="E107" s="2">
        <v>51264</v>
      </c>
      <c r="F107" s="3" t="s">
        <v>68</v>
      </c>
      <c r="G107" s="3" t="s">
        <v>15</v>
      </c>
      <c r="H107" s="2">
        <v>24935</v>
      </c>
      <c r="I107" s="3" t="s">
        <v>29</v>
      </c>
      <c r="J107" s="4">
        <v>44945</v>
      </c>
      <c r="K107" s="5" t="s">
        <v>17</v>
      </c>
      <c r="L107" s="6">
        <v>60000</v>
      </c>
    </row>
    <row r="108" spans="1:12" x14ac:dyDescent="0.25">
      <c r="A108" s="2">
        <v>691678</v>
      </c>
      <c r="B108" s="3" t="s">
        <v>214</v>
      </c>
      <c r="C108" s="2">
        <v>19</v>
      </c>
      <c r="D108" s="3" t="s">
        <v>13</v>
      </c>
      <c r="E108" s="2">
        <v>36074</v>
      </c>
      <c r="F108" s="3" t="s">
        <v>102</v>
      </c>
      <c r="G108" s="3" t="s">
        <v>15</v>
      </c>
      <c r="H108" s="2">
        <v>25829</v>
      </c>
      <c r="I108" s="3" t="s">
        <v>16</v>
      </c>
      <c r="J108" s="4">
        <v>44945</v>
      </c>
      <c r="K108" s="5" t="s">
        <v>17</v>
      </c>
      <c r="L108" s="6">
        <v>20000</v>
      </c>
    </row>
    <row r="109" spans="1:12" x14ac:dyDescent="0.25">
      <c r="A109" s="2">
        <v>691687</v>
      </c>
      <c r="B109" s="3" t="s">
        <v>215</v>
      </c>
      <c r="C109" s="2">
        <v>19</v>
      </c>
      <c r="D109" s="3" t="s">
        <v>13</v>
      </c>
      <c r="E109" s="2">
        <v>48266</v>
      </c>
      <c r="F109" s="3" t="s">
        <v>216</v>
      </c>
      <c r="G109" s="3" t="s">
        <v>15</v>
      </c>
      <c r="H109" s="2">
        <v>25829</v>
      </c>
      <c r="I109" s="3" t="s">
        <v>16</v>
      </c>
      <c r="J109" s="4">
        <v>44945</v>
      </c>
      <c r="K109" s="5" t="s">
        <v>17</v>
      </c>
      <c r="L109" s="6">
        <v>6000</v>
      </c>
    </row>
    <row r="110" spans="1:12" x14ac:dyDescent="0.25">
      <c r="A110" s="2">
        <v>691714</v>
      </c>
      <c r="B110" s="3" t="s">
        <v>217</v>
      </c>
      <c r="C110" s="2">
        <v>19</v>
      </c>
      <c r="D110" s="3" t="s">
        <v>13</v>
      </c>
      <c r="E110" s="2">
        <v>61343</v>
      </c>
      <c r="F110" s="3" t="s">
        <v>66</v>
      </c>
      <c r="G110" s="3" t="s">
        <v>15</v>
      </c>
      <c r="H110" s="2">
        <v>25829</v>
      </c>
      <c r="I110" s="3" t="s">
        <v>16</v>
      </c>
      <c r="J110" s="4">
        <v>44946</v>
      </c>
      <c r="K110" s="5" t="s">
        <v>17</v>
      </c>
      <c r="L110" s="6">
        <v>50000</v>
      </c>
    </row>
    <row r="111" spans="1:12" x14ac:dyDescent="0.25">
      <c r="A111" s="2">
        <v>691769</v>
      </c>
      <c r="B111" s="3" t="s">
        <v>218</v>
      </c>
      <c r="C111" s="2">
        <v>19</v>
      </c>
      <c r="D111" s="3" t="s">
        <v>13</v>
      </c>
      <c r="E111" s="2">
        <v>42302</v>
      </c>
      <c r="F111" s="3" t="s">
        <v>219</v>
      </c>
      <c r="G111" s="3" t="s">
        <v>15</v>
      </c>
      <c r="H111" s="2">
        <v>53550</v>
      </c>
      <c r="I111" s="3" t="s">
        <v>24</v>
      </c>
      <c r="J111" s="4">
        <v>44946</v>
      </c>
      <c r="K111" s="5" t="s">
        <v>17</v>
      </c>
      <c r="L111" s="6">
        <v>25000</v>
      </c>
    </row>
    <row r="112" spans="1:12" x14ac:dyDescent="0.25">
      <c r="A112" s="2">
        <v>691825</v>
      </c>
      <c r="B112" s="3" t="s">
        <v>220</v>
      </c>
      <c r="C112" s="2">
        <v>19</v>
      </c>
      <c r="D112" s="3" t="s">
        <v>13</v>
      </c>
      <c r="E112" s="2">
        <v>48260</v>
      </c>
      <c r="F112" s="3" t="s">
        <v>150</v>
      </c>
      <c r="G112" s="3" t="s">
        <v>15</v>
      </c>
      <c r="H112" s="2">
        <v>53550</v>
      </c>
      <c r="I112" s="3" t="s">
        <v>24</v>
      </c>
      <c r="J112" s="4">
        <v>44945</v>
      </c>
      <c r="K112" s="5" t="s">
        <v>17</v>
      </c>
      <c r="L112" s="6">
        <v>31000</v>
      </c>
    </row>
    <row r="113" spans="1:12" x14ac:dyDescent="0.25">
      <c r="A113" s="2">
        <v>691045</v>
      </c>
      <c r="B113" s="3" t="s">
        <v>221</v>
      </c>
      <c r="C113" s="2">
        <v>20</v>
      </c>
      <c r="D113" s="3" t="s">
        <v>13</v>
      </c>
      <c r="E113" s="2">
        <v>59369</v>
      </c>
      <c r="F113" s="3" t="s">
        <v>222</v>
      </c>
      <c r="G113" s="3" t="s">
        <v>15</v>
      </c>
      <c r="H113" s="2">
        <v>24935</v>
      </c>
      <c r="I113" s="3" t="s">
        <v>29</v>
      </c>
      <c r="J113" s="4">
        <v>44946</v>
      </c>
      <c r="K113" s="5" t="s">
        <v>17</v>
      </c>
      <c r="L113" s="6">
        <v>25000</v>
      </c>
    </row>
    <row r="114" spans="1:12" x14ac:dyDescent="0.25">
      <c r="A114" s="2">
        <v>691134</v>
      </c>
      <c r="B114" s="3" t="s">
        <v>223</v>
      </c>
      <c r="C114" s="2">
        <v>20</v>
      </c>
      <c r="D114" s="3" t="s">
        <v>13</v>
      </c>
      <c r="E114" s="2">
        <v>40932</v>
      </c>
      <c r="F114" s="3" t="s">
        <v>224</v>
      </c>
      <c r="G114" s="3" t="s">
        <v>15</v>
      </c>
      <c r="H114" s="2">
        <v>25829</v>
      </c>
      <c r="I114" s="3" t="s">
        <v>16</v>
      </c>
      <c r="J114" s="4">
        <v>44946</v>
      </c>
      <c r="K114" s="5" t="s">
        <v>17</v>
      </c>
      <c r="L114" s="6">
        <v>70000</v>
      </c>
    </row>
    <row r="115" spans="1:12" x14ac:dyDescent="0.25">
      <c r="A115" s="2">
        <v>691158</v>
      </c>
      <c r="B115" s="3" t="s">
        <v>225</v>
      </c>
      <c r="C115" s="2">
        <v>20</v>
      </c>
      <c r="D115" s="3" t="s">
        <v>13</v>
      </c>
      <c r="E115" s="2">
        <v>38292</v>
      </c>
      <c r="F115" s="3" t="s">
        <v>226</v>
      </c>
      <c r="G115" s="3" t="s">
        <v>15</v>
      </c>
      <c r="H115" s="2">
        <v>24935</v>
      </c>
      <c r="I115" s="3" t="s">
        <v>29</v>
      </c>
      <c r="J115" s="4">
        <v>44946</v>
      </c>
      <c r="K115" s="5" t="s">
        <v>17</v>
      </c>
      <c r="L115" s="6">
        <v>50000</v>
      </c>
    </row>
    <row r="116" spans="1:12" x14ac:dyDescent="0.25">
      <c r="A116" s="2">
        <v>691273</v>
      </c>
      <c r="B116" s="3" t="s">
        <v>227</v>
      </c>
      <c r="C116" s="2">
        <v>20</v>
      </c>
      <c r="D116" s="3" t="s">
        <v>13</v>
      </c>
      <c r="E116" s="2">
        <v>48260</v>
      </c>
      <c r="F116" s="3" t="s">
        <v>150</v>
      </c>
      <c r="G116" s="3" t="s">
        <v>15</v>
      </c>
      <c r="H116" s="2">
        <v>25829</v>
      </c>
      <c r="I116" s="3" t="s">
        <v>16</v>
      </c>
      <c r="J116" s="4">
        <v>44946</v>
      </c>
      <c r="K116" s="5" t="s">
        <v>17</v>
      </c>
      <c r="L116" s="6">
        <v>20000</v>
      </c>
    </row>
    <row r="117" spans="1:12" x14ac:dyDescent="0.25">
      <c r="A117" s="2">
        <v>691323</v>
      </c>
      <c r="B117" s="3" t="s">
        <v>228</v>
      </c>
      <c r="C117" s="2">
        <v>20</v>
      </c>
      <c r="D117" s="3" t="s">
        <v>13</v>
      </c>
      <c r="E117" s="2">
        <v>50951</v>
      </c>
      <c r="F117" s="3" t="s">
        <v>229</v>
      </c>
      <c r="G117" s="3" t="s">
        <v>15</v>
      </c>
      <c r="H117" s="2">
        <v>24935</v>
      </c>
      <c r="I117" s="3" t="s">
        <v>29</v>
      </c>
      <c r="J117" s="4">
        <v>44948</v>
      </c>
      <c r="K117" s="5" t="s">
        <v>17</v>
      </c>
      <c r="L117" s="6">
        <v>20000</v>
      </c>
    </row>
    <row r="118" spans="1:12" x14ac:dyDescent="0.25">
      <c r="A118" s="2">
        <v>691335</v>
      </c>
      <c r="B118" s="3" t="s">
        <v>230</v>
      </c>
      <c r="C118" s="2">
        <v>20</v>
      </c>
      <c r="D118" s="3" t="s">
        <v>13</v>
      </c>
      <c r="E118" s="2">
        <v>49033</v>
      </c>
      <c r="F118" s="3" t="s">
        <v>50</v>
      </c>
      <c r="G118" s="3" t="s">
        <v>15</v>
      </c>
      <c r="H118" s="2">
        <v>53550</v>
      </c>
      <c r="I118" s="3" t="s">
        <v>24</v>
      </c>
      <c r="J118" s="4">
        <v>44946</v>
      </c>
      <c r="K118" s="5" t="s">
        <v>17</v>
      </c>
      <c r="L118" s="6">
        <v>30000</v>
      </c>
    </row>
    <row r="119" spans="1:12" x14ac:dyDescent="0.25">
      <c r="A119" s="2">
        <v>691353</v>
      </c>
      <c r="B119" s="3" t="s">
        <v>231</v>
      </c>
      <c r="C119" s="2">
        <v>20</v>
      </c>
      <c r="D119" s="3" t="s">
        <v>13</v>
      </c>
      <c r="E119" s="2">
        <v>27921</v>
      </c>
      <c r="F119" s="3" t="s">
        <v>232</v>
      </c>
      <c r="G119" s="3" t="s">
        <v>15</v>
      </c>
      <c r="H119" s="2">
        <v>53550</v>
      </c>
      <c r="I119" s="3" t="s">
        <v>24</v>
      </c>
      <c r="J119" s="4">
        <v>44948</v>
      </c>
      <c r="K119" s="5" t="s">
        <v>17</v>
      </c>
      <c r="L119" s="6">
        <v>20000</v>
      </c>
    </row>
    <row r="120" spans="1:12" x14ac:dyDescent="0.25">
      <c r="A120" s="2">
        <v>691387</v>
      </c>
      <c r="B120" s="3" t="s">
        <v>233</v>
      </c>
      <c r="C120" s="2">
        <v>20</v>
      </c>
      <c r="D120" s="3" t="s">
        <v>13</v>
      </c>
      <c r="E120" s="2">
        <v>62569</v>
      </c>
      <c r="F120" s="3" t="s">
        <v>72</v>
      </c>
      <c r="G120" s="3" t="s">
        <v>15</v>
      </c>
      <c r="H120" s="2">
        <v>24935</v>
      </c>
      <c r="I120" s="3" t="s">
        <v>29</v>
      </c>
      <c r="J120" s="4">
        <v>44948</v>
      </c>
      <c r="K120" s="5" t="s">
        <v>17</v>
      </c>
      <c r="L120" s="6">
        <v>50000</v>
      </c>
    </row>
    <row r="121" spans="1:12" x14ac:dyDescent="0.25">
      <c r="A121" s="2">
        <v>691389</v>
      </c>
      <c r="B121" s="3" t="s">
        <v>234</v>
      </c>
      <c r="C121" s="2">
        <v>20</v>
      </c>
      <c r="D121" s="3" t="s">
        <v>13</v>
      </c>
      <c r="E121" s="2">
        <v>19289</v>
      </c>
      <c r="F121" s="3" t="s">
        <v>172</v>
      </c>
      <c r="G121" s="3" t="s">
        <v>15</v>
      </c>
      <c r="H121" s="2">
        <v>25829</v>
      </c>
      <c r="I121" s="3" t="s">
        <v>16</v>
      </c>
      <c r="J121" s="4">
        <v>44946</v>
      </c>
      <c r="K121" s="5" t="s">
        <v>17</v>
      </c>
      <c r="L121" s="6">
        <v>20000</v>
      </c>
    </row>
    <row r="122" spans="1:12" x14ac:dyDescent="0.25">
      <c r="A122" s="2">
        <v>691409</v>
      </c>
      <c r="B122" s="3" t="s">
        <v>235</v>
      </c>
      <c r="C122" s="2">
        <v>20</v>
      </c>
      <c r="D122" s="3" t="s">
        <v>13</v>
      </c>
      <c r="E122" s="2">
        <v>63633</v>
      </c>
      <c r="F122" s="3" t="s">
        <v>236</v>
      </c>
      <c r="G122" s="3" t="s">
        <v>15</v>
      </c>
      <c r="H122" s="2">
        <v>25829</v>
      </c>
      <c r="I122" s="3" t="s">
        <v>16</v>
      </c>
      <c r="J122" s="4">
        <v>44946</v>
      </c>
      <c r="K122" s="5" t="s">
        <v>17</v>
      </c>
      <c r="L122" s="6">
        <v>40000</v>
      </c>
    </row>
    <row r="123" spans="1:12" x14ac:dyDescent="0.25">
      <c r="A123" s="2">
        <v>691416</v>
      </c>
      <c r="B123" s="3" t="s">
        <v>237</v>
      </c>
      <c r="C123" s="2">
        <v>20</v>
      </c>
      <c r="D123" s="3" t="s">
        <v>13</v>
      </c>
      <c r="E123" s="2">
        <v>62577</v>
      </c>
      <c r="F123" s="3" t="s">
        <v>98</v>
      </c>
      <c r="G123" s="3" t="s">
        <v>15</v>
      </c>
      <c r="H123" s="2">
        <v>53550</v>
      </c>
      <c r="I123" s="3" t="s">
        <v>24</v>
      </c>
      <c r="J123" s="4">
        <v>44946</v>
      </c>
      <c r="K123" s="5" t="s">
        <v>17</v>
      </c>
      <c r="L123" s="6">
        <v>15000</v>
      </c>
    </row>
    <row r="124" spans="1:12" x14ac:dyDescent="0.25">
      <c r="A124" s="2">
        <v>691418</v>
      </c>
      <c r="B124" s="3" t="s">
        <v>238</v>
      </c>
      <c r="C124" s="2">
        <v>20</v>
      </c>
      <c r="D124" s="3" t="s">
        <v>13</v>
      </c>
      <c r="E124" s="2">
        <v>55041</v>
      </c>
      <c r="F124" s="3" t="s">
        <v>239</v>
      </c>
      <c r="G124" s="3" t="s">
        <v>15</v>
      </c>
      <c r="H124" s="2">
        <v>24935</v>
      </c>
      <c r="I124" s="3" t="s">
        <v>29</v>
      </c>
      <c r="J124" s="4">
        <v>44946</v>
      </c>
      <c r="K124" s="5" t="s">
        <v>17</v>
      </c>
      <c r="L124" s="6">
        <v>60000</v>
      </c>
    </row>
    <row r="125" spans="1:12" x14ac:dyDescent="0.25">
      <c r="A125" s="2">
        <v>691425</v>
      </c>
      <c r="B125" s="3" t="s">
        <v>240</v>
      </c>
      <c r="C125" s="2">
        <v>20</v>
      </c>
      <c r="D125" s="3" t="s">
        <v>13</v>
      </c>
      <c r="E125" s="2">
        <v>65411</v>
      </c>
      <c r="F125" s="3" t="s">
        <v>241</v>
      </c>
      <c r="G125" s="3" t="s">
        <v>15</v>
      </c>
      <c r="H125" s="2">
        <v>25829</v>
      </c>
      <c r="I125" s="3" t="s">
        <v>16</v>
      </c>
      <c r="J125" s="4">
        <v>44946</v>
      </c>
      <c r="K125" s="5" t="s">
        <v>17</v>
      </c>
      <c r="L125" s="6">
        <v>15000</v>
      </c>
    </row>
    <row r="126" spans="1:12" x14ac:dyDescent="0.25">
      <c r="A126" s="2">
        <v>691431</v>
      </c>
      <c r="B126" s="3" t="s">
        <v>242</v>
      </c>
      <c r="C126" s="2">
        <v>20</v>
      </c>
      <c r="D126" s="3" t="s">
        <v>13</v>
      </c>
      <c r="E126" s="2">
        <v>62568</v>
      </c>
      <c r="F126" s="3" t="s">
        <v>243</v>
      </c>
      <c r="G126" s="3" t="s">
        <v>15</v>
      </c>
      <c r="H126" s="2">
        <v>24935</v>
      </c>
      <c r="I126" s="3" t="s">
        <v>29</v>
      </c>
      <c r="J126" s="4">
        <v>44946</v>
      </c>
      <c r="K126" s="5" t="s">
        <v>17</v>
      </c>
      <c r="L126" s="6">
        <v>10000</v>
      </c>
    </row>
    <row r="127" spans="1:12" x14ac:dyDescent="0.25">
      <c r="A127" s="2">
        <v>691436</v>
      </c>
      <c r="B127" s="3" t="s">
        <v>244</v>
      </c>
      <c r="C127" s="2">
        <v>20</v>
      </c>
      <c r="D127" s="3" t="s">
        <v>13</v>
      </c>
      <c r="E127" s="2">
        <v>25722</v>
      </c>
      <c r="F127" s="3" t="s">
        <v>245</v>
      </c>
      <c r="G127" s="3" t="s">
        <v>15</v>
      </c>
      <c r="H127" s="2">
        <v>24935</v>
      </c>
      <c r="I127" s="3" t="s">
        <v>29</v>
      </c>
      <c r="J127" s="4">
        <v>44948</v>
      </c>
      <c r="K127" s="5" t="s">
        <v>17</v>
      </c>
      <c r="L127" s="6">
        <v>55000</v>
      </c>
    </row>
    <row r="128" spans="1:12" x14ac:dyDescent="0.25">
      <c r="A128" s="2">
        <v>691480</v>
      </c>
      <c r="B128" s="3" t="s">
        <v>246</v>
      </c>
      <c r="C128" s="2">
        <v>20</v>
      </c>
      <c r="D128" s="3" t="s">
        <v>13</v>
      </c>
      <c r="E128" s="2">
        <v>50948</v>
      </c>
      <c r="F128" s="3" t="s">
        <v>195</v>
      </c>
      <c r="G128" s="3" t="s">
        <v>15</v>
      </c>
      <c r="H128" s="2">
        <v>51067</v>
      </c>
      <c r="I128" s="3" t="s">
        <v>42</v>
      </c>
      <c r="J128" s="4">
        <v>44946</v>
      </c>
      <c r="K128" s="5" t="s">
        <v>17</v>
      </c>
      <c r="L128" s="6">
        <v>25000</v>
      </c>
    </row>
    <row r="129" spans="1:12" x14ac:dyDescent="0.25">
      <c r="A129" s="2">
        <v>691484</v>
      </c>
      <c r="B129" s="3" t="s">
        <v>247</v>
      </c>
      <c r="C129" s="2">
        <v>20</v>
      </c>
      <c r="D129" s="3" t="s">
        <v>13</v>
      </c>
      <c r="E129" s="2">
        <v>50964</v>
      </c>
      <c r="F129" s="3" t="s">
        <v>248</v>
      </c>
      <c r="G129" s="3" t="s">
        <v>15</v>
      </c>
      <c r="H129" s="2">
        <v>25829</v>
      </c>
      <c r="I129" s="3" t="s">
        <v>16</v>
      </c>
      <c r="J129" s="4">
        <v>44946</v>
      </c>
      <c r="K129" s="5" t="s">
        <v>17</v>
      </c>
      <c r="L129" s="6">
        <v>20000</v>
      </c>
    </row>
    <row r="130" spans="1:12" x14ac:dyDescent="0.25">
      <c r="A130" s="2">
        <v>691524</v>
      </c>
      <c r="B130" s="3" t="s">
        <v>249</v>
      </c>
      <c r="C130" s="2">
        <v>20</v>
      </c>
      <c r="D130" s="3" t="s">
        <v>13</v>
      </c>
      <c r="E130" s="2">
        <v>40880</v>
      </c>
      <c r="F130" s="3" t="s">
        <v>250</v>
      </c>
      <c r="G130" s="3" t="s">
        <v>15</v>
      </c>
      <c r="H130" s="2">
        <v>53550</v>
      </c>
      <c r="I130" s="3" t="s">
        <v>24</v>
      </c>
      <c r="J130" s="4">
        <v>44946</v>
      </c>
      <c r="K130" s="5" t="s">
        <v>17</v>
      </c>
      <c r="L130" s="6">
        <v>15000</v>
      </c>
    </row>
    <row r="131" spans="1:12" x14ac:dyDescent="0.25">
      <c r="A131" s="2">
        <v>691555</v>
      </c>
      <c r="B131" s="3" t="s">
        <v>251</v>
      </c>
      <c r="C131" s="2">
        <v>20</v>
      </c>
      <c r="D131" s="3" t="s">
        <v>13</v>
      </c>
      <c r="E131" s="2">
        <v>57077</v>
      </c>
      <c r="F131" s="3" t="s">
        <v>56</v>
      </c>
      <c r="G131" s="3" t="s">
        <v>15</v>
      </c>
      <c r="H131" s="2">
        <v>25829</v>
      </c>
      <c r="I131" s="3" t="s">
        <v>16</v>
      </c>
      <c r="J131" s="4">
        <v>44946</v>
      </c>
      <c r="K131" s="5" t="s">
        <v>17</v>
      </c>
      <c r="L131" s="6">
        <v>20000</v>
      </c>
    </row>
    <row r="132" spans="1:12" x14ac:dyDescent="0.25">
      <c r="A132" s="2">
        <v>691582</v>
      </c>
      <c r="B132" s="3" t="s">
        <v>252</v>
      </c>
      <c r="C132" s="2">
        <v>20</v>
      </c>
      <c r="D132" s="3" t="s">
        <v>13</v>
      </c>
      <c r="E132" s="2">
        <v>50278</v>
      </c>
      <c r="F132" s="3" t="s">
        <v>253</v>
      </c>
      <c r="G132" s="3" t="s">
        <v>15</v>
      </c>
      <c r="H132" s="2">
        <v>53550</v>
      </c>
      <c r="I132" s="3" t="s">
        <v>24</v>
      </c>
      <c r="J132" s="4">
        <v>44946</v>
      </c>
      <c r="K132" s="5" t="s">
        <v>17</v>
      </c>
      <c r="L132" s="6">
        <v>15000</v>
      </c>
    </row>
    <row r="133" spans="1:12" x14ac:dyDescent="0.25">
      <c r="A133" s="2">
        <v>691597</v>
      </c>
      <c r="B133" s="3" t="s">
        <v>254</v>
      </c>
      <c r="C133" s="2">
        <v>20</v>
      </c>
      <c r="D133" s="3" t="s">
        <v>13</v>
      </c>
      <c r="E133" s="2">
        <v>54395</v>
      </c>
      <c r="F133" s="3" t="s">
        <v>255</v>
      </c>
      <c r="G133" s="3" t="s">
        <v>15</v>
      </c>
      <c r="H133" s="2">
        <v>24935</v>
      </c>
      <c r="I133" s="3" t="s">
        <v>29</v>
      </c>
      <c r="J133" s="4">
        <v>44948</v>
      </c>
      <c r="K133" s="5" t="s">
        <v>17</v>
      </c>
      <c r="L133" s="6">
        <v>20000</v>
      </c>
    </row>
    <row r="134" spans="1:12" x14ac:dyDescent="0.25">
      <c r="A134" s="2">
        <v>691607</v>
      </c>
      <c r="B134" s="3" t="s">
        <v>256</v>
      </c>
      <c r="C134" s="2">
        <v>20</v>
      </c>
      <c r="D134" s="3" t="s">
        <v>13</v>
      </c>
      <c r="E134" s="2">
        <v>59945</v>
      </c>
      <c r="F134" s="3" t="s">
        <v>100</v>
      </c>
      <c r="G134" s="3" t="s">
        <v>15</v>
      </c>
      <c r="H134" s="2">
        <v>53550</v>
      </c>
      <c r="I134" s="3" t="s">
        <v>24</v>
      </c>
      <c r="J134" s="4">
        <v>44946</v>
      </c>
      <c r="K134" s="5" t="s">
        <v>17</v>
      </c>
      <c r="L134" s="6">
        <v>10000</v>
      </c>
    </row>
    <row r="135" spans="1:12" x14ac:dyDescent="0.25">
      <c r="A135" s="2">
        <v>691609</v>
      </c>
      <c r="B135" s="3" t="s">
        <v>257</v>
      </c>
      <c r="C135" s="2">
        <v>20</v>
      </c>
      <c r="D135" s="3" t="s">
        <v>13</v>
      </c>
      <c r="E135" s="2">
        <v>57506</v>
      </c>
      <c r="F135" s="3" t="s">
        <v>258</v>
      </c>
      <c r="G135" s="3" t="s">
        <v>15</v>
      </c>
      <c r="H135" s="2">
        <v>53550</v>
      </c>
      <c r="I135" s="3" t="s">
        <v>24</v>
      </c>
      <c r="J135" s="4">
        <v>44946</v>
      </c>
      <c r="K135" s="5" t="s">
        <v>17</v>
      </c>
      <c r="L135" s="6">
        <v>40000</v>
      </c>
    </row>
    <row r="136" spans="1:12" x14ac:dyDescent="0.25">
      <c r="A136" s="2">
        <v>691616</v>
      </c>
      <c r="B136" s="3" t="s">
        <v>259</v>
      </c>
      <c r="C136" s="2">
        <v>20</v>
      </c>
      <c r="D136" s="3" t="s">
        <v>13</v>
      </c>
      <c r="E136" s="2">
        <v>57377</v>
      </c>
      <c r="F136" s="3" t="s">
        <v>260</v>
      </c>
      <c r="G136" s="3" t="s">
        <v>15</v>
      </c>
      <c r="H136" s="2">
        <v>24935</v>
      </c>
      <c r="I136" s="3" t="s">
        <v>29</v>
      </c>
      <c r="J136" s="4">
        <v>44946</v>
      </c>
      <c r="K136" s="5" t="s">
        <v>17</v>
      </c>
      <c r="L136" s="6">
        <v>20000</v>
      </c>
    </row>
    <row r="137" spans="1:12" x14ac:dyDescent="0.25">
      <c r="A137" s="2">
        <v>691635</v>
      </c>
      <c r="B137" s="3" t="s">
        <v>261</v>
      </c>
      <c r="C137" s="2">
        <v>20</v>
      </c>
      <c r="D137" s="3" t="s">
        <v>13</v>
      </c>
      <c r="E137" s="2">
        <v>40901</v>
      </c>
      <c r="F137" s="3" t="s">
        <v>262</v>
      </c>
      <c r="G137" s="3" t="s">
        <v>15</v>
      </c>
      <c r="H137" s="2">
        <v>25829</v>
      </c>
      <c r="I137" s="3" t="s">
        <v>16</v>
      </c>
      <c r="J137" s="4">
        <v>44948</v>
      </c>
      <c r="K137" s="5" t="s">
        <v>17</v>
      </c>
      <c r="L137" s="6">
        <v>30000</v>
      </c>
    </row>
    <row r="138" spans="1:12" x14ac:dyDescent="0.25">
      <c r="A138" s="2">
        <v>691681</v>
      </c>
      <c r="B138" s="3" t="s">
        <v>263</v>
      </c>
      <c r="C138" s="2">
        <v>20</v>
      </c>
      <c r="D138" s="3" t="s">
        <v>13</v>
      </c>
      <c r="E138" s="2">
        <v>35128</v>
      </c>
      <c r="F138" s="3" t="s">
        <v>264</v>
      </c>
      <c r="G138" s="3" t="s">
        <v>15</v>
      </c>
      <c r="H138" s="2">
        <v>25829</v>
      </c>
      <c r="I138" s="3" t="s">
        <v>16</v>
      </c>
      <c r="J138" s="4">
        <v>44946</v>
      </c>
      <c r="K138" s="5" t="s">
        <v>17</v>
      </c>
      <c r="L138" s="6">
        <v>20000</v>
      </c>
    </row>
    <row r="139" spans="1:12" x14ac:dyDescent="0.25">
      <c r="A139" s="2">
        <v>691700</v>
      </c>
      <c r="B139" s="3" t="s">
        <v>265</v>
      </c>
      <c r="C139" s="2">
        <v>20</v>
      </c>
      <c r="D139" s="3" t="s">
        <v>13</v>
      </c>
      <c r="E139" s="2">
        <v>64379</v>
      </c>
      <c r="F139" s="3" t="s">
        <v>266</v>
      </c>
      <c r="G139" s="3" t="s">
        <v>15</v>
      </c>
      <c r="H139" s="2">
        <v>24935</v>
      </c>
      <c r="I139" s="3" t="s">
        <v>29</v>
      </c>
      <c r="J139" s="4">
        <v>44946</v>
      </c>
      <c r="K139" s="5" t="s">
        <v>17</v>
      </c>
      <c r="L139" s="6">
        <v>20000</v>
      </c>
    </row>
    <row r="140" spans="1:12" x14ac:dyDescent="0.25">
      <c r="A140" s="2">
        <v>691710</v>
      </c>
      <c r="B140" s="3" t="s">
        <v>267</v>
      </c>
      <c r="C140" s="2">
        <v>20</v>
      </c>
      <c r="D140" s="3" t="s">
        <v>13</v>
      </c>
      <c r="E140" s="2">
        <v>58682</v>
      </c>
      <c r="F140" s="3" t="s">
        <v>268</v>
      </c>
      <c r="G140" s="3" t="s">
        <v>15</v>
      </c>
      <c r="H140" s="2">
        <v>24935</v>
      </c>
      <c r="I140" s="3" t="s">
        <v>29</v>
      </c>
      <c r="J140" s="4">
        <v>44946</v>
      </c>
      <c r="K140" s="5" t="s">
        <v>17</v>
      </c>
      <c r="L140" s="6">
        <v>10000</v>
      </c>
    </row>
    <row r="141" spans="1:12" x14ac:dyDescent="0.25">
      <c r="A141" s="2">
        <v>691715</v>
      </c>
      <c r="B141" s="3" t="s">
        <v>269</v>
      </c>
      <c r="C141" s="2">
        <v>20</v>
      </c>
      <c r="D141" s="3" t="s">
        <v>13</v>
      </c>
      <c r="E141" s="2">
        <v>50954</v>
      </c>
      <c r="F141" s="3" t="s">
        <v>270</v>
      </c>
      <c r="G141" s="3" t="s">
        <v>15</v>
      </c>
      <c r="H141" s="2">
        <v>53550</v>
      </c>
      <c r="I141" s="3" t="s">
        <v>24</v>
      </c>
      <c r="J141" s="4">
        <v>44948</v>
      </c>
      <c r="K141" s="5" t="s">
        <v>17</v>
      </c>
      <c r="L141" s="6">
        <v>65000</v>
      </c>
    </row>
    <row r="142" spans="1:12" x14ac:dyDescent="0.25">
      <c r="A142" s="2">
        <v>691726</v>
      </c>
      <c r="B142" s="3" t="s">
        <v>271</v>
      </c>
      <c r="C142" s="2">
        <v>20</v>
      </c>
      <c r="D142" s="3" t="s">
        <v>13</v>
      </c>
      <c r="E142" s="2">
        <v>57086</v>
      </c>
      <c r="F142" s="3" t="s">
        <v>14</v>
      </c>
      <c r="G142" s="3" t="s">
        <v>15</v>
      </c>
      <c r="H142" s="2">
        <v>53550</v>
      </c>
      <c r="I142" s="3" t="s">
        <v>24</v>
      </c>
      <c r="J142" s="4">
        <v>44946</v>
      </c>
      <c r="K142" s="5" t="s">
        <v>17</v>
      </c>
      <c r="L142" s="6">
        <v>48000</v>
      </c>
    </row>
    <row r="143" spans="1:12" x14ac:dyDescent="0.25">
      <c r="A143" s="2">
        <v>691752</v>
      </c>
      <c r="B143" s="3" t="s">
        <v>272</v>
      </c>
      <c r="C143" s="2">
        <v>20</v>
      </c>
      <c r="D143" s="3" t="s">
        <v>13</v>
      </c>
      <c r="E143" s="2">
        <v>56089</v>
      </c>
      <c r="F143" s="3" t="s">
        <v>273</v>
      </c>
      <c r="G143" s="3" t="s">
        <v>15</v>
      </c>
      <c r="H143" s="2">
        <v>25829</v>
      </c>
      <c r="I143" s="3" t="s">
        <v>16</v>
      </c>
      <c r="J143" s="4">
        <v>44946</v>
      </c>
      <c r="K143" s="5" t="s">
        <v>17</v>
      </c>
      <c r="L143" s="6">
        <v>50000</v>
      </c>
    </row>
    <row r="144" spans="1:12" x14ac:dyDescent="0.25">
      <c r="A144" s="2">
        <v>691758</v>
      </c>
      <c r="B144" s="3" t="s">
        <v>274</v>
      </c>
      <c r="C144" s="2">
        <v>20</v>
      </c>
      <c r="D144" s="3" t="s">
        <v>13</v>
      </c>
      <c r="E144" s="2">
        <v>50949</v>
      </c>
      <c r="F144" s="3" t="s">
        <v>275</v>
      </c>
      <c r="G144" s="3" t="s">
        <v>15</v>
      </c>
      <c r="H144" s="2">
        <v>25829</v>
      </c>
      <c r="I144" s="3" t="s">
        <v>16</v>
      </c>
      <c r="J144" s="4">
        <v>44946</v>
      </c>
      <c r="K144" s="5" t="s">
        <v>17</v>
      </c>
      <c r="L144" s="6">
        <v>70000</v>
      </c>
    </row>
    <row r="145" spans="1:12" x14ac:dyDescent="0.25">
      <c r="A145" s="2">
        <v>691759</v>
      </c>
      <c r="B145" s="3" t="s">
        <v>276</v>
      </c>
      <c r="C145" s="2">
        <v>20</v>
      </c>
      <c r="D145" s="3" t="s">
        <v>13</v>
      </c>
      <c r="E145" s="2">
        <v>51592</v>
      </c>
      <c r="F145" s="3" t="s">
        <v>277</v>
      </c>
      <c r="G145" s="3" t="s">
        <v>15</v>
      </c>
      <c r="H145" s="2">
        <v>24935</v>
      </c>
      <c r="I145" s="3" t="s">
        <v>29</v>
      </c>
      <c r="J145" s="4">
        <v>44946</v>
      </c>
      <c r="K145" s="5" t="s">
        <v>17</v>
      </c>
      <c r="L145" s="6">
        <v>12000</v>
      </c>
    </row>
    <row r="146" spans="1:12" x14ac:dyDescent="0.25">
      <c r="A146" s="2">
        <v>691764</v>
      </c>
      <c r="B146" s="3" t="s">
        <v>278</v>
      </c>
      <c r="C146" s="2">
        <v>20</v>
      </c>
      <c r="D146" s="3" t="s">
        <v>13</v>
      </c>
      <c r="E146" s="2">
        <v>53612</v>
      </c>
      <c r="F146" s="3" t="s">
        <v>279</v>
      </c>
      <c r="G146" s="3" t="s">
        <v>15</v>
      </c>
      <c r="H146" s="2">
        <v>53550</v>
      </c>
      <c r="I146" s="3" t="s">
        <v>24</v>
      </c>
      <c r="J146" s="4">
        <v>44948</v>
      </c>
      <c r="K146" s="5" t="s">
        <v>17</v>
      </c>
      <c r="L146" s="6">
        <v>40000</v>
      </c>
    </row>
    <row r="147" spans="1:12" x14ac:dyDescent="0.25">
      <c r="A147" s="2">
        <v>691774</v>
      </c>
      <c r="B147" s="3" t="s">
        <v>280</v>
      </c>
      <c r="C147" s="2">
        <v>20</v>
      </c>
      <c r="D147" s="3" t="s">
        <v>13</v>
      </c>
      <c r="E147" s="2">
        <v>28751</v>
      </c>
      <c r="F147" s="3" t="s">
        <v>160</v>
      </c>
      <c r="G147" s="3" t="s">
        <v>15</v>
      </c>
      <c r="H147" s="2">
        <v>24935</v>
      </c>
      <c r="I147" s="3" t="s">
        <v>29</v>
      </c>
      <c r="J147" s="4">
        <v>44948</v>
      </c>
      <c r="K147" s="5" t="s">
        <v>17</v>
      </c>
      <c r="L147" s="6">
        <v>55000</v>
      </c>
    </row>
    <row r="148" spans="1:12" x14ac:dyDescent="0.25">
      <c r="A148" s="2">
        <v>691784</v>
      </c>
      <c r="B148" s="3" t="s">
        <v>281</v>
      </c>
      <c r="C148" s="2">
        <v>20</v>
      </c>
      <c r="D148" s="3" t="s">
        <v>13</v>
      </c>
      <c r="E148" s="2">
        <v>49690</v>
      </c>
      <c r="F148" s="3" t="s">
        <v>282</v>
      </c>
      <c r="G148" s="3" t="s">
        <v>15</v>
      </c>
      <c r="H148" s="2">
        <v>53550</v>
      </c>
      <c r="I148" s="3" t="s">
        <v>24</v>
      </c>
      <c r="J148" s="4">
        <v>44946</v>
      </c>
      <c r="K148" s="5" t="s">
        <v>17</v>
      </c>
      <c r="L148" s="6">
        <v>15000</v>
      </c>
    </row>
    <row r="149" spans="1:12" x14ac:dyDescent="0.25">
      <c r="A149" s="2">
        <v>691791</v>
      </c>
      <c r="B149" s="3" t="s">
        <v>283</v>
      </c>
      <c r="C149" s="2">
        <v>20</v>
      </c>
      <c r="D149" s="3" t="s">
        <v>13</v>
      </c>
      <c r="E149" s="2">
        <v>57079</v>
      </c>
      <c r="F149" s="3" t="s">
        <v>284</v>
      </c>
      <c r="G149" s="3" t="s">
        <v>15</v>
      </c>
      <c r="H149" s="2">
        <v>24935</v>
      </c>
      <c r="I149" s="3" t="s">
        <v>29</v>
      </c>
      <c r="J149" s="4">
        <v>44946</v>
      </c>
      <c r="K149" s="5" t="s">
        <v>17</v>
      </c>
      <c r="L149" s="6">
        <v>30000</v>
      </c>
    </row>
    <row r="150" spans="1:12" x14ac:dyDescent="0.25">
      <c r="A150" s="2">
        <v>691799</v>
      </c>
      <c r="B150" s="3" t="s">
        <v>285</v>
      </c>
      <c r="C150" s="2">
        <v>20</v>
      </c>
      <c r="D150" s="3" t="s">
        <v>13</v>
      </c>
      <c r="E150" s="2">
        <v>58551</v>
      </c>
      <c r="F150" s="3" t="s">
        <v>286</v>
      </c>
      <c r="G150" s="3" t="s">
        <v>15</v>
      </c>
      <c r="H150" s="2">
        <v>51067</v>
      </c>
      <c r="I150" s="3" t="s">
        <v>42</v>
      </c>
      <c r="J150" s="4">
        <v>44946</v>
      </c>
      <c r="K150" s="5" t="s">
        <v>17</v>
      </c>
      <c r="L150" s="6">
        <v>40000</v>
      </c>
    </row>
    <row r="151" spans="1:12" x14ac:dyDescent="0.25">
      <c r="A151" s="2">
        <v>691807</v>
      </c>
      <c r="B151" s="3" t="s">
        <v>287</v>
      </c>
      <c r="C151" s="2">
        <v>20</v>
      </c>
      <c r="D151" s="3" t="s">
        <v>13</v>
      </c>
      <c r="E151" s="2">
        <v>59792</v>
      </c>
      <c r="F151" s="3" t="s">
        <v>288</v>
      </c>
      <c r="G151" s="3" t="s">
        <v>15</v>
      </c>
      <c r="H151" s="2">
        <v>24935</v>
      </c>
      <c r="I151" s="3" t="s">
        <v>29</v>
      </c>
      <c r="J151" s="4">
        <v>44946</v>
      </c>
      <c r="K151" s="5" t="s">
        <v>17</v>
      </c>
      <c r="L151" s="6">
        <v>30000</v>
      </c>
    </row>
    <row r="152" spans="1:12" x14ac:dyDescent="0.25">
      <c r="A152" s="2">
        <v>691809</v>
      </c>
      <c r="B152" s="3" t="s">
        <v>289</v>
      </c>
      <c r="C152" s="2">
        <v>20</v>
      </c>
      <c r="D152" s="3" t="s">
        <v>13</v>
      </c>
      <c r="E152" s="2">
        <v>55859</v>
      </c>
      <c r="F152" s="3" t="s">
        <v>290</v>
      </c>
      <c r="G152" s="3" t="s">
        <v>15</v>
      </c>
      <c r="H152" s="2">
        <v>25829</v>
      </c>
      <c r="I152" s="3" t="s">
        <v>16</v>
      </c>
      <c r="J152" s="4">
        <v>44946</v>
      </c>
      <c r="K152" s="5" t="s">
        <v>17</v>
      </c>
      <c r="L152" s="6">
        <v>45000</v>
      </c>
    </row>
    <row r="153" spans="1:12" x14ac:dyDescent="0.25">
      <c r="A153" s="2">
        <v>691812</v>
      </c>
      <c r="B153" s="3" t="s">
        <v>291</v>
      </c>
      <c r="C153" s="2">
        <v>20</v>
      </c>
      <c r="D153" s="3" t="s">
        <v>13</v>
      </c>
      <c r="E153" s="2">
        <v>39071</v>
      </c>
      <c r="F153" s="3" t="s">
        <v>62</v>
      </c>
      <c r="G153" s="3" t="s">
        <v>15</v>
      </c>
      <c r="H153" s="2">
        <v>53550</v>
      </c>
      <c r="I153" s="3" t="s">
        <v>24</v>
      </c>
      <c r="J153" s="4">
        <v>44946</v>
      </c>
      <c r="K153" s="5" t="s">
        <v>17</v>
      </c>
      <c r="L153" s="6">
        <v>15000</v>
      </c>
    </row>
    <row r="154" spans="1:12" x14ac:dyDescent="0.25">
      <c r="A154" s="2">
        <v>691817</v>
      </c>
      <c r="B154" s="3" t="s">
        <v>292</v>
      </c>
      <c r="C154" s="2">
        <v>20</v>
      </c>
      <c r="D154" s="3" t="s">
        <v>13</v>
      </c>
      <c r="E154" s="2">
        <v>57504</v>
      </c>
      <c r="F154" s="3" t="s">
        <v>28</v>
      </c>
      <c r="G154" s="3" t="s">
        <v>15</v>
      </c>
      <c r="H154" s="2">
        <v>25829</v>
      </c>
      <c r="I154" s="3" t="s">
        <v>16</v>
      </c>
      <c r="J154" s="4">
        <v>44949</v>
      </c>
      <c r="K154" s="5" t="s">
        <v>17</v>
      </c>
      <c r="L154" s="6">
        <v>10000</v>
      </c>
    </row>
    <row r="155" spans="1:12" x14ac:dyDescent="0.25">
      <c r="A155" s="2">
        <v>691838</v>
      </c>
      <c r="B155" s="3" t="s">
        <v>293</v>
      </c>
      <c r="C155" s="2">
        <v>20</v>
      </c>
      <c r="D155" s="3" t="s">
        <v>13</v>
      </c>
      <c r="E155" s="2">
        <v>46333</v>
      </c>
      <c r="F155" s="3" t="s">
        <v>294</v>
      </c>
      <c r="G155" s="3" t="s">
        <v>15</v>
      </c>
      <c r="H155" s="2">
        <v>24935</v>
      </c>
      <c r="I155" s="3" t="s">
        <v>29</v>
      </c>
      <c r="J155" s="4">
        <v>44946</v>
      </c>
      <c r="K155" s="5" t="s">
        <v>17</v>
      </c>
      <c r="L155" s="6">
        <v>20000</v>
      </c>
    </row>
    <row r="156" spans="1:12" x14ac:dyDescent="0.25">
      <c r="A156" s="2">
        <v>691873</v>
      </c>
      <c r="B156" s="3" t="s">
        <v>295</v>
      </c>
      <c r="C156" s="2">
        <v>20</v>
      </c>
      <c r="D156" s="3" t="s">
        <v>13</v>
      </c>
      <c r="E156" s="2">
        <v>21828</v>
      </c>
      <c r="F156" s="3" t="s">
        <v>33</v>
      </c>
      <c r="G156" s="3" t="s">
        <v>15</v>
      </c>
      <c r="H156" s="2">
        <v>24935</v>
      </c>
      <c r="I156" s="3" t="s">
        <v>29</v>
      </c>
      <c r="J156" s="4">
        <v>44946</v>
      </c>
      <c r="K156" s="5" t="s">
        <v>17</v>
      </c>
      <c r="L156" s="6">
        <v>15000</v>
      </c>
    </row>
    <row r="157" spans="1:12" x14ac:dyDescent="0.25">
      <c r="A157" s="2">
        <v>691879</v>
      </c>
      <c r="B157" s="3" t="s">
        <v>296</v>
      </c>
      <c r="C157" s="2">
        <v>20</v>
      </c>
      <c r="D157" s="3" t="s">
        <v>13</v>
      </c>
      <c r="E157" s="2">
        <v>52156</v>
      </c>
      <c r="F157" s="3" t="s">
        <v>80</v>
      </c>
      <c r="G157" s="3" t="s">
        <v>15</v>
      </c>
      <c r="H157" s="2">
        <v>25829</v>
      </c>
      <c r="I157" s="3" t="s">
        <v>16</v>
      </c>
      <c r="J157" s="4">
        <v>44946</v>
      </c>
      <c r="K157" s="5" t="s">
        <v>17</v>
      </c>
      <c r="L157" s="6">
        <v>25000</v>
      </c>
    </row>
    <row r="158" spans="1:12" x14ac:dyDescent="0.25">
      <c r="A158" s="2">
        <v>691888</v>
      </c>
      <c r="B158" s="3" t="s">
        <v>297</v>
      </c>
      <c r="C158" s="2">
        <v>20</v>
      </c>
      <c r="D158" s="3" t="s">
        <v>13</v>
      </c>
      <c r="E158" s="2">
        <v>62569</v>
      </c>
      <c r="F158" s="3" t="s">
        <v>72</v>
      </c>
      <c r="G158" s="3" t="s">
        <v>15</v>
      </c>
      <c r="H158" s="2">
        <v>51067</v>
      </c>
      <c r="I158" s="3" t="s">
        <v>42</v>
      </c>
      <c r="J158" s="4">
        <v>44948</v>
      </c>
      <c r="K158" s="5" t="s">
        <v>298</v>
      </c>
      <c r="L158" s="6">
        <v>25000</v>
      </c>
    </row>
    <row r="159" spans="1:12" x14ac:dyDescent="0.25">
      <c r="A159" s="2">
        <v>691896</v>
      </c>
      <c r="B159" s="3" t="s">
        <v>299</v>
      </c>
      <c r="C159" s="2">
        <v>20</v>
      </c>
      <c r="D159" s="3" t="s">
        <v>13</v>
      </c>
      <c r="E159" s="2">
        <v>57385</v>
      </c>
      <c r="F159" s="3" t="s">
        <v>300</v>
      </c>
      <c r="G159" s="3" t="s">
        <v>15</v>
      </c>
      <c r="H159" s="2">
        <v>53550</v>
      </c>
      <c r="I159" s="3" t="s">
        <v>24</v>
      </c>
      <c r="J159" s="4">
        <v>44946</v>
      </c>
      <c r="K159" s="5" t="s">
        <v>17</v>
      </c>
      <c r="L159" s="6">
        <v>25000</v>
      </c>
    </row>
    <row r="160" spans="1:12" x14ac:dyDescent="0.25">
      <c r="A160" s="2">
        <v>691992</v>
      </c>
      <c r="B160" s="3" t="s">
        <v>301</v>
      </c>
      <c r="C160" s="2">
        <v>20</v>
      </c>
      <c r="D160" s="3" t="s">
        <v>13</v>
      </c>
      <c r="E160" s="2">
        <v>62575</v>
      </c>
      <c r="F160" s="3" t="s">
        <v>26</v>
      </c>
      <c r="G160" s="3" t="s">
        <v>15</v>
      </c>
      <c r="H160" s="2">
        <v>25829</v>
      </c>
      <c r="I160" s="3" t="s">
        <v>16</v>
      </c>
      <c r="J160" s="4">
        <v>44948</v>
      </c>
      <c r="K160" s="5" t="s">
        <v>17</v>
      </c>
      <c r="L160" s="6">
        <v>50000</v>
      </c>
    </row>
    <row r="161" spans="1:12" x14ac:dyDescent="0.25">
      <c r="A161" s="2">
        <v>692014</v>
      </c>
      <c r="B161" s="3" t="s">
        <v>302</v>
      </c>
      <c r="C161" s="2">
        <v>20</v>
      </c>
      <c r="D161" s="3" t="s">
        <v>13</v>
      </c>
      <c r="E161" s="2">
        <v>59101</v>
      </c>
      <c r="F161" s="3" t="s">
        <v>174</v>
      </c>
      <c r="G161" s="3" t="s">
        <v>15</v>
      </c>
      <c r="H161" s="2">
        <v>25829</v>
      </c>
      <c r="I161" s="3" t="s">
        <v>16</v>
      </c>
      <c r="J161" s="4">
        <v>44948</v>
      </c>
      <c r="K161" s="5" t="s">
        <v>17</v>
      </c>
      <c r="L161" s="6">
        <v>20000</v>
      </c>
    </row>
    <row r="162" spans="1:12" x14ac:dyDescent="0.25">
      <c r="A162" s="2">
        <v>692025</v>
      </c>
      <c r="B162" s="3" t="s">
        <v>303</v>
      </c>
      <c r="C162" s="2">
        <v>20</v>
      </c>
      <c r="D162" s="3" t="s">
        <v>13</v>
      </c>
      <c r="E162" s="2">
        <v>50950</v>
      </c>
      <c r="F162" s="3" t="s">
        <v>74</v>
      </c>
      <c r="G162" s="3" t="s">
        <v>15</v>
      </c>
      <c r="H162" s="2">
        <v>51067</v>
      </c>
      <c r="I162" s="3" t="s">
        <v>42</v>
      </c>
      <c r="J162" s="4">
        <v>44948</v>
      </c>
      <c r="K162" s="5" t="s">
        <v>17</v>
      </c>
      <c r="L162" s="6">
        <v>15000</v>
      </c>
    </row>
    <row r="163" spans="1:12" x14ac:dyDescent="0.25">
      <c r="A163" s="2">
        <v>692112</v>
      </c>
      <c r="B163" s="3" t="s">
        <v>304</v>
      </c>
      <c r="C163" s="2">
        <v>20</v>
      </c>
      <c r="D163" s="3" t="s">
        <v>13</v>
      </c>
      <c r="E163" s="2">
        <v>48260</v>
      </c>
      <c r="F163" s="3" t="s">
        <v>150</v>
      </c>
      <c r="G163" s="3" t="s">
        <v>15</v>
      </c>
      <c r="H163" s="2">
        <v>24935</v>
      </c>
      <c r="I163" s="3" t="s">
        <v>29</v>
      </c>
      <c r="J163" s="4">
        <v>44949</v>
      </c>
      <c r="K163" s="5" t="s">
        <v>17</v>
      </c>
      <c r="L163" s="6">
        <v>50000</v>
      </c>
    </row>
    <row r="164" spans="1:12" x14ac:dyDescent="0.25">
      <c r="A164" s="2">
        <v>691071</v>
      </c>
      <c r="B164" s="3" t="s">
        <v>305</v>
      </c>
      <c r="C164" s="2">
        <v>21</v>
      </c>
      <c r="D164" s="3" t="s">
        <v>13</v>
      </c>
      <c r="E164" s="2">
        <v>48309</v>
      </c>
      <c r="F164" s="3" t="s">
        <v>306</v>
      </c>
      <c r="G164" s="3" t="s">
        <v>15</v>
      </c>
      <c r="H164" s="2">
        <v>53550</v>
      </c>
      <c r="I164" s="3" t="s">
        <v>24</v>
      </c>
      <c r="J164" s="4">
        <v>44950</v>
      </c>
      <c r="K164" s="5" t="s">
        <v>17</v>
      </c>
      <c r="L164" s="6">
        <v>20000</v>
      </c>
    </row>
    <row r="165" spans="1:12" x14ac:dyDescent="0.25">
      <c r="A165" s="2">
        <v>691113</v>
      </c>
      <c r="B165" s="3" t="s">
        <v>307</v>
      </c>
      <c r="C165" s="2">
        <v>21</v>
      </c>
      <c r="D165" s="3" t="s">
        <v>13</v>
      </c>
      <c r="E165" s="2">
        <v>57079</v>
      </c>
      <c r="F165" s="3" t="s">
        <v>284</v>
      </c>
      <c r="G165" s="3" t="s">
        <v>15</v>
      </c>
      <c r="H165" s="2">
        <v>25829</v>
      </c>
      <c r="I165" s="3" t="s">
        <v>16</v>
      </c>
      <c r="J165" s="4">
        <v>44948</v>
      </c>
      <c r="K165" s="5" t="s">
        <v>17</v>
      </c>
      <c r="L165" s="6">
        <v>55000</v>
      </c>
    </row>
    <row r="166" spans="1:12" x14ac:dyDescent="0.25">
      <c r="A166" s="2">
        <v>691155</v>
      </c>
      <c r="B166" s="3" t="s">
        <v>308</v>
      </c>
      <c r="C166" s="2">
        <v>21</v>
      </c>
      <c r="D166" s="3" t="s">
        <v>13</v>
      </c>
      <c r="E166" s="2">
        <v>62578</v>
      </c>
      <c r="F166" s="3" t="s">
        <v>309</v>
      </c>
      <c r="G166" s="3" t="s">
        <v>15</v>
      </c>
      <c r="H166" s="2">
        <v>51067</v>
      </c>
      <c r="I166" s="3" t="s">
        <v>42</v>
      </c>
      <c r="J166" s="4">
        <v>44948</v>
      </c>
      <c r="K166" s="5" t="s">
        <v>17</v>
      </c>
      <c r="L166" s="6">
        <v>40000</v>
      </c>
    </row>
    <row r="167" spans="1:12" x14ac:dyDescent="0.25">
      <c r="A167" s="2">
        <v>691289</v>
      </c>
      <c r="B167" s="3" t="s">
        <v>310</v>
      </c>
      <c r="C167" s="2">
        <v>21</v>
      </c>
      <c r="D167" s="3" t="s">
        <v>13</v>
      </c>
      <c r="E167" s="2">
        <v>62569</v>
      </c>
      <c r="F167" s="3" t="s">
        <v>72</v>
      </c>
      <c r="G167" s="3" t="s">
        <v>15</v>
      </c>
      <c r="H167" s="2">
        <v>24935</v>
      </c>
      <c r="I167" s="3" t="s">
        <v>29</v>
      </c>
      <c r="J167" s="4">
        <v>44949</v>
      </c>
      <c r="K167" s="5" t="s">
        <v>17</v>
      </c>
      <c r="L167" s="6">
        <v>50000</v>
      </c>
    </row>
    <row r="168" spans="1:12" x14ac:dyDescent="0.25">
      <c r="A168" s="2">
        <v>691311</v>
      </c>
      <c r="B168" s="3" t="s">
        <v>311</v>
      </c>
      <c r="C168" s="2">
        <v>21</v>
      </c>
      <c r="D168" s="3" t="s">
        <v>13</v>
      </c>
      <c r="E168" s="2">
        <v>57082</v>
      </c>
      <c r="F168" s="3" t="s">
        <v>312</v>
      </c>
      <c r="G168" s="3" t="s">
        <v>15</v>
      </c>
      <c r="H168" s="2">
        <v>51067</v>
      </c>
      <c r="I168" s="3" t="s">
        <v>42</v>
      </c>
      <c r="J168" s="4">
        <v>44948</v>
      </c>
      <c r="K168" s="5" t="s">
        <v>17</v>
      </c>
      <c r="L168" s="6">
        <v>12000</v>
      </c>
    </row>
    <row r="169" spans="1:12" x14ac:dyDescent="0.25">
      <c r="A169" s="2">
        <v>691434</v>
      </c>
      <c r="B169" s="3" t="s">
        <v>313</v>
      </c>
      <c r="C169" s="2">
        <v>21</v>
      </c>
      <c r="D169" s="3" t="s">
        <v>13</v>
      </c>
      <c r="E169" s="2">
        <v>42293</v>
      </c>
      <c r="F169" s="3" t="s">
        <v>314</v>
      </c>
      <c r="G169" s="3" t="s">
        <v>15</v>
      </c>
      <c r="H169" s="2">
        <v>25829</v>
      </c>
      <c r="I169" s="3" t="s">
        <v>16</v>
      </c>
      <c r="J169" s="4">
        <v>44948</v>
      </c>
      <c r="K169" s="5" t="s">
        <v>17</v>
      </c>
      <c r="L169" s="6">
        <v>25000</v>
      </c>
    </row>
    <row r="170" spans="1:12" x14ac:dyDescent="0.25">
      <c r="A170" s="2">
        <v>691457</v>
      </c>
      <c r="B170" s="3" t="s">
        <v>315</v>
      </c>
      <c r="C170" s="2">
        <v>21</v>
      </c>
      <c r="D170" s="3" t="s">
        <v>13</v>
      </c>
      <c r="E170" s="2">
        <v>64382</v>
      </c>
      <c r="F170" s="3" t="s">
        <v>108</v>
      </c>
      <c r="G170" s="3" t="s">
        <v>15</v>
      </c>
      <c r="H170" s="2">
        <v>25829</v>
      </c>
      <c r="I170" s="3" t="s">
        <v>16</v>
      </c>
      <c r="J170" s="4">
        <v>44948</v>
      </c>
      <c r="K170" s="5" t="s">
        <v>17</v>
      </c>
      <c r="L170" s="6">
        <v>15000</v>
      </c>
    </row>
    <row r="171" spans="1:12" x14ac:dyDescent="0.25">
      <c r="A171" s="2">
        <v>691482</v>
      </c>
      <c r="B171" s="3" t="s">
        <v>316</v>
      </c>
      <c r="C171" s="2">
        <v>21</v>
      </c>
      <c r="D171" s="3" t="s">
        <v>13</v>
      </c>
      <c r="E171" s="2">
        <v>40932</v>
      </c>
      <c r="F171" s="3" t="s">
        <v>224</v>
      </c>
      <c r="G171" s="3" t="s">
        <v>15</v>
      </c>
      <c r="H171" s="2">
        <v>25829</v>
      </c>
      <c r="I171" s="3" t="s">
        <v>16</v>
      </c>
      <c r="J171" s="4">
        <v>44948</v>
      </c>
      <c r="K171" s="5" t="s">
        <v>17</v>
      </c>
      <c r="L171" s="6">
        <v>10000</v>
      </c>
    </row>
    <row r="172" spans="1:12" x14ac:dyDescent="0.25">
      <c r="A172" s="2">
        <v>691594</v>
      </c>
      <c r="B172" s="3" t="s">
        <v>317</v>
      </c>
      <c r="C172" s="2">
        <v>21</v>
      </c>
      <c r="D172" s="3" t="s">
        <v>13</v>
      </c>
      <c r="E172" s="2">
        <v>61341</v>
      </c>
      <c r="F172" s="3" t="s">
        <v>318</v>
      </c>
      <c r="G172" s="3" t="s">
        <v>15</v>
      </c>
      <c r="H172" s="2">
        <v>24935</v>
      </c>
      <c r="I172" s="3" t="s">
        <v>29</v>
      </c>
      <c r="J172" s="4">
        <v>44948</v>
      </c>
      <c r="K172" s="5" t="s">
        <v>17</v>
      </c>
      <c r="L172" s="6">
        <v>25000</v>
      </c>
    </row>
    <row r="173" spans="1:12" x14ac:dyDescent="0.25">
      <c r="A173" s="2">
        <v>691659</v>
      </c>
      <c r="B173" s="3" t="s">
        <v>319</v>
      </c>
      <c r="C173" s="2">
        <v>21</v>
      </c>
      <c r="D173" s="3" t="s">
        <v>13</v>
      </c>
      <c r="E173" s="2">
        <v>48255</v>
      </c>
      <c r="F173" s="3" t="s">
        <v>104</v>
      </c>
      <c r="G173" s="3" t="s">
        <v>15</v>
      </c>
      <c r="H173" s="2">
        <v>25829</v>
      </c>
      <c r="I173" s="3" t="s">
        <v>16</v>
      </c>
      <c r="J173" s="4">
        <v>44948</v>
      </c>
      <c r="K173" s="5" t="s">
        <v>17</v>
      </c>
      <c r="L173" s="6">
        <v>7000</v>
      </c>
    </row>
    <row r="174" spans="1:12" x14ac:dyDescent="0.25">
      <c r="A174" s="2">
        <v>691669</v>
      </c>
      <c r="B174" s="3" t="s">
        <v>320</v>
      </c>
      <c r="C174" s="2">
        <v>21</v>
      </c>
      <c r="D174" s="3" t="s">
        <v>13</v>
      </c>
      <c r="E174" s="2">
        <v>57077</v>
      </c>
      <c r="F174" s="3" t="s">
        <v>56</v>
      </c>
      <c r="G174" s="3" t="s">
        <v>15</v>
      </c>
      <c r="H174" s="2">
        <v>51067</v>
      </c>
      <c r="I174" s="3" t="s">
        <v>42</v>
      </c>
      <c r="J174" s="4">
        <v>44949</v>
      </c>
      <c r="K174" s="5" t="s">
        <v>17</v>
      </c>
      <c r="L174" s="6">
        <v>20000</v>
      </c>
    </row>
    <row r="175" spans="1:12" x14ac:dyDescent="0.25">
      <c r="A175" s="2">
        <v>691698</v>
      </c>
      <c r="B175" s="3" t="s">
        <v>321</v>
      </c>
      <c r="C175" s="2">
        <v>21</v>
      </c>
      <c r="D175" s="3" t="s">
        <v>13</v>
      </c>
      <c r="E175" s="2">
        <v>52151</v>
      </c>
      <c r="F175" s="3" t="s">
        <v>156</v>
      </c>
      <c r="G175" s="3" t="s">
        <v>15</v>
      </c>
      <c r="H175" s="2">
        <v>25829</v>
      </c>
      <c r="I175" s="3" t="s">
        <v>16</v>
      </c>
      <c r="J175" s="4">
        <v>44948</v>
      </c>
      <c r="K175" s="5" t="s">
        <v>17</v>
      </c>
      <c r="L175" s="6">
        <v>10000</v>
      </c>
    </row>
    <row r="176" spans="1:12" x14ac:dyDescent="0.25">
      <c r="A176" s="2">
        <v>691763</v>
      </c>
      <c r="B176" s="3" t="s">
        <v>322</v>
      </c>
      <c r="C176" s="2">
        <v>21</v>
      </c>
      <c r="D176" s="3" t="s">
        <v>13</v>
      </c>
      <c r="E176" s="2">
        <v>50964</v>
      </c>
      <c r="F176" s="3" t="s">
        <v>248</v>
      </c>
      <c r="G176" s="3" t="s">
        <v>15</v>
      </c>
      <c r="H176" s="2">
        <v>53550</v>
      </c>
      <c r="I176" s="3" t="s">
        <v>24</v>
      </c>
      <c r="J176" s="4">
        <v>44948</v>
      </c>
      <c r="K176" s="5" t="s">
        <v>17</v>
      </c>
      <c r="L176" s="6">
        <v>60000</v>
      </c>
    </row>
    <row r="177" spans="1:12" x14ac:dyDescent="0.25">
      <c r="A177" s="2">
        <v>691800</v>
      </c>
      <c r="B177" s="3" t="s">
        <v>323</v>
      </c>
      <c r="C177" s="2">
        <v>21</v>
      </c>
      <c r="D177" s="3" t="s">
        <v>13</v>
      </c>
      <c r="E177" s="2">
        <v>57003</v>
      </c>
      <c r="F177" s="3" t="s">
        <v>324</v>
      </c>
      <c r="G177" s="3" t="s">
        <v>15</v>
      </c>
      <c r="H177" s="2">
        <v>25829</v>
      </c>
      <c r="I177" s="3" t="s">
        <v>16</v>
      </c>
      <c r="J177" s="4">
        <v>44949</v>
      </c>
      <c r="K177" s="5" t="s">
        <v>17</v>
      </c>
      <c r="L177" s="6">
        <v>40000</v>
      </c>
    </row>
    <row r="178" spans="1:12" x14ac:dyDescent="0.25">
      <c r="A178" s="2">
        <v>691816</v>
      </c>
      <c r="B178" s="3" t="s">
        <v>325</v>
      </c>
      <c r="C178" s="2">
        <v>21</v>
      </c>
      <c r="D178" s="3" t="s">
        <v>13</v>
      </c>
      <c r="E178" s="2">
        <v>41591</v>
      </c>
      <c r="F178" s="3" t="s">
        <v>326</v>
      </c>
      <c r="G178" s="3" t="s">
        <v>15</v>
      </c>
      <c r="H178" s="2">
        <v>53550</v>
      </c>
      <c r="I178" s="3" t="s">
        <v>24</v>
      </c>
      <c r="J178" s="4">
        <v>44948</v>
      </c>
      <c r="K178" s="5" t="s">
        <v>17</v>
      </c>
      <c r="L178" s="6">
        <v>7000</v>
      </c>
    </row>
    <row r="179" spans="1:12" x14ac:dyDescent="0.25">
      <c r="A179" s="2">
        <v>691839</v>
      </c>
      <c r="B179" s="3" t="s">
        <v>327</v>
      </c>
      <c r="C179" s="2">
        <v>21</v>
      </c>
      <c r="D179" s="3" t="s">
        <v>13</v>
      </c>
      <c r="E179" s="2">
        <v>40880</v>
      </c>
      <c r="F179" s="3" t="s">
        <v>250</v>
      </c>
      <c r="G179" s="3" t="s">
        <v>15</v>
      </c>
      <c r="H179" s="2">
        <v>25829</v>
      </c>
      <c r="I179" s="3" t="s">
        <v>16</v>
      </c>
      <c r="J179" s="4">
        <v>44948</v>
      </c>
      <c r="K179" s="5" t="s">
        <v>17</v>
      </c>
      <c r="L179" s="6">
        <v>25000</v>
      </c>
    </row>
    <row r="180" spans="1:12" x14ac:dyDescent="0.25">
      <c r="A180" s="2">
        <v>691882</v>
      </c>
      <c r="B180" s="3" t="s">
        <v>328</v>
      </c>
      <c r="C180" s="2">
        <v>21</v>
      </c>
      <c r="D180" s="3" t="s">
        <v>13</v>
      </c>
      <c r="E180" s="2">
        <v>53610</v>
      </c>
      <c r="F180" s="3" t="s">
        <v>329</v>
      </c>
      <c r="G180" s="3" t="s">
        <v>15</v>
      </c>
      <c r="H180" s="2">
        <v>25829</v>
      </c>
      <c r="I180" s="3" t="s">
        <v>16</v>
      </c>
      <c r="J180" s="4">
        <v>44948</v>
      </c>
      <c r="K180" s="5" t="s">
        <v>17</v>
      </c>
      <c r="L180" s="6">
        <v>40000</v>
      </c>
    </row>
    <row r="181" spans="1:12" x14ac:dyDescent="0.25">
      <c r="A181" s="2">
        <v>691922</v>
      </c>
      <c r="B181" s="3" t="s">
        <v>330</v>
      </c>
      <c r="C181" s="2">
        <v>21</v>
      </c>
      <c r="D181" s="3" t="s">
        <v>13</v>
      </c>
      <c r="E181" s="2">
        <v>57096</v>
      </c>
      <c r="F181" s="3" t="s">
        <v>331</v>
      </c>
      <c r="G181" s="3" t="s">
        <v>15</v>
      </c>
      <c r="H181" s="2">
        <v>24935</v>
      </c>
      <c r="I181" s="3" t="s">
        <v>29</v>
      </c>
      <c r="J181" s="4">
        <v>44948</v>
      </c>
      <c r="K181" s="5" t="s">
        <v>17</v>
      </c>
      <c r="L181" s="6">
        <v>23000</v>
      </c>
    </row>
    <row r="182" spans="1:12" x14ac:dyDescent="0.25">
      <c r="A182" s="2">
        <v>691928</v>
      </c>
      <c r="B182" s="3" t="s">
        <v>332</v>
      </c>
      <c r="C182" s="2">
        <v>21</v>
      </c>
      <c r="D182" s="3" t="s">
        <v>13</v>
      </c>
      <c r="E182" s="2">
        <v>55876</v>
      </c>
      <c r="F182" s="3" t="s">
        <v>190</v>
      </c>
      <c r="G182" s="3" t="s">
        <v>15</v>
      </c>
      <c r="H182" s="2">
        <v>24935</v>
      </c>
      <c r="I182" s="3" t="s">
        <v>29</v>
      </c>
      <c r="J182" s="4">
        <v>44949</v>
      </c>
      <c r="K182" s="5" t="s">
        <v>17</v>
      </c>
      <c r="L182" s="6">
        <v>37500</v>
      </c>
    </row>
    <row r="183" spans="1:12" x14ac:dyDescent="0.25">
      <c r="A183" s="2">
        <v>691964</v>
      </c>
      <c r="B183" s="3" t="s">
        <v>333</v>
      </c>
      <c r="C183" s="2">
        <v>21</v>
      </c>
      <c r="D183" s="3" t="s">
        <v>13</v>
      </c>
      <c r="E183" s="2">
        <v>35128</v>
      </c>
      <c r="F183" s="3" t="s">
        <v>264</v>
      </c>
      <c r="G183" s="3" t="s">
        <v>15</v>
      </c>
      <c r="H183" s="2">
        <v>53550</v>
      </c>
      <c r="I183" s="3" t="s">
        <v>24</v>
      </c>
      <c r="J183" s="4">
        <v>44948</v>
      </c>
      <c r="K183" s="5" t="s">
        <v>17</v>
      </c>
      <c r="L183" s="6">
        <v>10000</v>
      </c>
    </row>
    <row r="184" spans="1:12" x14ac:dyDescent="0.25">
      <c r="A184" s="2">
        <v>691975</v>
      </c>
      <c r="B184" s="3" t="s">
        <v>334</v>
      </c>
      <c r="C184" s="2">
        <v>21</v>
      </c>
      <c r="D184" s="3" t="s">
        <v>13</v>
      </c>
      <c r="E184" s="2">
        <v>64392</v>
      </c>
      <c r="F184" s="3" t="s">
        <v>200</v>
      </c>
      <c r="G184" s="3" t="s">
        <v>15</v>
      </c>
      <c r="H184" s="2">
        <v>24935</v>
      </c>
      <c r="I184" s="3" t="s">
        <v>29</v>
      </c>
      <c r="J184" s="4">
        <v>44948</v>
      </c>
      <c r="K184" s="5" t="s">
        <v>17</v>
      </c>
      <c r="L184" s="6">
        <v>12000</v>
      </c>
    </row>
    <row r="185" spans="1:12" x14ac:dyDescent="0.25">
      <c r="A185" s="2">
        <v>692006</v>
      </c>
      <c r="B185" s="3" t="s">
        <v>335</v>
      </c>
      <c r="C185" s="2">
        <v>21</v>
      </c>
      <c r="D185" s="3" t="s">
        <v>13</v>
      </c>
      <c r="E185" s="2">
        <v>62577</v>
      </c>
      <c r="F185" s="3" t="s">
        <v>98</v>
      </c>
      <c r="G185" s="3" t="s">
        <v>15</v>
      </c>
      <c r="H185" s="2">
        <v>24935</v>
      </c>
      <c r="I185" s="3" t="s">
        <v>29</v>
      </c>
      <c r="J185" s="4">
        <v>44948</v>
      </c>
      <c r="K185" s="5" t="s">
        <v>17</v>
      </c>
      <c r="L185" s="6">
        <v>15000</v>
      </c>
    </row>
    <row r="186" spans="1:12" x14ac:dyDescent="0.25">
      <c r="A186" s="2">
        <v>692018</v>
      </c>
      <c r="B186" s="3" t="s">
        <v>336</v>
      </c>
      <c r="C186" s="2">
        <v>21</v>
      </c>
      <c r="D186" s="3" t="s">
        <v>13</v>
      </c>
      <c r="E186" s="2">
        <v>22615</v>
      </c>
      <c r="F186" s="3" t="s">
        <v>337</v>
      </c>
      <c r="G186" s="3" t="s">
        <v>15</v>
      </c>
      <c r="H186" s="2">
        <v>53550</v>
      </c>
      <c r="I186" s="3" t="s">
        <v>24</v>
      </c>
      <c r="J186" s="4">
        <v>44948</v>
      </c>
      <c r="K186" s="5" t="s">
        <v>17</v>
      </c>
      <c r="L186" s="6">
        <v>10000</v>
      </c>
    </row>
    <row r="187" spans="1:12" x14ac:dyDescent="0.25">
      <c r="A187" s="2">
        <v>692019</v>
      </c>
      <c r="B187" s="3" t="s">
        <v>338</v>
      </c>
      <c r="C187" s="2">
        <v>21</v>
      </c>
      <c r="D187" s="3" t="s">
        <v>13</v>
      </c>
      <c r="E187" s="2">
        <v>46329</v>
      </c>
      <c r="F187" s="3" t="s">
        <v>35</v>
      </c>
      <c r="G187" s="3" t="s">
        <v>15</v>
      </c>
      <c r="H187" s="2">
        <v>25829</v>
      </c>
      <c r="I187" s="3" t="s">
        <v>16</v>
      </c>
      <c r="J187" s="4">
        <v>44948</v>
      </c>
      <c r="K187" s="5" t="s">
        <v>17</v>
      </c>
      <c r="L187" s="6">
        <v>30000</v>
      </c>
    </row>
    <row r="188" spans="1:12" x14ac:dyDescent="0.25">
      <c r="A188" s="2">
        <v>692026</v>
      </c>
      <c r="B188" s="3" t="s">
        <v>339</v>
      </c>
      <c r="C188" s="2">
        <v>21</v>
      </c>
      <c r="D188" s="3" t="s">
        <v>13</v>
      </c>
      <c r="E188" s="2">
        <v>40931</v>
      </c>
      <c r="F188" s="3" t="s">
        <v>340</v>
      </c>
      <c r="G188" s="3" t="s">
        <v>15</v>
      </c>
      <c r="H188" s="2">
        <v>25829</v>
      </c>
      <c r="I188" s="3" t="s">
        <v>16</v>
      </c>
      <c r="J188" s="4">
        <v>44948</v>
      </c>
      <c r="K188" s="5" t="s">
        <v>17</v>
      </c>
      <c r="L188" s="6">
        <v>11000</v>
      </c>
    </row>
    <row r="189" spans="1:12" x14ac:dyDescent="0.25">
      <c r="A189" s="2">
        <v>692041</v>
      </c>
      <c r="B189" s="3" t="s">
        <v>341</v>
      </c>
      <c r="C189" s="2">
        <v>21</v>
      </c>
      <c r="D189" s="3" t="s">
        <v>13</v>
      </c>
      <c r="E189" s="2">
        <v>28724</v>
      </c>
      <c r="F189" s="3" t="s">
        <v>90</v>
      </c>
      <c r="G189" s="3" t="s">
        <v>15</v>
      </c>
      <c r="H189" s="2">
        <v>53550</v>
      </c>
      <c r="I189" s="3" t="s">
        <v>24</v>
      </c>
      <c r="J189" s="4">
        <v>44948</v>
      </c>
      <c r="K189" s="5" t="s">
        <v>17</v>
      </c>
      <c r="L189" s="6">
        <v>22000</v>
      </c>
    </row>
    <row r="190" spans="1:12" x14ac:dyDescent="0.25">
      <c r="A190" s="2">
        <v>692043</v>
      </c>
      <c r="B190" s="3" t="s">
        <v>342</v>
      </c>
      <c r="C190" s="2">
        <v>21</v>
      </c>
      <c r="D190" s="3" t="s">
        <v>13</v>
      </c>
      <c r="E190" s="2">
        <v>55028</v>
      </c>
      <c r="F190" s="3" t="s">
        <v>210</v>
      </c>
      <c r="G190" s="3" t="s">
        <v>15</v>
      </c>
      <c r="H190" s="2">
        <v>53550</v>
      </c>
      <c r="I190" s="3" t="s">
        <v>24</v>
      </c>
      <c r="J190" s="4">
        <v>44948</v>
      </c>
      <c r="K190" s="5" t="s">
        <v>17</v>
      </c>
      <c r="L190" s="6">
        <v>50000</v>
      </c>
    </row>
    <row r="191" spans="1:12" x14ac:dyDescent="0.25">
      <c r="A191" s="2">
        <v>692098</v>
      </c>
      <c r="B191" s="3" t="s">
        <v>343</v>
      </c>
      <c r="C191" s="2">
        <v>21</v>
      </c>
      <c r="D191" s="3" t="s">
        <v>13</v>
      </c>
      <c r="E191" s="2">
        <v>25748</v>
      </c>
      <c r="F191" s="3" t="s">
        <v>39</v>
      </c>
      <c r="G191" s="3" t="s">
        <v>15</v>
      </c>
      <c r="H191" s="2">
        <v>25829</v>
      </c>
      <c r="I191" s="3" t="s">
        <v>16</v>
      </c>
      <c r="J191" s="4">
        <v>44948</v>
      </c>
      <c r="K191" s="5" t="s">
        <v>17</v>
      </c>
      <c r="L191" s="6">
        <v>20000</v>
      </c>
    </row>
    <row r="192" spans="1:12" x14ac:dyDescent="0.25">
      <c r="A192" s="2">
        <v>692135</v>
      </c>
      <c r="B192" s="3" t="s">
        <v>344</v>
      </c>
      <c r="C192" s="2">
        <v>21</v>
      </c>
      <c r="D192" s="3" t="s">
        <v>13</v>
      </c>
      <c r="E192" s="2">
        <v>60783</v>
      </c>
      <c r="F192" s="3" t="s">
        <v>345</v>
      </c>
      <c r="G192" s="3" t="s">
        <v>15</v>
      </c>
      <c r="H192" s="2">
        <v>53550</v>
      </c>
      <c r="I192" s="3" t="s">
        <v>24</v>
      </c>
      <c r="J192" s="4">
        <v>44948</v>
      </c>
      <c r="K192" s="5" t="s">
        <v>17</v>
      </c>
      <c r="L192" s="6">
        <v>12000</v>
      </c>
    </row>
    <row r="193" spans="1:12" x14ac:dyDescent="0.25">
      <c r="A193" s="2">
        <v>691098</v>
      </c>
      <c r="B193" s="3" t="s">
        <v>346</v>
      </c>
      <c r="C193" s="2">
        <v>22</v>
      </c>
      <c r="D193" s="3" t="s">
        <v>13</v>
      </c>
      <c r="E193" s="2">
        <v>63627</v>
      </c>
      <c r="F193" s="3" t="s">
        <v>347</v>
      </c>
      <c r="G193" s="3" t="s">
        <v>15</v>
      </c>
      <c r="H193" s="2">
        <v>51067</v>
      </c>
      <c r="I193" s="3" t="s">
        <v>42</v>
      </c>
      <c r="J193" s="4">
        <v>44949</v>
      </c>
      <c r="K193" s="5" t="s">
        <v>17</v>
      </c>
      <c r="L193" s="6">
        <v>20000</v>
      </c>
    </row>
    <row r="194" spans="1:12" x14ac:dyDescent="0.25">
      <c r="A194" s="2">
        <v>691613</v>
      </c>
      <c r="B194" s="3" t="s">
        <v>348</v>
      </c>
      <c r="C194" s="2">
        <v>22</v>
      </c>
      <c r="D194" s="3" t="s">
        <v>13</v>
      </c>
      <c r="E194" s="2">
        <v>60774</v>
      </c>
      <c r="F194" s="3" t="s">
        <v>349</v>
      </c>
      <c r="G194" s="3" t="s">
        <v>15</v>
      </c>
      <c r="H194" s="2">
        <v>25829</v>
      </c>
      <c r="I194" s="3" t="s">
        <v>16</v>
      </c>
      <c r="J194" s="4">
        <v>44949</v>
      </c>
      <c r="K194" s="5" t="s">
        <v>17</v>
      </c>
      <c r="L194" s="6">
        <v>35000</v>
      </c>
    </row>
    <row r="195" spans="1:12" x14ac:dyDescent="0.25">
      <c r="A195" s="2">
        <v>691934</v>
      </c>
      <c r="B195" s="3" t="s">
        <v>350</v>
      </c>
      <c r="C195" s="2">
        <v>22</v>
      </c>
      <c r="D195" s="3" t="s">
        <v>13</v>
      </c>
      <c r="E195" s="2">
        <v>62578</v>
      </c>
      <c r="F195" s="3" t="s">
        <v>309</v>
      </c>
      <c r="G195" s="3" t="s">
        <v>15</v>
      </c>
      <c r="H195" s="2">
        <v>24935</v>
      </c>
      <c r="I195" s="3" t="s">
        <v>29</v>
      </c>
      <c r="J195" s="4">
        <v>44949</v>
      </c>
      <c r="K195" s="5" t="s">
        <v>17</v>
      </c>
      <c r="L195" s="6">
        <v>40000</v>
      </c>
    </row>
    <row r="196" spans="1:12" x14ac:dyDescent="0.25">
      <c r="A196" s="2">
        <v>691089</v>
      </c>
      <c r="B196" s="3" t="s">
        <v>351</v>
      </c>
      <c r="C196" s="2">
        <v>23</v>
      </c>
      <c r="D196" s="3" t="s">
        <v>13</v>
      </c>
      <c r="E196" s="2">
        <v>29024</v>
      </c>
      <c r="F196" s="3" t="s">
        <v>352</v>
      </c>
      <c r="G196" s="3" t="s">
        <v>15</v>
      </c>
      <c r="H196" s="2">
        <v>24935</v>
      </c>
      <c r="I196" s="3" t="s">
        <v>29</v>
      </c>
      <c r="J196" s="4">
        <v>44949</v>
      </c>
      <c r="K196" s="5" t="s">
        <v>17</v>
      </c>
      <c r="L196" s="6">
        <v>30000</v>
      </c>
    </row>
    <row r="197" spans="1:12" x14ac:dyDescent="0.25">
      <c r="A197" s="2">
        <v>691157</v>
      </c>
      <c r="B197" s="3" t="s">
        <v>353</v>
      </c>
      <c r="C197" s="2">
        <v>23</v>
      </c>
      <c r="D197" s="3" t="s">
        <v>13</v>
      </c>
      <c r="E197" s="2">
        <v>62578</v>
      </c>
      <c r="F197" s="3" t="s">
        <v>309</v>
      </c>
      <c r="G197" s="3" t="s">
        <v>15</v>
      </c>
      <c r="H197" s="2">
        <v>25829</v>
      </c>
      <c r="I197" s="3" t="s">
        <v>16</v>
      </c>
      <c r="J197" s="4">
        <v>44949</v>
      </c>
      <c r="K197" s="5" t="s">
        <v>17</v>
      </c>
      <c r="L197" s="6">
        <v>25000</v>
      </c>
    </row>
    <row r="198" spans="1:12" x14ac:dyDescent="0.25">
      <c r="A198" s="2">
        <v>691245</v>
      </c>
      <c r="B198" s="3" t="s">
        <v>354</v>
      </c>
      <c r="C198" s="2">
        <v>23</v>
      </c>
      <c r="D198" s="3" t="s">
        <v>13</v>
      </c>
      <c r="E198" s="2">
        <v>50948</v>
      </c>
      <c r="F198" s="3" t="s">
        <v>195</v>
      </c>
      <c r="G198" s="3" t="s">
        <v>15</v>
      </c>
      <c r="H198" s="2">
        <v>24935</v>
      </c>
      <c r="I198" s="3" t="s">
        <v>29</v>
      </c>
      <c r="J198" s="4">
        <v>44949</v>
      </c>
      <c r="K198" s="5" t="s">
        <v>17</v>
      </c>
      <c r="L198" s="6">
        <v>25000</v>
      </c>
    </row>
    <row r="199" spans="1:12" x14ac:dyDescent="0.25">
      <c r="A199" s="2">
        <v>691315</v>
      </c>
      <c r="B199" s="3" t="s">
        <v>355</v>
      </c>
      <c r="C199" s="2">
        <v>23</v>
      </c>
      <c r="D199" s="3" t="s">
        <v>13</v>
      </c>
      <c r="E199" s="2">
        <v>49023</v>
      </c>
      <c r="F199" s="3" t="s">
        <v>356</v>
      </c>
      <c r="G199" s="3" t="s">
        <v>15</v>
      </c>
      <c r="H199" s="2">
        <v>53550</v>
      </c>
      <c r="I199" s="3" t="s">
        <v>24</v>
      </c>
      <c r="J199" s="4">
        <v>44949</v>
      </c>
      <c r="K199" s="5" t="s">
        <v>17</v>
      </c>
      <c r="L199" s="6">
        <v>45000</v>
      </c>
    </row>
    <row r="200" spans="1:12" x14ac:dyDescent="0.25">
      <c r="A200" s="2">
        <v>691362</v>
      </c>
      <c r="B200" s="3" t="s">
        <v>357</v>
      </c>
      <c r="C200" s="2">
        <v>23</v>
      </c>
      <c r="D200" s="3" t="s">
        <v>13</v>
      </c>
      <c r="E200" s="2">
        <v>57383</v>
      </c>
      <c r="F200" s="3" t="s">
        <v>358</v>
      </c>
      <c r="G200" s="3" t="s">
        <v>15</v>
      </c>
      <c r="H200" s="2">
        <v>24935</v>
      </c>
      <c r="I200" s="3" t="s">
        <v>29</v>
      </c>
      <c r="J200" s="4">
        <v>44949</v>
      </c>
      <c r="K200" s="5" t="s">
        <v>17</v>
      </c>
      <c r="L200" s="6">
        <v>20000</v>
      </c>
    </row>
    <row r="201" spans="1:12" x14ac:dyDescent="0.25">
      <c r="A201" s="2">
        <v>691368</v>
      </c>
      <c r="B201" s="3" t="s">
        <v>359</v>
      </c>
      <c r="C201" s="2">
        <v>23</v>
      </c>
      <c r="D201" s="3" t="s">
        <v>13</v>
      </c>
      <c r="E201" s="2">
        <v>28751</v>
      </c>
      <c r="F201" s="3" t="s">
        <v>160</v>
      </c>
      <c r="G201" s="3" t="s">
        <v>15</v>
      </c>
      <c r="H201" s="2">
        <v>53550</v>
      </c>
      <c r="I201" s="3" t="s">
        <v>24</v>
      </c>
      <c r="J201" s="4">
        <v>44949</v>
      </c>
      <c r="K201" s="5" t="s">
        <v>17</v>
      </c>
      <c r="L201" s="6">
        <v>55000</v>
      </c>
    </row>
    <row r="202" spans="1:12" x14ac:dyDescent="0.25">
      <c r="A202" s="2">
        <v>691377</v>
      </c>
      <c r="B202" s="3" t="s">
        <v>360</v>
      </c>
      <c r="C202" s="2">
        <v>23</v>
      </c>
      <c r="D202" s="3" t="s">
        <v>13</v>
      </c>
      <c r="E202" s="2">
        <v>29499</v>
      </c>
      <c r="F202" s="3" t="s">
        <v>361</v>
      </c>
      <c r="G202" s="3" t="s">
        <v>15</v>
      </c>
      <c r="H202" s="2">
        <v>53550</v>
      </c>
      <c r="I202" s="3" t="s">
        <v>24</v>
      </c>
      <c r="J202" s="4">
        <v>44950</v>
      </c>
      <c r="K202" s="5" t="s">
        <v>17</v>
      </c>
      <c r="L202" s="6">
        <v>45000</v>
      </c>
    </row>
    <row r="203" spans="1:12" x14ac:dyDescent="0.25">
      <c r="A203" s="2">
        <v>691446</v>
      </c>
      <c r="B203" s="3" t="s">
        <v>362</v>
      </c>
      <c r="C203" s="2">
        <v>23</v>
      </c>
      <c r="D203" s="3" t="s">
        <v>13</v>
      </c>
      <c r="E203" s="2">
        <v>49686</v>
      </c>
      <c r="F203" s="3" t="s">
        <v>363</v>
      </c>
      <c r="G203" s="3" t="s">
        <v>15</v>
      </c>
      <c r="H203" s="2">
        <v>24935</v>
      </c>
      <c r="I203" s="3" t="s">
        <v>29</v>
      </c>
      <c r="J203" s="4">
        <v>44953</v>
      </c>
      <c r="K203" s="5" t="s">
        <v>17</v>
      </c>
      <c r="L203" s="6">
        <v>30000</v>
      </c>
    </row>
    <row r="204" spans="1:12" x14ac:dyDescent="0.25">
      <c r="A204" s="2">
        <v>691557</v>
      </c>
      <c r="B204" s="3" t="s">
        <v>364</v>
      </c>
      <c r="C204" s="2">
        <v>23</v>
      </c>
      <c r="D204" s="3" t="s">
        <v>13</v>
      </c>
      <c r="E204" s="2">
        <v>52891</v>
      </c>
      <c r="F204" s="3" t="s">
        <v>120</v>
      </c>
      <c r="G204" s="3" t="s">
        <v>15</v>
      </c>
      <c r="H204" s="2">
        <v>24935</v>
      </c>
      <c r="I204" s="3" t="s">
        <v>29</v>
      </c>
      <c r="J204" s="4">
        <v>44950</v>
      </c>
      <c r="K204" s="5" t="s">
        <v>17</v>
      </c>
      <c r="L204" s="6">
        <v>6000</v>
      </c>
    </row>
    <row r="205" spans="1:12" x14ac:dyDescent="0.25">
      <c r="A205" s="2">
        <v>691617</v>
      </c>
      <c r="B205" s="3" t="s">
        <v>365</v>
      </c>
      <c r="C205" s="2">
        <v>23</v>
      </c>
      <c r="D205" s="3" t="s">
        <v>13</v>
      </c>
      <c r="E205" s="2">
        <v>42301</v>
      </c>
      <c r="F205" s="3" t="s">
        <v>366</v>
      </c>
      <c r="G205" s="3" t="s">
        <v>15</v>
      </c>
      <c r="H205" s="2">
        <v>51067</v>
      </c>
      <c r="I205" s="3" t="s">
        <v>42</v>
      </c>
      <c r="J205" s="4">
        <v>44949</v>
      </c>
      <c r="K205" s="5" t="s">
        <v>17</v>
      </c>
      <c r="L205" s="6">
        <v>20000</v>
      </c>
    </row>
    <row r="206" spans="1:12" x14ac:dyDescent="0.25">
      <c r="A206" s="2">
        <v>691651</v>
      </c>
      <c r="B206" s="3" t="s">
        <v>367</v>
      </c>
      <c r="C206" s="2">
        <v>23</v>
      </c>
      <c r="D206" s="3" t="s">
        <v>13</v>
      </c>
      <c r="E206" s="2">
        <v>51079</v>
      </c>
      <c r="F206" s="3" t="s">
        <v>368</v>
      </c>
      <c r="G206" s="3" t="s">
        <v>15</v>
      </c>
      <c r="H206" s="2">
        <v>53550</v>
      </c>
      <c r="I206" s="3" t="s">
        <v>24</v>
      </c>
      <c r="J206" s="4">
        <v>44950</v>
      </c>
      <c r="K206" s="5" t="s">
        <v>17</v>
      </c>
      <c r="L206" s="6">
        <v>50000</v>
      </c>
    </row>
    <row r="207" spans="1:12" x14ac:dyDescent="0.25">
      <c r="A207" s="2">
        <v>691707</v>
      </c>
      <c r="B207" s="3" t="s">
        <v>369</v>
      </c>
      <c r="C207" s="2">
        <v>23</v>
      </c>
      <c r="D207" s="3" t="s">
        <v>13</v>
      </c>
      <c r="E207" s="2">
        <v>25715</v>
      </c>
      <c r="F207" s="3" t="s">
        <v>188</v>
      </c>
      <c r="G207" s="3" t="s">
        <v>15</v>
      </c>
      <c r="H207" s="2">
        <v>53550</v>
      </c>
      <c r="I207" s="3" t="s">
        <v>24</v>
      </c>
      <c r="J207" s="4">
        <v>44950</v>
      </c>
      <c r="K207" s="5" t="s">
        <v>17</v>
      </c>
      <c r="L207" s="6">
        <v>13000</v>
      </c>
    </row>
    <row r="208" spans="1:12" x14ac:dyDescent="0.25">
      <c r="A208" s="2">
        <v>691720</v>
      </c>
      <c r="B208" s="3" t="s">
        <v>370</v>
      </c>
      <c r="C208" s="2">
        <v>23</v>
      </c>
      <c r="D208" s="3" t="s">
        <v>13</v>
      </c>
      <c r="E208" s="2">
        <v>50279</v>
      </c>
      <c r="F208" s="3" t="s">
        <v>371</v>
      </c>
      <c r="G208" s="3" t="s">
        <v>15</v>
      </c>
      <c r="H208" s="2">
        <v>51067</v>
      </c>
      <c r="I208" s="3" t="s">
        <v>42</v>
      </c>
      <c r="J208" s="4">
        <v>44949</v>
      </c>
      <c r="K208" s="5" t="s">
        <v>17</v>
      </c>
      <c r="L208" s="6">
        <v>45000</v>
      </c>
    </row>
    <row r="209" spans="1:12" x14ac:dyDescent="0.25">
      <c r="A209" s="2">
        <v>691737</v>
      </c>
      <c r="B209" s="3" t="s">
        <v>372</v>
      </c>
      <c r="C209" s="2">
        <v>23</v>
      </c>
      <c r="D209" s="3" t="s">
        <v>13</v>
      </c>
      <c r="E209" s="2">
        <v>57079</v>
      </c>
      <c r="F209" s="3" t="s">
        <v>284</v>
      </c>
      <c r="G209" s="3" t="s">
        <v>15</v>
      </c>
      <c r="H209" s="2">
        <v>25829</v>
      </c>
      <c r="I209" s="3" t="s">
        <v>16</v>
      </c>
      <c r="J209" s="4">
        <v>44950</v>
      </c>
      <c r="K209" s="5" t="s">
        <v>17</v>
      </c>
      <c r="L209" s="6">
        <v>40000</v>
      </c>
    </row>
    <row r="210" spans="1:12" x14ac:dyDescent="0.25">
      <c r="A210" s="2">
        <v>691739</v>
      </c>
      <c r="B210" s="3" t="s">
        <v>373</v>
      </c>
      <c r="C210" s="2">
        <v>23</v>
      </c>
      <c r="D210" s="3" t="s">
        <v>13</v>
      </c>
      <c r="E210" s="2">
        <v>49675</v>
      </c>
      <c r="F210" s="3" t="s">
        <v>112</v>
      </c>
      <c r="G210" s="3" t="s">
        <v>15</v>
      </c>
      <c r="H210" s="2">
        <v>24935</v>
      </c>
      <c r="I210" s="3" t="s">
        <v>29</v>
      </c>
      <c r="J210" s="4">
        <v>44950</v>
      </c>
      <c r="K210" s="5" t="s">
        <v>17</v>
      </c>
      <c r="L210" s="6">
        <v>10000</v>
      </c>
    </row>
    <row r="211" spans="1:12" x14ac:dyDescent="0.25">
      <c r="A211" s="2">
        <v>691781</v>
      </c>
      <c r="B211" s="3" t="s">
        <v>374</v>
      </c>
      <c r="C211" s="2">
        <v>23</v>
      </c>
      <c r="D211" s="3" t="s">
        <v>13</v>
      </c>
      <c r="E211" s="2">
        <v>35736</v>
      </c>
      <c r="F211" s="3" t="s">
        <v>375</v>
      </c>
      <c r="G211" s="3" t="s">
        <v>15</v>
      </c>
      <c r="H211" s="2">
        <v>25829</v>
      </c>
      <c r="I211" s="3" t="s">
        <v>16</v>
      </c>
      <c r="J211" s="4">
        <v>44949</v>
      </c>
      <c r="K211" s="5" t="s">
        <v>17</v>
      </c>
      <c r="L211" s="6">
        <v>20000</v>
      </c>
    </row>
    <row r="212" spans="1:12" x14ac:dyDescent="0.25">
      <c r="A212" s="2">
        <v>691797</v>
      </c>
      <c r="B212" s="3" t="s">
        <v>376</v>
      </c>
      <c r="C212" s="2">
        <v>23</v>
      </c>
      <c r="D212" s="3" t="s">
        <v>13</v>
      </c>
      <c r="E212" s="2">
        <v>61344</v>
      </c>
      <c r="F212" s="3" t="s">
        <v>143</v>
      </c>
      <c r="G212" s="3" t="s">
        <v>15</v>
      </c>
      <c r="H212" s="2">
        <v>51067</v>
      </c>
      <c r="I212" s="3" t="s">
        <v>42</v>
      </c>
      <c r="J212" s="4">
        <v>44949</v>
      </c>
      <c r="K212" s="5" t="s">
        <v>17</v>
      </c>
      <c r="L212" s="6">
        <v>10000</v>
      </c>
    </row>
    <row r="213" spans="1:12" x14ac:dyDescent="0.25">
      <c r="A213" s="2">
        <v>691798</v>
      </c>
      <c r="B213" s="3" t="s">
        <v>377</v>
      </c>
      <c r="C213" s="2">
        <v>23</v>
      </c>
      <c r="D213" s="3" t="s">
        <v>13</v>
      </c>
      <c r="E213" s="2">
        <v>64382</v>
      </c>
      <c r="F213" s="3" t="s">
        <v>108</v>
      </c>
      <c r="G213" s="3" t="s">
        <v>15</v>
      </c>
      <c r="H213" s="2">
        <v>25829</v>
      </c>
      <c r="I213" s="3" t="s">
        <v>16</v>
      </c>
      <c r="J213" s="4">
        <v>44949</v>
      </c>
      <c r="K213" s="5" t="s">
        <v>17</v>
      </c>
      <c r="L213" s="6">
        <v>20000</v>
      </c>
    </row>
    <row r="214" spans="1:12" x14ac:dyDescent="0.25">
      <c r="A214" s="2">
        <v>691805</v>
      </c>
      <c r="B214" s="3" t="s">
        <v>378</v>
      </c>
      <c r="C214" s="2">
        <v>23</v>
      </c>
      <c r="D214" s="3" t="s">
        <v>13</v>
      </c>
      <c r="E214" s="2">
        <v>51591</v>
      </c>
      <c r="F214" s="3" t="s">
        <v>110</v>
      </c>
      <c r="G214" s="3" t="s">
        <v>15</v>
      </c>
      <c r="H214" s="2">
        <v>24935</v>
      </c>
      <c r="I214" s="3" t="s">
        <v>29</v>
      </c>
      <c r="J214" s="4">
        <v>44949</v>
      </c>
      <c r="K214" s="5" t="s">
        <v>17</v>
      </c>
      <c r="L214" s="6">
        <v>40000</v>
      </c>
    </row>
    <row r="215" spans="1:12" x14ac:dyDescent="0.25">
      <c r="A215" s="2">
        <v>691899</v>
      </c>
      <c r="B215" s="3" t="s">
        <v>379</v>
      </c>
      <c r="C215" s="2">
        <v>23</v>
      </c>
      <c r="D215" s="3" t="s">
        <v>13</v>
      </c>
      <c r="E215" s="2">
        <v>57089</v>
      </c>
      <c r="F215" s="3" t="s">
        <v>41</v>
      </c>
      <c r="G215" s="3" t="s">
        <v>15</v>
      </c>
      <c r="H215" s="2">
        <v>53550</v>
      </c>
      <c r="I215" s="3" t="s">
        <v>24</v>
      </c>
      <c r="J215" s="4">
        <v>44949</v>
      </c>
      <c r="K215" s="5" t="s">
        <v>17</v>
      </c>
      <c r="L215" s="6">
        <v>40000</v>
      </c>
    </row>
    <row r="216" spans="1:12" x14ac:dyDescent="0.25">
      <c r="A216" s="2">
        <v>691932</v>
      </c>
      <c r="B216" s="3" t="s">
        <v>380</v>
      </c>
      <c r="C216" s="2">
        <v>23</v>
      </c>
      <c r="D216" s="3" t="s">
        <v>13</v>
      </c>
      <c r="E216" s="2">
        <v>36794</v>
      </c>
      <c r="F216" s="3" t="s">
        <v>122</v>
      </c>
      <c r="G216" s="3" t="s">
        <v>15</v>
      </c>
      <c r="H216" s="2">
        <v>25829</v>
      </c>
      <c r="I216" s="3" t="s">
        <v>16</v>
      </c>
      <c r="J216" s="4">
        <v>44949</v>
      </c>
      <c r="K216" s="5" t="s">
        <v>17</v>
      </c>
      <c r="L216" s="6">
        <v>15000</v>
      </c>
    </row>
    <row r="217" spans="1:12" x14ac:dyDescent="0.25">
      <c r="A217" s="2">
        <v>691933</v>
      </c>
      <c r="B217" s="3" t="s">
        <v>381</v>
      </c>
      <c r="C217" s="2">
        <v>23</v>
      </c>
      <c r="D217" s="3" t="s">
        <v>13</v>
      </c>
      <c r="E217" s="2">
        <v>63632</v>
      </c>
      <c r="F217" s="3" t="s">
        <v>84</v>
      </c>
      <c r="G217" s="3" t="s">
        <v>15</v>
      </c>
      <c r="H217" s="2">
        <v>25829</v>
      </c>
      <c r="I217" s="3" t="s">
        <v>16</v>
      </c>
      <c r="J217" s="4">
        <v>44950</v>
      </c>
      <c r="K217" s="3" t="s">
        <v>17</v>
      </c>
      <c r="L217" s="6">
        <v>15000</v>
      </c>
    </row>
    <row r="218" spans="1:12" x14ac:dyDescent="0.25">
      <c r="A218" s="2">
        <v>691966</v>
      </c>
      <c r="B218" s="3" t="s">
        <v>382</v>
      </c>
      <c r="C218" s="2">
        <v>23</v>
      </c>
      <c r="D218" s="3" t="s">
        <v>13</v>
      </c>
      <c r="E218" s="2">
        <v>25722</v>
      </c>
      <c r="F218" s="3" t="s">
        <v>245</v>
      </c>
      <c r="G218" s="3" t="s">
        <v>15</v>
      </c>
      <c r="H218" s="2">
        <v>25829</v>
      </c>
      <c r="I218" s="3" t="s">
        <v>16</v>
      </c>
      <c r="J218" s="4">
        <v>44949</v>
      </c>
      <c r="K218" s="3" t="s">
        <v>17</v>
      </c>
      <c r="L218" s="6">
        <v>20000</v>
      </c>
    </row>
    <row r="219" spans="1:12" x14ac:dyDescent="0.25">
      <c r="A219" s="2">
        <v>691977</v>
      </c>
      <c r="B219" s="3" t="s">
        <v>383</v>
      </c>
      <c r="C219" s="2">
        <v>23</v>
      </c>
      <c r="D219" s="3" t="s">
        <v>13</v>
      </c>
      <c r="E219" s="2">
        <v>35719</v>
      </c>
      <c r="F219" s="3" t="s">
        <v>169</v>
      </c>
      <c r="G219" s="3" t="s">
        <v>15</v>
      </c>
      <c r="H219" s="2">
        <v>25829</v>
      </c>
      <c r="I219" s="3" t="s">
        <v>16</v>
      </c>
      <c r="J219" s="4">
        <v>44949</v>
      </c>
      <c r="K219" s="3" t="s">
        <v>17</v>
      </c>
      <c r="L219" s="6">
        <v>40000</v>
      </c>
    </row>
    <row r="220" spans="1:12" x14ac:dyDescent="0.25">
      <c r="A220" s="2">
        <v>691996</v>
      </c>
      <c r="B220" s="3" t="s">
        <v>384</v>
      </c>
      <c r="C220" s="2">
        <v>23</v>
      </c>
      <c r="D220" s="3" t="s">
        <v>13</v>
      </c>
      <c r="E220" s="2">
        <v>60775</v>
      </c>
      <c r="F220" s="3" t="s">
        <v>385</v>
      </c>
      <c r="G220" s="3" t="s">
        <v>15</v>
      </c>
      <c r="H220" s="2">
        <v>24935</v>
      </c>
      <c r="I220" s="3" t="s">
        <v>29</v>
      </c>
      <c r="J220" s="4">
        <v>44949</v>
      </c>
      <c r="K220" s="3" t="s">
        <v>17</v>
      </c>
      <c r="L220" s="6">
        <v>10000</v>
      </c>
    </row>
    <row r="221" spans="1:12" x14ac:dyDescent="0.25">
      <c r="A221" s="2">
        <v>692048</v>
      </c>
      <c r="B221" s="3" t="s">
        <v>386</v>
      </c>
      <c r="C221" s="2">
        <v>23</v>
      </c>
      <c r="D221" s="3" t="s">
        <v>13</v>
      </c>
      <c r="E221" s="2">
        <v>50273</v>
      </c>
      <c r="F221" s="3" t="s">
        <v>152</v>
      </c>
      <c r="G221" s="3" t="s">
        <v>15</v>
      </c>
      <c r="H221" s="2">
        <v>51067</v>
      </c>
      <c r="I221" s="3" t="s">
        <v>42</v>
      </c>
      <c r="J221" s="4">
        <v>44949</v>
      </c>
      <c r="K221" s="3" t="s">
        <v>17</v>
      </c>
      <c r="L221" s="6">
        <v>40000</v>
      </c>
    </row>
    <row r="222" spans="1:12" x14ac:dyDescent="0.25">
      <c r="A222" s="2">
        <v>692049</v>
      </c>
      <c r="B222" s="3" t="s">
        <v>387</v>
      </c>
      <c r="C222" s="2">
        <v>23</v>
      </c>
      <c r="D222" s="3" t="s">
        <v>13</v>
      </c>
      <c r="E222" s="2">
        <v>58524</v>
      </c>
      <c r="F222" s="3" t="s">
        <v>178</v>
      </c>
      <c r="G222" s="3" t="s">
        <v>15</v>
      </c>
      <c r="H222" s="2">
        <v>53550</v>
      </c>
      <c r="I222" s="3" t="s">
        <v>24</v>
      </c>
      <c r="J222" s="4">
        <v>44950</v>
      </c>
      <c r="K222" s="3" t="s">
        <v>17</v>
      </c>
      <c r="L222" s="6">
        <v>50000</v>
      </c>
    </row>
    <row r="223" spans="1:12" x14ac:dyDescent="0.25">
      <c r="A223" s="2">
        <v>692074</v>
      </c>
      <c r="B223" s="3" t="s">
        <v>388</v>
      </c>
      <c r="C223" s="2">
        <v>23</v>
      </c>
      <c r="D223" s="3" t="s">
        <v>13</v>
      </c>
      <c r="E223" s="2">
        <v>62568</v>
      </c>
      <c r="F223" s="3" t="s">
        <v>243</v>
      </c>
      <c r="G223" s="3" t="s">
        <v>15</v>
      </c>
      <c r="H223" s="2">
        <v>25829</v>
      </c>
      <c r="I223" s="3" t="s">
        <v>16</v>
      </c>
      <c r="J223" s="4">
        <v>44950</v>
      </c>
      <c r="K223" s="3" t="s">
        <v>17</v>
      </c>
      <c r="L223" s="6">
        <v>10000</v>
      </c>
    </row>
    <row r="224" spans="1:12" x14ac:dyDescent="0.25">
      <c r="A224" s="2">
        <v>692075</v>
      </c>
      <c r="B224" s="3" t="s">
        <v>389</v>
      </c>
      <c r="C224" s="2">
        <v>23</v>
      </c>
      <c r="D224" s="3" t="s">
        <v>13</v>
      </c>
      <c r="E224" s="2">
        <v>57380</v>
      </c>
      <c r="F224" s="3" t="s">
        <v>390</v>
      </c>
      <c r="G224" s="3" t="s">
        <v>15</v>
      </c>
      <c r="H224" s="2">
        <v>25829</v>
      </c>
      <c r="I224" s="3" t="s">
        <v>16</v>
      </c>
      <c r="J224" s="4">
        <v>44950</v>
      </c>
      <c r="K224" s="3" t="s">
        <v>17</v>
      </c>
      <c r="L224" s="6">
        <v>37500</v>
      </c>
    </row>
    <row r="225" spans="1:12" x14ac:dyDescent="0.25">
      <c r="A225" s="2">
        <v>692084</v>
      </c>
      <c r="B225" s="3" t="s">
        <v>391</v>
      </c>
      <c r="C225" s="2">
        <v>23</v>
      </c>
      <c r="D225" s="3" t="s">
        <v>13</v>
      </c>
      <c r="E225" s="2">
        <v>38276</v>
      </c>
      <c r="F225" s="3" t="s">
        <v>138</v>
      </c>
      <c r="G225" s="3" t="s">
        <v>15</v>
      </c>
      <c r="H225" s="2">
        <v>24935</v>
      </c>
      <c r="I225" s="3" t="s">
        <v>29</v>
      </c>
      <c r="J225" s="4">
        <v>44949</v>
      </c>
      <c r="K225" s="3" t="s">
        <v>17</v>
      </c>
      <c r="L225" s="6">
        <v>45000</v>
      </c>
    </row>
    <row r="226" spans="1:12" x14ac:dyDescent="0.25">
      <c r="A226" s="2">
        <v>692101</v>
      </c>
      <c r="B226" s="3" t="s">
        <v>392</v>
      </c>
      <c r="C226" s="2">
        <v>23</v>
      </c>
      <c r="D226" s="3" t="s">
        <v>13</v>
      </c>
      <c r="E226" s="2">
        <v>49686</v>
      </c>
      <c r="F226" s="3" t="s">
        <v>363</v>
      </c>
      <c r="G226" s="3" t="s">
        <v>15</v>
      </c>
      <c r="H226" s="2">
        <v>24935</v>
      </c>
      <c r="I226" s="3" t="s">
        <v>29</v>
      </c>
      <c r="J226" s="4">
        <v>44949</v>
      </c>
      <c r="K226" s="3" t="s">
        <v>17</v>
      </c>
      <c r="L226" s="6">
        <v>20000</v>
      </c>
    </row>
    <row r="227" spans="1:12" x14ac:dyDescent="0.25">
      <c r="A227" s="2">
        <v>692115</v>
      </c>
      <c r="B227" s="3" t="s">
        <v>393</v>
      </c>
      <c r="C227" s="2">
        <v>23</v>
      </c>
      <c r="D227" s="3" t="s">
        <v>13</v>
      </c>
      <c r="E227" s="2">
        <v>60783</v>
      </c>
      <c r="F227" s="3" t="s">
        <v>345</v>
      </c>
      <c r="G227" s="3" t="s">
        <v>15</v>
      </c>
      <c r="H227" s="2">
        <v>53550</v>
      </c>
      <c r="I227" s="3" t="s">
        <v>24</v>
      </c>
      <c r="J227" s="4">
        <v>44950</v>
      </c>
      <c r="K227" s="3" t="s">
        <v>17</v>
      </c>
      <c r="L227" s="6">
        <v>15000</v>
      </c>
    </row>
    <row r="228" spans="1:12" x14ac:dyDescent="0.25">
      <c r="A228" s="2">
        <v>692117</v>
      </c>
      <c r="B228" s="3" t="s">
        <v>394</v>
      </c>
      <c r="C228" s="2">
        <v>23</v>
      </c>
      <c r="D228" s="3" t="s">
        <v>13</v>
      </c>
      <c r="E228" s="2">
        <v>57385</v>
      </c>
      <c r="F228" s="3" t="s">
        <v>300</v>
      </c>
      <c r="G228" s="3" t="s">
        <v>15</v>
      </c>
      <c r="H228" s="2">
        <v>25829</v>
      </c>
      <c r="I228" s="3" t="s">
        <v>16</v>
      </c>
      <c r="J228" s="4">
        <v>44950</v>
      </c>
      <c r="K228" s="3" t="s">
        <v>17</v>
      </c>
      <c r="L228" s="6">
        <v>50000</v>
      </c>
    </row>
    <row r="229" spans="1:12" x14ac:dyDescent="0.25">
      <c r="A229" s="2">
        <v>692153</v>
      </c>
      <c r="B229" s="3" t="s">
        <v>395</v>
      </c>
      <c r="C229" s="2">
        <v>23</v>
      </c>
      <c r="D229" s="3" t="s">
        <v>13</v>
      </c>
      <c r="E229" s="2">
        <v>56952</v>
      </c>
      <c r="F229" s="3" t="s">
        <v>396</v>
      </c>
      <c r="G229" s="3" t="s">
        <v>15</v>
      </c>
      <c r="H229" s="2">
        <v>53550</v>
      </c>
      <c r="I229" s="3" t="s">
        <v>24</v>
      </c>
      <c r="J229" s="4">
        <v>44949</v>
      </c>
      <c r="K229" s="3" t="s">
        <v>17</v>
      </c>
      <c r="L229" s="6">
        <v>15000</v>
      </c>
    </row>
    <row r="230" spans="1:12" x14ac:dyDescent="0.25">
      <c r="A230" s="2">
        <v>692157</v>
      </c>
      <c r="B230" s="3" t="s">
        <v>397</v>
      </c>
      <c r="C230" s="2">
        <v>23</v>
      </c>
      <c r="D230" s="3" t="s">
        <v>13</v>
      </c>
      <c r="E230" s="2">
        <v>22615</v>
      </c>
      <c r="F230" s="3" t="s">
        <v>337</v>
      </c>
      <c r="G230" s="3" t="s">
        <v>15</v>
      </c>
      <c r="H230" s="2">
        <v>53550</v>
      </c>
      <c r="I230" s="3" t="s">
        <v>24</v>
      </c>
      <c r="J230" s="4">
        <v>44949</v>
      </c>
      <c r="K230" s="3" t="s">
        <v>17</v>
      </c>
      <c r="L230" s="6">
        <v>15000</v>
      </c>
    </row>
    <row r="231" spans="1:12" x14ac:dyDescent="0.25">
      <c r="A231" s="2">
        <v>692160</v>
      </c>
      <c r="B231" s="3" t="s">
        <v>398</v>
      </c>
      <c r="C231" s="2">
        <v>23</v>
      </c>
      <c r="D231" s="3" t="s">
        <v>13</v>
      </c>
      <c r="E231" s="2">
        <v>50949</v>
      </c>
      <c r="F231" s="3" t="s">
        <v>275</v>
      </c>
      <c r="G231" s="3" t="s">
        <v>15</v>
      </c>
      <c r="H231" s="2">
        <v>24935</v>
      </c>
      <c r="I231" s="3" t="s">
        <v>29</v>
      </c>
      <c r="J231" s="4">
        <v>44950</v>
      </c>
      <c r="K231" s="3" t="s">
        <v>17</v>
      </c>
      <c r="L231" s="6">
        <v>30000</v>
      </c>
    </row>
    <row r="232" spans="1:12" x14ac:dyDescent="0.25">
      <c r="A232" s="2">
        <v>692189</v>
      </c>
      <c r="B232" s="3" t="s">
        <v>399</v>
      </c>
      <c r="C232" s="2">
        <v>23</v>
      </c>
      <c r="D232" s="3" t="s">
        <v>13</v>
      </c>
      <c r="E232" s="2">
        <v>61331</v>
      </c>
      <c r="F232" s="3" t="s">
        <v>400</v>
      </c>
      <c r="G232" s="3" t="s">
        <v>15</v>
      </c>
      <c r="H232" s="2">
        <v>24935</v>
      </c>
      <c r="I232" s="3" t="s">
        <v>29</v>
      </c>
      <c r="J232" s="4">
        <v>44950</v>
      </c>
      <c r="K232" s="3" t="s">
        <v>17</v>
      </c>
      <c r="L232" s="6">
        <v>60000</v>
      </c>
    </row>
    <row r="233" spans="1:12" x14ac:dyDescent="0.25">
      <c r="A233" s="2">
        <v>692207</v>
      </c>
      <c r="B233" s="3" t="s">
        <v>401</v>
      </c>
      <c r="C233" s="2">
        <v>23</v>
      </c>
      <c r="D233" s="3" t="s">
        <v>13</v>
      </c>
      <c r="E233" s="2">
        <v>40904</v>
      </c>
      <c r="F233" s="3" t="s">
        <v>402</v>
      </c>
      <c r="G233" s="3" t="s">
        <v>15</v>
      </c>
      <c r="H233" s="2">
        <v>53550</v>
      </c>
      <c r="I233" s="3" t="s">
        <v>24</v>
      </c>
      <c r="J233" s="4">
        <v>44955</v>
      </c>
      <c r="K233" s="3" t="s">
        <v>17</v>
      </c>
      <c r="L233" s="6">
        <v>20000</v>
      </c>
    </row>
    <row r="234" spans="1:12" x14ac:dyDescent="0.25">
      <c r="A234" s="2">
        <v>692221</v>
      </c>
      <c r="B234" s="3" t="s">
        <v>403</v>
      </c>
      <c r="C234" s="2">
        <v>23</v>
      </c>
      <c r="D234" s="3" t="s">
        <v>13</v>
      </c>
      <c r="E234" s="2">
        <v>50278</v>
      </c>
      <c r="F234" s="3" t="s">
        <v>253</v>
      </c>
      <c r="G234" s="3" t="s">
        <v>15</v>
      </c>
      <c r="H234" s="2">
        <v>25829</v>
      </c>
      <c r="I234" s="3" t="s">
        <v>16</v>
      </c>
      <c r="J234" s="4">
        <v>44950</v>
      </c>
      <c r="K234" s="3" t="s">
        <v>17</v>
      </c>
      <c r="L234" s="6">
        <v>12000</v>
      </c>
    </row>
    <row r="235" spans="1:12" x14ac:dyDescent="0.25">
      <c r="A235" s="2">
        <v>692223</v>
      </c>
      <c r="B235" s="3" t="s">
        <v>404</v>
      </c>
      <c r="C235" s="2">
        <v>23</v>
      </c>
      <c r="D235" s="3" t="s">
        <v>13</v>
      </c>
      <c r="E235" s="2">
        <v>60773</v>
      </c>
      <c r="F235" s="3" t="s">
        <v>405</v>
      </c>
      <c r="G235" s="3" t="s">
        <v>15</v>
      </c>
      <c r="H235" s="2">
        <v>24935</v>
      </c>
      <c r="I235" s="3" t="s">
        <v>29</v>
      </c>
      <c r="J235" s="4">
        <v>44950</v>
      </c>
      <c r="K235" s="3" t="s">
        <v>17</v>
      </c>
      <c r="L235" s="6">
        <v>15000</v>
      </c>
    </row>
    <row r="236" spans="1:12" x14ac:dyDescent="0.25">
      <c r="A236" s="2">
        <v>692225</v>
      </c>
      <c r="B236" s="3" t="s">
        <v>406</v>
      </c>
      <c r="C236" s="2">
        <v>23</v>
      </c>
      <c r="D236" s="3" t="s">
        <v>13</v>
      </c>
      <c r="E236" s="2">
        <v>50964</v>
      </c>
      <c r="F236" s="3" t="s">
        <v>248</v>
      </c>
      <c r="G236" s="3" t="s">
        <v>15</v>
      </c>
      <c r="H236" s="2">
        <v>24935</v>
      </c>
      <c r="I236" s="3" t="s">
        <v>29</v>
      </c>
      <c r="J236" s="4">
        <v>44950</v>
      </c>
      <c r="K236" s="3" t="s">
        <v>17</v>
      </c>
      <c r="L236" s="6">
        <v>50000</v>
      </c>
    </row>
    <row r="237" spans="1:12" x14ac:dyDescent="0.25">
      <c r="A237" s="2">
        <v>692235</v>
      </c>
      <c r="B237" s="3" t="s">
        <v>407</v>
      </c>
      <c r="C237" s="2">
        <v>23</v>
      </c>
      <c r="D237" s="3" t="s">
        <v>13</v>
      </c>
      <c r="E237" s="2">
        <v>25748</v>
      </c>
      <c r="F237" s="3" t="s">
        <v>39</v>
      </c>
      <c r="G237" s="3" t="s">
        <v>15</v>
      </c>
      <c r="H237" s="2">
        <v>53550</v>
      </c>
      <c r="I237" s="3" t="s">
        <v>24</v>
      </c>
      <c r="J237" s="4">
        <v>44950</v>
      </c>
      <c r="K237" s="3" t="s">
        <v>17</v>
      </c>
      <c r="L237" s="6">
        <v>15000</v>
      </c>
    </row>
    <row r="238" spans="1:12" x14ac:dyDescent="0.25">
      <c r="A238" s="2">
        <v>692236</v>
      </c>
      <c r="B238" s="3" t="s">
        <v>408</v>
      </c>
      <c r="C238" s="2">
        <v>23</v>
      </c>
      <c r="D238" s="3" t="s">
        <v>13</v>
      </c>
      <c r="E238" s="2">
        <v>55028</v>
      </c>
      <c r="F238" s="3" t="s">
        <v>210</v>
      </c>
      <c r="G238" s="3" t="s">
        <v>15</v>
      </c>
      <c r="H238" s="2">
        <v>24935</v>
      </c>
      <c r="I238" s="3" t="s">
        <v>29</v>
      </c>
      <c r="J238" s="4">
        <v>44949</v>
      </c>
      <c r="K238" s="3" t="s">
        <v>17</v>
      </c>
      <c r="L238" s="6">
        <v>25000</v>
      </c>
    </row>
    <row r="239" spans="1:12" x14ac:dyDescent="0.25">
      <c r="A239" s="2">
        <v>692242</v>
      </c>
      <c r="B239" s="3" t="s">
        <v>409</v>
      </c>
      <c r="C239" s="2">
        <v>23</v>
      </c>
      <c r="D239" s="3" t="s">
        <v>13</v>
      </c>
      <c r="E239" s="2">
        <v>51264</v>
      </c>
      <c r="F239" s="3" t="s">
        <v>68</v>
      </c>
      <c r="G239" s="3" t="s">
        <v>15</v>
      </c>
      <c r="H239" s="2">
        <v>25829</v>
      </c>
      <c r="I239" s="3" t="s">
        <v>16</v>
      </c>
      <c r="J239" s="4">
        <v>44949</v>
      </c>
      <c r="K239" s="3" t="s">
        <v>17</v>
      </c>
      <c r="L239" s="6">
        <v>17000</v>
      </c>
    </row>
    <row r="240" spans="1:12" x14ac:dyDescent="0.25">
      <c r="A240" s="2">
        <v>692372</v>
      </c>
      <c r="B240" s="3" t="s">
        <v>410</v>
      </c>
      <c r="C240" s="2">
        <v>23</v>
      </c>
      <c r="D240" s="3" t="s">
        <v>13</v>
      </c>
      <c r="E240" s="2">
        <v>55028</v>
      </c>
      <c r="F240" s="3" t="s">
        <v>210</v>
      </c>
      <c r="G240" s="3" t="s">
        <v>15</v>
      </c>
      <c r="H240" s="2">
        <v>25829</v>
      </c>
      <c r="I240" s="3" t="s">
        <v>16</v>
      </c>
      <c r="J240" s="4">
        <v>44949</v>
      </c>
      <c r="K240" s="3" t="s">
        <v>17</v>
      </c>
      <c r="L240" s="6">
        <v>30000</v>
      </c>
    </row>
    <row r="241" spans="1:12" x14ac:dyDescent="0.25">
      <c r="A241" s="2">
        <v>691052</v>
      </c>
      <c r="B241" s="3" t="s">
        <v>411</v>
      </c>
      <c r="C241" s="2">
        <v>24</v>
      </c>
      <c r="D241" s="3" t="s">
        <v>13</v>
      </c>
      <c r="E241" s="2">
        <v>52882</v>
      </c>
      <c r="F241" s="3" t="s">
        <v>412</v>
      </c>
      <c r="G241" s="3" t="s">
        <v>15</v>
      </c>
      <c r="H241" s="2">
        <v>25829</v>
      </c>
      <c r="I241" s="3" t="s">
        <v>16</v>
      </c>
      <c r="J241" s="4">
        <v>44950</v>
      </c>
      <c r="K241" s="3" t="s">
        <v>17</v>
      </c>
      <c r="L241" s="6">
        <v>25000</v>
      </c>
    </row>
    <row r="242" spans="1:12" x14ac:dyDescent="0.25">
      <c r="A242" s="2">
        <v>691413</v>
      </c>
      <c r="B242" s="3" t="s">
        <v>413</v>
      </c>
      <c r="C242" s="2">
        <v>24</v>
      </c>
      <c r="D242" s="3" t="s">
        <v>13</v>
      </c>
      <c r="E242" s="2">
        <v>64378</v>
      </c>
      <c r="F242" s="3" t="s">
        <v>414</v>
      </c>
      <c r="G242" s="3" t="s">
        <v>15</v>
      </c>
      <c r="H242" s="2">
        <v>25829</v>
      </c>
      <c r="I242" s="3" t="s">
        <v>16</v>
      </c>
      <c r="J242" s="4">
        <v>44950</v>
      </c>
      <c r="K242" s="3" t="s">
        <v>17</v>
      </c>
      <c r="L242" s="6">
        <v>15000</v>
      </c>
    </row>
    <row r="243" spans="1:12" x14ac:dyDescent="0.25">
      <c r="A243" s="2">
        <v>691448</v>
      </c>
      <c r="B243" s="3" t="s">
        <v>415</v>
      </c>
      <c r="C243" s="2">
        <v>24</v>
      </c>
      <c r="D243" s="3" t="s">
        <v>13</v>
      </c>
      <c r="E243" s="2">
        <v>65411</v>
      </c>
      <c r="F243" s="3" t="s">
        <v>241</v>
      </c>
      <c r="G243" s="3" t="s">
        <v>15</v>
      </c>
      <c r="H243" s="2">
        <v>25829</v>
      </c>
      <c r="I243" s="3" t="s">
        <v>16</v>
      </c>
      <c r="J243" s="4">
        <v>44951</v>
      </c>
      <c r="K243" s="3" t="s">
        <v>17</v>
      </c>
      <c r="L243" s="6">
        <v>58000</v>
      </c>
    </row>
    <row r="244" spans="1:12" x14ac:dyDescent="0.25">
      <c r="A244" s="2">
        <v>691500</v>
      </c>
      <c r="B244" s="3" t="s">
        <v>416</v>
      </c>
      <c r="C244" s="2">
        <v>24</v>
      </c>
      <c r="D244" s="3" t="s">
        <v>13</v>
      </c>
      <c r="E244" s="2">
        <v>59245</v>
      </c>
      <c r="F244" s="3" t="s">
        <v>417</v>
      </c>
      <c r="G244" s="3" t="s">
        <v>15</v>
      </c>
      <c r="H244" s="2">
        <v>51067</v>
      </c>
      <c r="I244" s="3" t="s">
        <v>42</v>
      </c>
      <c r="J244" s="4">
        <v>44952</v>
      </c>
      <c r="K244" s="3" t="s">
        <v>17</v>
      </c>
      <c r="L244" s="6">
        <v>20000</v>
      </c>
    </row>
    <row r="245" spans="1:12" x14ac:dyDescent="0.25">
      <c r="A245" s="2">
        <v>691719</v>
      </c>
      <c r="B245" s="3" t="s">
        <v>418</v>
      </c>
      <c r="C245" s="2">
        <v>24</v>
      </c>
      <c r="D245" s="3" t="s">
        <v>13</v>
      </c>
      <c r="E245" s="2">
        <v>46333</v>
      </c>
      <c r="F245" s="3" t="s">
        <v>294</v>
      </c>
      <c r="G245" s="3" t="s">
        <v>15</v>
      </c>
      <c r="H245" s="2">
        <v>24935</v>
      </c>
      <c r="I245" s="3" t="s">
        <v>29</v>
      </c>
      <c r="J245" s="4">
        <v>44950</v>
      </c>
      <c r="K245" s="3" t="s">
        <v>17</v>
      </c>
      <c r="L245" s="6">
        <v>20000</v>
      </c>
    </row>
    <row r="246" spans="1:12" x14ac:dyDescent="0.25">
      <c r="A246" s="2">
        <v>691741</v>
      </c>
      <c r="B246" s="3" t="s">
        <v>419</v>
      </c>
      <c r="C246" s="2">
        <v>24</v>
      </c>
      <c r="D246" s="3" t="s">
        <v>13</v>
      </c>
      <c r="E246" s="2">
        <v>57079</v>
      </c>
      <c r="F246" s="3" t="s">
        <v>284</v>
      </c>
      <c r="G246" s="3" t="s">
        <v>15</v>
      </c>
      <c r="H246" s="2">
        <v>53550</v>
      </c>
      <c r="I246" s="3" t="s">
        <v>24</v>
      </c>
      <c r="J246" s="4">
        <v>44950</v>
      </c>
      <c r="K246" s="3" t="s">
        <v>17</v>
      </c>
      <c r="L246" s="6">
        <v>10000</v>
      </c>
    </row>
    <row r="247" spans="1:12" x14ac:dyDescent="0.25">
      <c r="A247" s="2">
        <v>691850</v>
      </c>
      <c r="B247" s="3" t="s">
        <v>420</v>
      </c>
      <c r="C247" s="2">
        <v>24</v>
      </c>
      <c r="D247" s="3" t="s">
        <v>13</v>
      </c>
      <c r="E247" s="2">
        <v>51055</v>
      </c>
      <c r="F247" s="3" t="s">
        <v>184</v>
      </c>
      <c r="G247" s="3" t="s">
        <v>15</v>
      </c>
      <c r="H247" s="2">
        <v>51067</v>
      </c>
      <c r="I247" s="3" t="s">
        <v>42</v>
      </c>
      <c r="J247" s="4">
        <v>44950</v>
      </c>
      <c r="K247" s="3" t="s">
        <v>17</v>
      </c>
      <c r="L247" s="6">
        <v>48000</v>
      </c>
    </row>
    <row r="248" spans="1:12" x14ac:dyDescent="0.25">
      <c r="A248" s="2">
        <v>691904</v>
      </c>
      <c r="B248" s="3" t="s">
        <v>421</v>
      </c>
      <c r="C248" s="2">
        <v>24</v>
      </c>
      <c r="D248" s="3" t="s">
        <v>13</v>
      </c>
      <c r="E248" s="2">
        <v>40904</v>
      </c>
      <c r="F248" s="3" t="s">
        <v>402</v>
      </c>
      <c r="G248" s="3" t="s">
        <v>15</v>
      </c>
      <c r="H248" s="2">
        <v>25829</v>
      </c>
      <c r="I248" s="3" t="s">
        <v>16</v>
      </c>
      <c r="J248" s="4">
        <v>44950</v>
      </c>
      <c r="K248" s="3" t="s">
        <v>17</v>
      </c>
      <c r="L248" s="6">
        <v>6000</v>
      </c>
    </row>
    <row r="249" spans="1:12" x14ac:dyDescent="0.25">
      <c r="A249" s="2">
        <v>691916</v>
      </c>
      <c r="B249" s="3" t="s">
        <v>422</v>
      </c>
      <c r="C249" s="2">
        <v>24</v>
      </c>
      <c r="D249" s="3" t="s">
        <v>13</v>
      </c>
      <c r="E249" s="2">
        <v>37714</v>
      </c>
      <c r="F249" s="3" t="s">
        <v>162</v>
      </c>
      <c r="G249" s="3" t="s">
        <v>15</v>
      </c>
      <c r="H249" s="2">
        <v>53550</v>
      </c>
      <c r="I249" s="3" t="s">
        <v>24</v>
      </c>
      <c r="J249" s="4">
        <v>44950</v>
      </c>
      <c r="K249" s="3" t="s">
        <v>17</v>
      </c>
      <c r="L249" s="6">
        <v>25000</v>
      </c>
    </row>
    <row r="250" spans="1:12" x14ac:dyDescent="0.25">
      <c r="A250" s="2">
        <v>691919</v>
      </c>
      <c r="B250" s="3" t="s">
        <v>423</v>
      </c>
      <c r="C250" s="2">
        <v>24</v>
      </c>
      <c r="D250" s="3" t="s">
        <v>13</v>
      </c>
      <c r="E250" s="2">
        <v>63631</v>
      </c>
      <c r="F250" s="3" t="s">
        <v>202</v>
      </c>
      <c r="G250" s="3" t="s">
        <v>15</v>
      </c>
      <c r="H250" s="2">
        <v>53550</v>
      </c>
      <c r="I250" s="3" t="s">
        <v>24</v>
      </c>
      <c r="J250" s="4">
        <v>44951</v>
      </c>
      <c r="K250" s="3" t="s">
        <v>17</v>
      </c>
      <c r="L250" s="6">
        <v>55000</v>
      </c>
    </row>
    <row r="251" spans="1:12" x14ac:dyDescent="0.25">
      <c r="A251" s="2">
        <v>692000</v>
      </c>
      <c r="B251" s="3" t="s">
        <v>424</v>
      </c>
      <c r="C251" s="2">
        <v>24</v>
      </c>
      <c r="D251" s="3" t="s">
        <v>13</v>
      </c>
      <c r="E251" s="2">
        <v>50279</v>
      </c>
      <c r="F251" s="3" t="s">
        <v>371</v>
      </c>
      <c r="G251" s="3" t="s">
        <v>15</v>
      </c>
      <c r="H251" s="2">
        <v>51067</v>
      </c>
      <c r="I251" s="3" t="s">
        <v>42</v>
      </c>
      <c r="J251" s="4">
        <v>44950</v>
      </c>
      <c r="K251" s="3" t="s">
        <v>17</v>
      </c>
      <c r="L251" s="6">
        <v>30000</v>
      </c>
    </row>
    <row r="252" spans="1:12" x14ac:dyDescent="0.25">
      <c r="A252" s="2">
        <v>692079</v>
      </c>
      <c r="B252" s="3" t="s">
        <v>425</v>
      </c>
      <c r="C252" s="2">
        <v>24</v>
      </c>
      <c r="D252" s="3" t="s">
        <v>13</v>
      </c>
      <c r="E252" s="2">
        <v>42296</v>
      </c>
      <c r="F252" s="3" t="s">
        <v>426</v>
      </c>
      <c r="G252" s="3" t="s">
        <v>15</v>
      </c>
      <c r="H252" s="2">
        <v>25829</v>
      </c>
      <c r="I252" s="3" t="s">
        <v>16</v>
      </c>
      <c r="J252" s="4">
        <v>44950</v>
      </c>
      <c r="K252" s="3" t="s">
        <v>17</v>
      </c>
      <c r="L252" s="6">
        <v>15000</v>
      </c>
    </row>
    <row r="253" spans="1:12" x14ac:dyDescent="0.25">
      <c r="A253" s="2">
        <v>692114</v>
      </c>
      <c r="B253" s="3" t="s">
        <v>427</v>
      </c>
      <c r="C253" s="2">
        <v>24</v>
      </c>
      <c r="D253" s="3" t="s">
        <v>13</v>
      </c>
      <c r="E253" s="2">
        <v>48266</v>
      </c>
      <c r="F253" s="3" t="s">
        <v>216</v>
      </c>
      <c r="G253" s="3" t="s">
        <v>15</v>
      </c>
      <c r="H253" s="2">
        <v>24935</v>
      </c>
      <c r="I253" s="3" t="s">
        <v>29</v>
      </c>
      <c r="J253" s="4">
        <v>44950</v>
      </c>
      <c r="K253" s="3" t="s">
        <v>17</v>
      </c>
      <c r="L253" s="6">
        <v>10000</v>
      </c>
    </row>
    <row r="254" spans="1:12" x14ac:dyDescent="0.25">
      <c r="A254" s="2">
        <v>692139</v>
      </c>
      <c r="B254" s="3" t="s">
        <v>428</v>
      </c>
      <c r="C254" s="2">
        <v>24</v>
      </c>
      <c r="D254" s="3" t="s">
        <v>13</v>
      </c>
      <c r="E254" s="2">
        <v>27298</v>
      </c>
      <c r="F254" s="3" t="s">
        <v>429</v>
      </c>
      <c r="G254" s="3" t="s">
        <v>15</v>
      </c>
      <c r="H254" s="2">
        <v>53550</v>
      </c>
      <c r="I254" s="3" t="s">
        <v>24</v>
      </c>
      <c r="J254" s="4">
        <v>44950</v>
      </c>
      <c r="K254" s="3" t="s">
        <v>17</v>
      </c>
      <c r="L254" s="6">
        <v>30000</v>
      </c>
    </row>
    <row r="255" spans="1:12" x14ac:dyDescent="0.25">
      <c r="A255" s="2">
        <v>692162</v>
      </c>
      <c r="B255" s="3" t="s">
        <v>430</v>
      </c>
      <c r="C255" s="2">
        <v>24</v>
      </c>
      <c r="D255" s="3" t="s">
        <v>13</v>
      </c>
      <c r="E255" s="2">
        <v>52882</v>
      </c>
      <c r="F255" s="3" t="s">
        <v>412</v>
      </c>
      <c r="G255" s="3" t="s">
        <v>15</v>
      </c>
      <c r="H255" s="2">
        <v>24935</v>
      </c>
      <c r="I255" s="3" t="s">
        <v>29</v>
      </c>
      <c r="J255" s="4">
        <v>44950</v>
      </c>
      <c r="K255" s="3" t="s">
        <v>17</v>
      </c>
      <c r="L255" s="6">
        <v>23000</v>
      </c>
    </row>
    <row r="256" spans="1:12" x14ac:dyDescent="0.25">
      <c r="A256" s="2">
        <v>692194</v>
      </c>
      <c r="B256" s="3" t="s">
        <v>431</v>
      </c>
      <c r="C256" s="2">
        <v>24</v>
      </c>
      <c r="D256" s="3" t="s">
        <v>13</v>
      </c>
      <c r="E256" s="2">
        <v>39067</v>
      </c>
      <c r="F256" s="3" t="s">
        <v>182</v>
      </c>
      <c r="G256" s="3" t="s">
        <v>15</v>
      </c>
      <c r="H256" s="2">
        <v>53550</v>
      </c>
      <c r="I256" s="3" t="s">
        <v>24</v>
      </c>
      <c r="J256" s="4">
        <v>44950</v>
      </c>
      <c r="K256" s="3" t="s">
        <v>17</v>
      </c>
      <c r="L256" s="6">
        <v>60000</v>
      </c>
    </row>
    <row r="257" spans="1:12" x14ac:dyDescent="0.25">
      <c r="A257" s="2">
        <v>692200</v>
      </c>
      <c r="B257" s="3" t="s">
        <v>432</v>
      </c>
      <c r="C257" s="2">
        <v>24</v>
      </c>
      <c r="D257" s="3" t="s">
        <v>13</v>
      </c>
      <c r="E257" s="2">
        <v>47178</v>
      </c>
      <c r="F257" s="3" t="s">
        <v>37</v>
      </c>
      <c r="G257" s="3" t="s">
        <v>15</v>
      </c>
      <c r="H257" s="2">
        <v>53550</v>
      </c>
      <c r="I257" s="3" t="s">
        <v>24</v>
      </c>
      <c r="J257" s="4">
        <v>44951</v>
      </c>
      <c r="K257" s="3" t="s">
        <v>17</v>
      </c>
      <c r="L257" s="6">
        <v>7000</v>
      </c>
    </row>
    <row r="258" spans="1:12" x14ac:dyDescent="0.25">
      <c r="A258" s="2">
        <v>692203</v>
      </c>
      <c r="B258" s="3" t="s">
        <v>433</v>
      </c>
      <c r="C258" s="2">
        <v>24</v>
      </c>
      <c r="D258" s="3" t="s">
        <v>13</v>
      </c>
      <c r="E258" s="2">
        <v>40902</v>
      </c>
      <c r="F258" s="3" t="s">
        <v>116</v>
      </c>
      <c r="G258" s="3" t="s">
        <v>15</v>
      </c>
      <c r="H258" s="2">
        <v>24935</v>
      </c>
      <c r="I258" s="3" t="s">
        <v>29</v>
      </c>
      <c r="J258" s="4">
        <v>44950</v>
      </c>
      <c r="K258" s="3" t="s">
        <v>17</v>
      </c>
      <c r="L258" s="6">
        <v>25000</v>
      </c>
    </row>
    <row r="259" spans="1:12" x14ac:dyDescent="0.25">
      <c r="A259" s="2">
        <v>692241</v>
      </c>
      <c r="B259" s="3" t="s">
        <v>434</v>
      </c>
      <c r="C259" s="2">
        <v>24</v>
      </c>
      <c r="D259" s="3" t="s">
        <v>13</v>
      </c>
      <c r="E259" s="2">
        <v>47173</v>
      </c>
      <c r="F259" s="3" t="s">
        <v>31</v>
      </c>
      <c r="G259" s="3" t="s">
        <v>15</v>
      </c>
      <c r="H259" s="2">
        <v>25829</v>
      </c>
      <c r="I259" s="3" t="s">
        <v>16</v>
      </c>
      <c r="J259" s="4">
        <v>44950</v>
      </c>
      <c r="K259" s="3" t="s">
        <v>17</v>
      </c>
      <c r="L259" s="6">
        <v>15000</v>
      </c>
    </row>
    <row r="260" spans="1:12" x14ac:dyDescent="0.25">
      <c r="A260" s="2">
        <v>692293</v>
      </c>
      <c r="B260" s="3" t="s">
        <v>435</v>
      </c>
      <c r="C260" s="2">
        <v>24</v>
      </c>
      <c r="D260" s="3" t="s">
        <v>13</v>
      </c>
      <c r="E260" s="2">
        <v>40901</v>
      </c>
      <c r="F260" s="3" t="s">
        <v>262</v>
      </c>
      <c r="G260" s="3" t="s">
        <v>15</v>
      </c>
      <c r="H260" s="2">
        <v>51067</v>
      </c>
      <c r="I260" s="3" t="s">
        <v>42</v>
      </c>
      <c r="J260" s="4">
        <v>44950</v>
      </c>
      <c r="K260" s="3" t="s">
        <v>17</v>
      </c>
      <c r="L260" s="6">
        <v>45000</v>
      </c>
    </row>
    <row r="261" spans="1:12" x14ac:dyDescent="0.25">
      <c r="A261" s="2">
        <v>692300</v>
      </c>
      <c r="B261" s="3" t="s">
        <v>436</v>
      </c>
      <c r="C261" s="2">
        <v>24</v>
      </c>
      <c r="D261" s="3" t="s">
        <v>13</v>
      </c>
      <c r="E261" s="2">
        <v>38292</v>
      </c>
      <c r="F261" s="3" t="s">
        <v>226</v>
      </c>
      <c r="G261" s="3" t="s">
        <v>15</v>
      </c>
      <c r="H261" s="2">
        <v>53550</v>
      </c>
      <c r="I261" s="3" t="s">
        <v>24</v>
      </c>
      <c r="J261" s="4">
        <v>44951</v>
      </c>
      <c r="K261" s="3" t="s">
        <v>17</v>
      </c>
      <c r="L261" s="6">
        <v>10000</v>
      </c>
    </row>
    <row r="262" spans="1:12" x14ac:dyDescent="0.25">
      <c r="A262" s="2">
        <v>692301</v>
      </c>
      <c r="B262" s="3" t="s">
        <v>437</v>
      </c>
      <c r="C262" s="2">
        <v>24</v>
      </c>
      <c r="D262" s="3" t="s">
        <v>13</v>
      </c>
      <c r="E262" s="2">
        <v>40907</v>
      </c>
      <c r="F262" s="3" t="s">
        <v>438</v>
      </c>
      <c r="G262" s="3" t="s">
        <v>15</v>
      </c>
      <c r="H262" s="2">
        <v>25829</v>
      </c>
      <c r="I262" s="3" t="s">
        <v>16</v>
      </c>
      <c r="J262" s="4">
        <v>44950</v>
      </c>
      <c r="K262" s="3" t="s">
        <v>17</v>
      </c>
      <c r="L262" s="6">
        <v>40000</v>
      </c>
    </row>
    <row r="263" spans="1:12" x14ac:dyDescent="0.25">
      <c r="A263" s="2">
        <v>692360</v>
      </c>
      <c r="B263" s="3" t="s">
        <v>439</v>
      </c>
      <c r="C263" s="2">
        <v>24</v>
      </c>
      <c r="D263" s="3" t="s">
        <v>13</v>
      </c>
      <c r="E263" s="2">
        <v>39070</v>
      </c>
      <c r="F263" s="3" t="s">
        <v>440</v>
      </c>
      <c r="G263" s="3" t="s">
        <v>15</v>
      </c>
      <c r="H263" s="2">
        <v>53550</v>
      </c>
      <c r="I263" s="3" t="s">
        <v>24</v>
      </c>
      <c r="J263" s="4">
        <v>44950</v>
      </c>
      <c r="K263" s="3" t="s">
        <v>17</v>
      </c>
      <c r="L263" s="6">
        <v>10000</v>
      </c>
    </row>
    <row r="264" spans="1:12" x14ac:dyDescent="0.25">
      <c r="A264" s="2">
        <v>692374</v>
      </c>
      <c r="B264" s="3" t="s">
        <v>441</v>
      </c>
      <c r="C264" s="2">
        <v>24</v>
      </c>
      <c r="D264" s="3" t="s">
        <v>13</v>
      </c>
      <c r="E264" s="2">
        <v>57077</v>
      </c>
      <c r="F264" s="3" t="s">
        <v>56</v>
      </c>
      <c r="G264" s="3" t="s">
        <v>15</v>
      </c>
      <c r="H264" s="2">
        <v>24935</v>
      </c>
      <c r="I264" s="3" t="s">
        <v>29</v>
      </c>
      <c r="J264" s="4">
        <v>44950</v>
      </c>
      <c r="K264" s="3" t="s">
        <v>17</v>
      </c>
      <c r="L264" s="6">
        <v>10000</v>
      </c>
    </row>
    <row r="265" spans="1:12" x14ac:dyDescent="0.25">
      <c r="A265" s="2">
        <v>692381</v>
      </c>
      <c r="B265" s="3" t="s">
        <v>442</v>
      </c>
      <c r="C265" s="2">
        <v>24</v>
      </c>
      <c r="D265" s="3" t="s">
        <v>13</v>
      </c>
      <c r="E265" s="2">
        <v>35740</v>
      </c>
      <c r="F265" s="3" t="s">
        <v>443</v>
      </c>
      <c r="G265" s="3" t="s">
        <v>15</v>
      </c>
      <c r="H265" s="2">
        <v>25829</v>
      </c>
      <c r="I265" s="3" t="s">
        <v>16</v>
      </c>
      <c r="J265" s="4">
        <v>44951</v>
      </c>
      <c r="K265" s="3" t="s">
        <v>17</v>
      </c>
      <c r="L265" s="6">
        <v>20000</v>
      </c>
    </row>
    <row r="266" spans="1:12" x14ac:dyDescent="0.25">
      <c r="A266" s="2">
        <v>692384</v>
      </c>
      <c r="B266" s="3" t="s">
        <v>444</v>
      </c>
      <c r="C266" s="2">
        <v>24</v>
      </c>
      <c r="D266" s="3" t="s">
        <v>13</v>
      </c>
      <c r="E266" s="2">
        <v>40931</v>
      </c>
      <c r="F266" s="3" t="s">
        <v>340</v>
      </c>
      <c r="G266" s="3" t="s">
        <v>15</v>
      </c>
      <c r="H266" s="2">
        <v>53550</v>
      </c>
      <c r="I266" s="3" t="s">
        <v>24</v>
      </c>
      <c r="J266" s="4">
        <v>44950</v>
      </c>
      <c r="K266" s="3" t="s">
        <v>17</v>
      </c>
      <c r="L266" s="6">
        <v>60000</v>
      </c>
    </row>
    <row r="267" spans="1:12" x14ac:dyDescent="0.25">
      <c r="A267" s="2">
        <v>692403</v>
      </c>
      <c r="B267" s="3" t="s">
        <v>445</v>
      </c>
      <c r="C267" s="2">
        <v>24</v>
      </c>
      <c r="D267" s="3" t="s">
        <v>13</v>
      </c>
      <c r="E267" s="2">
        <v>39067</v>
      </c>
      <c r="F267" s="3" t="s">
        <v>182</v>
      </c>
      <c r="G267" s="3" t="s">
        <v>15</v>
      </c>
      <c r="H267" s="2">
        <v>53550</v>
      </c>
      <c r="I267" s="3" t="s">
        <v>24</v>
      </c>
      <c r="J267" s="4">
        <v>44951</v>
      </c>
      <c r="K267" s="3" t="s">
        <v>17</v>
      </c>
      <c r="L267" s="6">
        <v>30000</v>
      </c>
    </row>
    <row r="268" spans="1:12" x14ac:dyDescent="0.25">
      <c r="A268" s="2">
        <v>692433</v>
      </c>
      <c r="B268" s="3" t="s">
        <v>446</v>
      </c>
      <c r="C268" s="2">
        <v>24</v>
      </c>
      <c r="D268" s="3" t="s">
        <v>13</v>
      </c>
      <c r="E268" s="2">
        <v>62581</v>
      </c>
      <c r="F268" s="3" t="s">
        <v>447</v>
      </c>
      <c r="G268" s="3" t="s">
        <v>15</v>
      </c>
      <c r="H268" s="2">
        <v>53550</v>
      </c>
      <c r="I268" s="3" t="s">
        <v>24</v>
      </c>
      <c r="J268" s="4">
        <v>44950</v>
      </c>
      <c r="K268" s="3" t="s">
        <v>17</v>
      </c>
      <c r="L268" s="6">
        <v>20000</v>
      </c>
    </row>
    <row r="269" spans="1:12" x14ac:dyDescent="0.25">
      <c r="A269" s="2">
        <v>692455</v>
      </c>
      <c r="B269" s="3" t="s">
        <v>448</v>
      </c>
      <c r="C269" s="2">
        <v>24</v>
      </c>
      <c r="D269" s="3" t="s">
        <v>13</v>
      </c>
      <c r="E269" s="2">
        <v>51591</v>
      </c>
      <c r="F269" s="3" t="s">
        <v>110</v>
      </c>
      <c r="G269" s="3" t="s">
        <v>15</v>
      </c>
      <c r="H269" s="2">
        <v>24935</v>
      </c>
      <c r="I269" s="3" t="s">
        <v>29</v>
      </c>
      <c r="J269" s="4">
        <v>44951</v>
      </c>
      <c r="K269" s="3" t="s">
        <v>17</v>
      </c>
      <c r="L269" s="6">
        <v>35000</v>
      </c>
    </row>
    <row r="270" spans="1:12" x14ac:dyDescent="0.25">
      <c r="A270" s="2">
        <v>692461</v>
      </c>
      <c r="B270" s="3" t="s">
        <v>449</v>
      </c>
      <c r="C270" s="2">
        <v>24</v>
      </c>
      <c r="D270" s="3" t="s">
        <v>13</v>
      </c>
      <c r="E270" s="2">
        <v>57504</v>
      </c>
      <c r="F270" s="3" t="s">
        <v>28</v>
      </c>
      <c r="G270" s="3" t="s">
        <v>15</v>
      </c>
      <c r="H270" s="2">
        <v>25829</v>
      </c>
      <c r="I270" s="3" t="s">
        <v>16</v>
      </c>
      <c r="J270" s="4">
        <v>44950</v>
      </c>
      <c r="K270" s="3" t="s">
        <v>17</v>
      </c>
      <c r="L270" s="6">
        <v>35000</v>
      </c>
    </row>
    <row r="271" spans="1:12" x14ac:dyDescent="0.25">
      <c r="A271" s="2">
        <v>692482</v>
      </c>
      <c r="B271" s="3" t="s">
        <v>450</v>
      </c>
      <c r="C271" s="2">
        <v>24</v>
      </c>
      <c r="D271" s="3" t="s">
        <v>13</v>
      </c>
      <c r="E271" s="2">
        <v>53605</v>
      </c>
      <c r="F271" s="3" t="s">
        <v>451</v>
      </c>
      <c r="G271" s="3" t="s">
        <v>15</v>
      </c>
      <c r="H271" s="2">
        <v>25829</v>
      </c>
      <c r="I271" s="3" t="s">
        <v>16</v>
      </c>
      <c r="J271" s="4">
        <v>44950</v>
      </c>
      <c r="K271" s="3" t="s">
        <v>17</v>
      </c>
      <c r="L271" s="6">
        <v>74000</v>
      </c>
    </row>
    <row r="272" spans="1:12" x14ac:dyDescent="0.25">
      <c r="A272" s="2">
        <v>692492</v>
      </c>
      <c r="B272" s="3" t="s">
        <v>452</v>
      </c>
      <c r="C272" s="2">
        <v>24</v>
      </c>
      <c r="D272" s="3" t="s">
        <v>13</v>
      </c>
      <c r="E272" s="2">
        <v>22142</v>
      </c>
      <c r="F272" s="3" t="s">
        <v>92</v>
      </c>
      <c r="G272" s="3" t="s">
        <v>15</v>
      </c>
      <c r="H272" s="2">
        <v>24935</v>
      </c>
      <c r="I272" s="3" t="s">
        <v>29</v>
      </c>
      <c r="J272" s="4">
        <v>44951</v>
      </c>
      <c r="K272" s="3" t="s">
        <v>17</v>
      </c>
      <c r="L272" s="6">
        <v>20000</v>
      </c>
    </row>
    <row r="273" spans="1:12" x14ac:dyDescent="0.25">
      <c r="A273" s="2">
        <v>692510</v>
      </c>
      <c r="B273" s="3" t="s">
        <v>453</v>
      </c>
      <c r="C273" s="2">
        <v>24</v>
      </c>
      <c r="D273" s="3" t="s">
        <v>13</v>
      </c>
      <c r="E273" s="2">
        <v>58524</v>
      </c>
      <c r="F273" s="3" t="s">
        <v>178</v>
      </c>
      <c r="G273" s="3" t="s">
        <v>15</v>
      </c>
      <c r="H273" s="2">
        <v>25829</v>
      </c>
      <c r="I273" s="3" t="s">
        <v>16</v>
      </c>
      <c r="J273" s="4">
        <v>44951</v>
      </c>
      <c r="K273" s="3" t="s">
        <v>17</v>
      </c>
      <c r="L273" s="6">
        <v>50000</v>
      </c>
    </row>
    <row r="274" spans="1:12" x14ac:dyDescent="0.25">
      <c r="A274" s="2">
        <v>692531</v>
      </c>
      <c r="B274" s="3" t="s">
        <v>454</v>
      </c>
      <c r="C274" s="2">
        <v>24</v>
      </c>
      <c r="D274" s="3" t="s">
        <v>13</v>
      </c>
      <c r="E274" s="2">
        <v>52893</v>
      </c>
      <c r="F274" s="3" t="s">
        <v>455</v>
      </c>
      <c r="G274" s="3" t="s">
        <v>15</v>
      </c>
      <c r="H274" s="2">
        <v>53550</v>
      </c>
      <c r="I274" s="3" t="s">
        <v>24</v>
      </c>
      <c r="J274" s="4">
        <v>44950</v>
      </c>
      <c r="K274" s="3" t="s">
        <v>17</v>
      </c>
      <c r="L274" s="6">
        <v>10000</v>
      </c>
    </row>
    <row r="275" spans="1:12" x14ac:dyDescent="0.25">
      <c r="A275" s="2">
        <v>692552</v>
      </c>
      <c r="B275" s="3" t="s">
        <v>456</v>
      </c>
      <c r="C275" s="2">
        <v>24</v>
      </c>
      <c r="D275" s="3" t="s">
        <v>13</v>
      </c>
      <c r="E275" s="2">
        <v>42312</v>
      </c>
      <c r="F275" s="3" t="s">
        <v>44</v>
      </c>
      <c r="G275" s="3" t="s">
        <v>15</v>
      </c>
      <c r="H275" s="2">
        <v>24935</v>
      </c>
      <c r="I275" s="3" t="s">
        <v>29</v>
      </c>
      <c r="J275" s="4">
        <v>44951</v>
      </c>
      <c r="K275" s="3" t="s">
        <v>17</v>
      </c>
      <c r="L275" s="6">
        <v>40000</v>
      </c>
    </row>
    <row r="276" spans="1:12" x14ac:dyDescent="0.25">
      <c r="A276" s="2">
        <v>692553</v>
      </c>
      <c r="B276" s="3" t="s">
        <v>457</v>
      </c>
      <c r="C276" s="2">
        <v>24</v>
      </c>
      <c r="D276" s="3" t="s">
        <v>13</v>
      </c>
      <c r="E276" s="2">
        <v>42301</v>
      </c>
      <c r="F276" s="3" t="s">
        <v>366</v>
      </c>
      <c r="G276" s="3" t="s">
        <v>15</v>
      </c>
      <c r="H276" s="2">
        <v>53550</v>
      </c>
      <c r="I276" s="3" t="s">
        <v>24</v>
      </c>
      <c r="J276" s="4">
        <v>44951</v>
      </c>
      <c r="K276" s="3" t="s">
        <v>17</v>
      </c>
      <c r="L276" s="6">
        <v>20000</v>
      </c>
    </row>
    <row r="277" spans="1:12" x14ac:dyDescent="0.25">
      <c r="A277" s="2">
        <v>692588</v>
      </c>
      <c r="B277" s="3" t="s">
        <v>458</v>
      </c>
      <c r="C277" s="2">
        <v>24</v>
      </c>
      <c r="D277" s="3" t="s">
        <v>13</v>
      </c>
      <c r="E277" s="2">
        <v>61344</v>
      </c>
      <c r="F277" s="3" t="s">
        <v>143</v>
      </c>
      <c r="G277" s="3" t="s">
        <v>15</v>
      </c>
      <c r="H277" s="2">
        <v>24935</v>
      </c>
      <c r="I277" s="3" t="s">
        <v>29</v>
      </c>
      <c r="J277" s="4">
        <v>44951</v>
      </c>
      <c r="K277" s="3" t="s">
        <v>17</v>
      </c>
      <c r="L277" s="6">
        <v>10000</v>
      </c>
    </row>
    <row r="278" spans="1:12" x14ac:dyDescent="0.25">
      <c r="A278" s="2">
        <v>692592</v>
      </c>
      <c r="B278" s="3" t="s">
        <v>459</v>
      </c>
      <c r="C278" s="2">
        <v>24</v>
      </c>
      <c r="D278" s="3" t="s">
        <v>13</v>
      </c>
      <c r="E278" s="2">
        <v>27925</v>
      </c>
      <c r="F278" s="3" t="s">
        <v>126</v>
      </c>
      <c r="G278" s="3" t="s">
        <v>15</v>
      </c>
      <c r="H278" s="2">
        <v>25829</v>
      </c>
      <c r="I278" s="3" t="s">
        <v>16</v>
      </c>
      <c r="J278" s="4">
        <v>44951</v>
      </c>
      <c r="K278" s="3" t="s">
        <v>17</v>
      </c>
      <c r="L278" s="6">
        <v>50000</v>
      </c>
    </row>
    <row r="279" spans="1:12" x14ac:dyDescent="0.25">
      <c r="A279" s="2">
        <v>692593</v>
      </c>
      <c r="B279" s="3" t="s">
        <v>460</v>
      </c>
      <c r="C279" s="2">
        <v>24</v>
      </c>
      <c r="D279" s="3" t="s">
        <v>13</v>
      </c>
      <c r="E279" s="2">
        <v>55024</v>
      </c>
      <c r="F279" s="3" t="s">
        <v>133</v>
      </c>
      <c r="G279" s="3" t="s">
        <v>15</v>
      </c>
      <c r="H279" s="2">
        <v>25829</v>
      </c>
      <c r="I279" s="3" t="s">
        <v>16</v>
      </c>
      <c r="J279" s="4">
        <v>44950</v>
      </c>
      <c r="K279" s="3" t="s">
        <v>17</v>
      </c>
      <c r="L279" s="6">
        <v>20000</v>
      </c>
    </row>
    <row r="280" spans="1:12" x14ac:dyDescent="0.25">
      <c r="A280" s="2">
        <v>692672</v>
      </c>
      <c r="B280" s="3" t="s">
        <v>461</v>
      </c>
      <c r="C280" s="2">
        <v>24</v>
      </c>
      <c r="D280" s="3" t="s">
        <v>13</v>
      </c>
      <c r="E280" s="2">
        <v>28751</v>
      </c>
      <c r="F280" s="3" t="s">
        <v>160</v>
      </c>
      <c r="G280" s="3" t="s">
        <v>15</v>
      </c>
      <c r="H280" s="2">
        <v>25829</v>
      </c>
      <c r="I280" s="3" t="s">
        <v>16</v>
      </c>
      <c r="J280" s="4">
        <v>44951</v>
      </c>
      <c r="K280" s="3" t="s">
        <v>17</v>
      </c>
      <c r="L280" s="6">
        <v>35000</v>
      </c>
    </row>
    <row r="281" spans="1:12" x14ac:dyDescent="0.25">
      <c r="A281" s="2">
        <v>691350</v>
      </c>
      <c r="B281" s="3" t="s">
        <v>462</v>
      </c>
      <c r="C281" s="2">
        <v>25</v>
      </c>
      <c r="D281" s="3" t="s">
        <v>13</v>
      </c>
      <c r="E281" s="2">
        <v>48309</v>
      </c>
      <c r="F281" s="3" t="s">
        <v>306</v>
      </c>
      <c r="G281" s="3" t="s">
        <v>15</v>
      </c>
      <c r="H281" s="2">
        <v>51067</v>
      </c>
      <c r="I281" s="3" t="s">
        <v>42</v>
      </c>
      <c r="J281" s="4">
        <v>44951</v>
      </c>
      <c r="K281" s="3" t="s">
        <v>17</v>
      </c>
      <c r="L281" s="6">
        <v>40000</v>
      </c>
    </row>
    <row r="282" spans="1:12" x14ac:dyDescent="0.25">
      <c r="A282" s="2">
        <v>691786</v>
      </c>
      <c r="B282" s="3" t="s">
        <v>463</v>
      </c>
      <c r="C282" s="2">
        <v>25</v>
      </c>
      <c r="D282" s="3" t="s">
        <v>13</v>
      </c>
      <c r="E282" s="2">
        <v>38958</v>
      </c>
      <c r="F282" s="3" t="s">
        <v>464</v>
      </c>
      <c r="G282" s="3" t="s">
        <v>15</v>
      </c>
      <c r="H282" s="2">
        <v>25829</v>
      </c>
      <c r="I282" s="3" t="s">
        <v>16</v>
      </c>
      <c r="J282" s="4">
        <v>44951</v>
      </c>
      <c r="K282" s="3" t="s">
        <v>17</v>
      </c>
      <c r="L282" s="6">
        <v>15000</v>
      </c>
    </row>
    <row r="283" spans="1:12" x14ac:dyDescent="0.25">
      <c r="A283" s="2">
        <v>691900</v>
      </c>
      <c r="B283" s="3" t="s">
        <v>465</v>
      </c>
      <c r="C283" s="2">
        <v>25</v>
      </c>
      <c r="D283" s="3" t="s">
        <v>13</v>
      </c>
      <c r="E283" s="2">
        <v>63628</v>
      </c>
      <c r="F283" s="3" t="s">
        <v>466</v>
      </c>
      <c r="G283" s="3" t="s">
        <v>15</v>
      </c>
      <c r="H283" s="2">
        <v>53550</v>
      </c>
      <c r="I283" s="3" t="s">
        <v>24</v>
      </c>
      <c r="J283" s="4">
        <v>44952</v>
      </c>
      <c r="K283" s="3" t="s">
        <v>17</v>
      </c>
      <c r="L283" s="6">
        <v>26000</v>
      </c>
    </row>
    <row r="284" spans="1:12" x14ac:dyDescent="0.25">
      <c r="A284" s="2">
        <v>691930</v>
      </c>
      <c r="B284" s="3" t="s">
        <v>467</v>
      </c>
      <c r="C284" s="2">
        <v>25</v>
      </c>
      <c r="D284" s="3" t="s">
        <v>13</v>
      </c>
      <c r="E284" s="2">
        <v>58682</v>
      </c>
      <c r="F284" s="3" t="s">
        <v>268</v>
      </c>
      <c r="G284" s="3" t="s">
        <v>15</v>
      </c>
      <c r="H284" s="2">
        <v>53550</v>
      </c>
      <c r="I284" s="3" t="s">
        <v>24</v>
      </c>
      <c r="J284" s="4">
        <v>44952</v>
      </c>
      <c r="K284" s="3" t="s">
        <v>17</v>
      </c>
      <c r="L284" s="6">
        <v>18000</v>
      </c>
    </row>
    <row r="285" spans="1:12" x14ac:dyDescent="0.25">
      <c r="A285" s="2">
        <v>691940</v>
      </c>
      <c r="B285" s="3" t="s">
        <v>468</v>
      </c>
      <c r="C285" s="2">
        <v>25</v>
      </c>
      <c r="D285" s="3" t="s">
        <v>13</v>
      </c>
      <c r="E285" s="2">
        <v>37706</v>
      </c>
      <c r="F285" s="3" t="s">
        <v>469</v>
      </c>
      <c r="G285" s="3" t="s">
        <v>15</v>
      </c>
      <c r="H285" s="2">
        <v>51067</v>
      </c>
      <c r="I285" s="3" t="s">
        <v>42</v>
      </c>
      <c r="J285" s="4">
        <v>44951</v>
      </c>
      <c r="K285" s="3" t="s">
        <v>17</v>
      </c>
      <c r="L285" s="6">
        <v>22000</v>
      </c>
    </row>
    <row r="286" spans="1:12" x14ac:dyDescent="0.25">
      <c r="A286" s="2">
        <v>692022</v>
      </c>
      <c r="B286" s="3" t="s">
        <v>470</v>
      </c>
      <c r="C286" s="2">
        <v>25</v>
      </c>
      <c r="D286" s="3" t="s">
        <v>13</v>
      </c>
      <c r="E286" s="2">
        <v>59245</v>
      </c>
      <c r="F286" s="3" t="s">
        <v>417</v>
      </c>
      <c r="G286" s="3" t="s">
        <v>15</v>
      </c>
      <c r="H286" s="2">
        <v>24935</v>
      </c>
      <c r="I286" s="3" t="s">
        <v>29</v>
      </c>
      <c r="J286" s="4">
        <v>44951</v>
      </c>
      <c r="K286" s="3" t="s">
        <v>17</v>
      </c>
      <c r="L286" s="6">
        <v>60000</v>
      </c>
    </row>
    <row r="287" spans="1:12" x14ac:dyDescent="0.25">
      <c r="A287" s="2">
        <v>692156</v>
      </c>
      <c r="B287" s="3" t="s">
        <v>471</v>
      </c>
      <c r="C287" s="2">
        <v>25</v>
      </c>
      <c r="D287" s="3" t="s">
        <v>13</v>
      </c>
      <c r="E287" s="2">
        <v>49023</v>
      </c>
      <c r="F287" s="3" t="s">
        <v>356</v>
      </c>
      <c r="G287" s="3" t="s">
        <v>15</v>
      </c>
      <c r="H287" s="2">
        <v>53550</v>
      </c>
      <c r="I287" s="3" t="s">
        <v>24</v>
      </c>
      <c r="J287" s="4">
        <v>44951</v>
      </c>
      <c r="K287" s="3" t="s">
        <v>17</v>
      </c>
      <c r="L287" s="6">
        <v>20000</v>
      </c>
    </row>
    <row r="288" spans="1:12" x14ac:dyDescent="0.25">
      <c r="A288" s="2">
        <v>692234</v>
      </c>
      <c r="B288" s="3" t="s">
        <v>472</v>
      </c>
      <c r="C288" s="2">
        <v>25</v>
      </c>
      <c r="D288" s="3" t="s">
        <v>13</v>
      </c>
      <c r="E288" s="2">
        <v>49023</v>
      </c>
      <c r="F288" s="3" t="s">
        <v>356</v>
      </c>
      <c r="G288" s="3" t="s">
        <v>15</v>
      </c>
      <c r="H288" s="2">
        <v>25829</v>
      </c>
      <c r="I288" s="3" t="s">
        <v>16</v>
      </c>
      <c r="J288" s="4">
        <v>44951</v>
      </c>
      <c r="K288" s="3" t="s">
        <v>17</v>
      </c>
      <c r="L288" s="6">
        <v>40000</v>
      </c>
    </row>
    <row r="289" spans="1:12" x14ac:dyDescent="0.25">
      <c r="A289" s="2">
        <v>692237</v>
      </c>
      <c r="B289" s="3" t="s">
        <v>473</v>
      </c>
      <c r="C289" s="2">
        <v>25</v>
      </c>
      <c r="D289" s="3" t="s">
        <v>13</v>
      </c>
      <c r="E289" s="2">
        <v>59101</v>
      </c>
      <c r="F289" s="3" t="s">
        <v>174</v>
      </c>
      <c r="G289" s="3" t="s">
        <v>15</v>
      </c>
      <c r="H289" s="2">
        <v>51067</v>
      </c>
      <c r="I289" s="3" t="s">
        <v>42</v>
      </c>
      <c r="J289" s="4">
        <v>44951</v>
      </c>
      <c r="K289" s="3" t="s">
        <v>17</v>
      </c>
      <c r="L289" s="6">
        <v>55000</v>
      </c>
    </row>
    <row r="290" spans="1:12" x14ac:dyDescent="0.25">
      <c r="A290" s="2">
        <v>692255</v>
      </c>
      <c r="B290" s="3" t="s">
        <v>474</v>
      </c>
      <c r="C290" s="2">
        <v>25</v>
      </c>
      <c r="D290" s="3" t="s">
        <v>13</v>
      </c>
      <c r="E290" s="2">
        <v>47173</v>
      </c>
      <c r="F290" s="3" t="s">
        <v>31</v>
      </c>
      <c r="G290" s="3" t="s">
        <v>15</v>
      </c>
      <c r="H290" s="2">
        <v>53550</v>
      </c>
      <c r="I290" s="3" t="s">
        <v>24</v>
      </c>
      <c r="J290" s="4">
        <v>44951</v>
      </c>
      <c r="K290" s="3" t="s">
        <v>17</v>
      </c>
      <c r="L290" s="6">
        <v>8000</v>
      </c>
    </row>
    <row r="291" spans="1:12" x14ac:dyDescent="0.25">
      <c r="A291" s="2">
        <v>692281</v>
      </c>
      <c r="B291" s="3" t="s">
        <v>475</v>
      </c>
      <c r="C291" s="2">
        <v>25</v>
      </c>
      <c r="D291" s="3" t="s">
        <v>13</v>
      </c>
      <c r="E291" s="2">
        <v>50949</v>
      </c>
      <c r="F291" s="3" t="s">
        <v>275</v>
      </c>
      <c r="G291" s="3" t="s">
        <v>15</v>
      </c>
      <c r="H291" s="2">
        <v>51067</v>
      </c>
      <c r="I291" s="3" t="s">
        <v>42</v>
      </c>
      <c r="J291" s="4">
        <v>44951</v>
      </c>
      <c r="K291" s="3" t="s">
        <v>17</v>
      </c>
      <c r="L291" s="6">
        <v>30000</v>
      </c>
    </row>
    <row r="292" spans="1:12" x14ac:dyDescent="0.25">
      <c r="A292" s="2">
        <v>692285</v>
      </c>
      <c r="B292" s="3" t="s">
        <v>476</v>
      </c>
      <c r="C292" s="2">
        <v>25</v>
      </c>
      <c r="D292" s="3" t="s">
        <v>13</v>
      </c>
      <c r="E292" s="2">
        <v>59243</v>
      </c>
      <c r="F292" s="3" t="s">
        <v>477</v>
      </c>
      <c r="G292" s="3" t="s">
        <v>15</v>
      </c>
      <c r="H292" s="2">
        <v>24935</v>
      </c>
      <c r="I292" s="3" t="s">
        <v>29</v>
      </c>
      <c r="J292" s="4">
        <v>44951</v>
      </c>
      <c r="K292" s="3" t="s">
        <v>17</v>
      </c>
      <c r="L292" s="6">
        <v>20000</v>
      </c>
    </row>
    <row r="293" spans="1:12" x14ac:dyDescent="0.25">
      <c r="A293" s="2">
        <v>692312</v>
      </c>
      <c r="B293" s="3" t="s">
        <v>478</v>
      </c>
      <c r="C293" s="2">
        <v>25</v>
      </c>
      <c r="D293" s="3" t="s">
        <v>13</v>
      </c>
      <c r="E293" s="2">
        <v>47183</v>
      </c>
      <c r="F293" s="3" t="s">
        <v>128</v>
      </c>
      <c r="G293" s="3" t="s">
        <v>15</v>
      </c>
      <c r="H293" s="2">
        <v>53550</v>
      </c>
      <c r="I293" s="3" t="s">
        <v>24</v>
      </c>
      <c r="J293" s="4">
        <v>44952</v>
      </c>
      <c r="K293" s="3" t="s">
        <v>17</v>
      </c>
      <c r="L293" s="6">
        <v>45000</v>
      </c>
    </row>
    <row r="294" spans="1:12" x14ac:dyDescent="0.25">
      <c r="A294" s="2">
        <v>692313</v>
      </c>
      <c r="B294" s="3" t="s">
        <v>479</v>
      </c>
      <c r="C294" s="2">
        <v>25</v>
      </c>
      <c r="D294" s="3" t="s">
        <v>13</v>
      </c>
      <c r="E294" s="2">
        <v>39070</v>
      </c>
      <c r="F294" s="3" t="s">
        <v>440</v>
      </c>
      <c r="G294" s="3" t="s">
        <v>15</v>
      </c>
      <c r="H294" s="2">
        <v>24935</v>
      </c>
      <c r="I294" s="3" t="s">
        <v>29</v>
      </c>
      <c r="J294" s="4">
        <v>44957</v>
      </c>
      <c r="K294" s="3" t="s">
        <v>17</v>
      </c>
      <c r="L294" s="6">
        <v>30000</v>
      </c>
    </row>
    <row r="295" spans="1:12" x14ac:dyDescent="0.25">
      <c r="A295" s="2">
        <v>692319</v>
      </c>
      <c r="B295" s="3" t="s">
        <v>480</v>
      </c>
      <c r="C295" s="2">
        <v>25</v>
      </c>
      <c r="D295" s="3" t="s">
        <v>13</v>
      </c>
      <c r="E295" s="2">
        <v>48314</v>
      </c>
      <c r="F295" s="3" t="s">
        <v>82</v>
      </c>
      <c r="G295" s="3" t="s">
        <v>15</v>
      </c>
      <c r="H295" s="2">
        <v>53550</v>
      </c>
      <c r="I295" s="3" t="s">
        <v>24</v>
      </c>
      <c r="J295" s="4">
        <v>44952</v>
      </c>
      <c r="K295" s="3" t="s">
        <v>17</v>
      </c>
      <c r="L295" s="6">
        <v>30000</v>
      </c>
    </row>
    <row r="296" spans="1:12" x14ac:dyDescent="0.25">
      <c r="A296" s="2">
        <v>692346</v>
      </c>
      <c r="B296" s="3" t="s">
        <v>481</v>
      </c>
      <c r="C296" s="2">
        <v>25</v>
      </c>
      <c r="D296" s="3" t="s">
        <v>13</v>
      </c>
      <c r="E296" s="2">
        <v>36794</v>
      </c>
      <c r="F296" s="3" t="s">
        <v>122</v>
      </c>
      <c r="G296" s="3" t="s">
        <v>15</v>
      </c>
      <c r="H296" s="2">
        <v>25829</v>
      </c>
      <c r="I296" s="3" t="s">
        <v>16</v>
      </c>
      <c r="J296" s="4">
        <v>44951</v>
      </c>
      <c r="K296" s="3" t="s">
        <v>17</v>
      </c>
      <c r="L296" s="6">
        <v>60000</v>
      </c>
    </row>
    <row r="297" spans="1:12" x14ac:dyDescent="0.25">
      <c r="A297" s="2">
        <v>692353</v>
      </c>
      <c r="B297" s="3" t="s">
        <v>482</v>
      </c>
      <c r="C297" s="2">
        <v>25</v>
      </c>
      <c r="D297" s="3" t="s">
        <v>13</v>
      </c>
      <c r="E297" s="2">
        <v>25729</v>
      </c>
      <c r="F297" s="3" t="s">
        <v>114</v>
      </c>
      <c r="G297" s="3" t="s">
        <v>15</v>
      </c>
      <c r="H297" s="2">
        <v>53550</v>
      </c>
      <c r="I297" s="3" t="s">
        <v>24</v>
      </c>
      <c r="J297" s="4">
        <v>44952</v>
      </c>
      <c r="K297" s="3" t="s">
        <v>17</v>
      </c>
      <c r="L297" s="6">
        <v>50000</v>
      </c>
    </row>
    <row r="298" spans="1:12" x14ac:dyDescent="0.25">
      <c r="A298" s="2">
        <v>692356</v>
      </c>
      <c r="B298" s="3" t="s">
        <v>483</v>
      </c>
      <c r="C298" s="2">
        <v>25</v>
      </c>
      <c r="D298" s="3" t="s">
        <v>13</v>
      </c>
      <c r="E298" s="2">
        <v>57081</v>
      </c>
      <c r="F298" s="3" t="s">
        <v>484</v>
      </c>
      <c r="G298" s="3" t="s">
        <v>15</v>
      </c>
      <c r="H298" s="2">
        <v>24935</v>
      </c>
      <c r="I298" s="3" t="s">
        <v>29</v>
      </c>
      <c r="J298" s="4">
        <v>44951</v>
      </c>
      <c r="K298" s="3" t="s">
        <v>17</v>
      </c>
      <c r="L298" s="6">
        <v>40000</v>
      </c>
    </row>
    <row r="299" spans="1:12" x14ac:dyDescent="0.25">
      <c r="A299" s="2">
        <v>692378</v>
      </c>
      <c r="B299" s="3" t="s">
        <v>485</v>
      </c>
      <c r="C299" s="2">
        <v>25</v>
      </c>
      <c r="D299" s="3" t="s">
        <v>13</v>
      </c>
      <c r="E299" s="2">
        <v>55027</v>
      </c>
      <c r="F299" s="3" t="s">
        <v>486</v>
      </c>
      <c r="G299" s="3" t="s">
        <v>15</v>
      </c>
      <c r="H299" s="2">
        <v>53550</v>
      </c>
      <c r="I299" s="3" t="s">
        <v>24</v>
      </c>
      <c r="J299" s="4">
        <v>44951</v>
      </c>
      <c r="K299" s="3" t="s">
        <v>17</v>
      </c>
      <c r="L299" s="6">
        <v>53000</v>
      </c>
    </row>
    <row r="300" spans="1:12" x14ac:dyDescent="0.25">
      <c r="A300" s="2">
        <v>692391</v>
      </c>
      <c r="B300" s="3" t="s">
        <v>487</v>
      </c>
      <c r="C300" s="2">
        <v>25</v>
      </c>
      <c r="D300" s="3" t="s">
        <v>13</v>
      </c>
      <c r="E300" s="2">
        <v>25729</v>
      </c>
      <c r="F300" s="3" t="s">
        <v>114</v>
      </c>
      <c r="G300" s="3" t="s">
        <v>15</v>
      </c>
      <c r="H300" s="2">
        <v>51067</v>
      </c>
      <c r="I300" s="3" t="s">
        <v>42</v>
      </c>
      <c r="J300" s="4">
        <v>44951</v>
      </c>
      <c r="K300" s="3" t="s">
        <v>17</v>
      </c>
      <c r="L300" s="6">
        <v>25000</v>
      </c>
    </row>
    <row r="301" spans="1:12" x14ac:dyDescent="0.25">
      <c r="A301" s="2">
        <v>692394</v>
      </c>
      <c r="B301" s="3" t="s">
        <v>488</v>
      </c>
      <c r="C301" s="2">
        <v>25</v>
      </c>
      <c r="D301" s="3" t="s">
        <v>13</v>
      </c>
      <c r="E301" s="2">
        <v>50954</v>
      </c>
      <c r="F301" s="3" t="s">
        <v>270</v>
      </c>
      <c r="G301" s="3" t="s">
        <v>15</v>
      </c>
      <c r="H301" s="2">
        <v>25829</v>
      </c>
      <c r="I301" s="3" t="s">
        <v>16</v>
      </c>
      <c r="J301" s="4">
        <v>44951</v>
      </c>
      <c r="K301" s="3" t="s">
        <v>17</v>
      </c>
      <c r="L301" s="6">
        <v>15000</v>
      </c>
    </row>
    <row r="302" spans="1:12" x14ac:dyDescent="0.25">
      <c r="A302" s="2">
        <v>692429</v>
      </c>
      <c r="B302" s="3" t="s">
        <v>489</v>
      </c>
      <c r="C302" s="2">
        <v>25</v>
      </c>
      <c r="D302" s="3" t="s">
        <v>13</v>
      </c>
      <c r="E302" s="2">
        <v>48266</v>
      </c>
      <c r="F302" s="3" t="s">
        <v>216</v>
      </c>
      <c r="G302" s="3" t="s">
        <v>15</v>
      </c>
      <c r="H302" s="2">
        <v>25829</v>
      </c>
      <c r="I302" s="3" t="s">
        <v>16</v>
      </c>
      <c r="J302" s="4">
        <v>44952</v>
      </c>
      <c r="K302" s="3" t="s">
        <v>17</v>
      </c>
      <c r="L302" s="6">
        <v>15000</v>
      </c>
    </row>
    <row r="303" spans="1:12" x14ac:dyDescent="0.25">
      <c r="A303" s="2">
        <v>692450</v>
      </c>
      <c r="B303" s="3" t="s">
        <v>490</v>
      </c>
      <c r="C303" s="2">
        <v>25</v>
      </c>
      <c r="D303" s="3" t="s">
        <v>13</v>
      </c>
      <c r="E303" s="2">
        <v>57082</v>
      </c>
      <c r="F303" s="3" t="s">
        <v>312</v>
      </c>
      <c r="G303" s="3" t="s">
        <v>15</v>
      </c>
      <c r="H303" s="2">
        <v>53550</v>
      </c>
      <c r="I303" s="3" t="s">
        <v>24</v>
      </c>
      <c r="J303" s="4">
        <v>44951</v>
      </c>
      <c r="K303" s="3" t="s">
        <v>17</v>
      </c>
      <c r="L303" s="6">
        <v>50000</v>
      </c>
    </row>
    <row r="304" spans="1:12" x14ac:dyDescent="0.25">
      <c r="A304" s="2">
        <v>692467</v>
      </c>
      <c r="B304" s="3" t="s">
        <v>491</v>
      </c>
      <c r="C304" s="2">
        <v>25</v>
      </c>
      <c r="D304" s="3" t="s">
        <v>13</v>
      </c>
      <c r="E304" s="2">
        <v>35709</v>
      </c>
      <c r="F304" s="3" t="s">
        <v>492</v>
      </c>
      <c r="G304" s="3" t="s">
        <v>15</v>
      </c>
      <c r="H304" s="2">
        <v>53550</v>
      </c>
      <c r="I304" s="3" t="s">
        <v>24</v>
      </c>
      <c r="J304" s="4">
        <v>44951</v>
      </c>
      <c r="K304" s="3" t="s">
        <v>17</v>
      </c>
      <c r="L304" s="6">
        <v>6000</v>
      </c>
    </row>
    <row r="305" spans="1:12" x14ac:dyDescent="0.25">
      <c r="A305" s="2">
        <v>692468</v>
      </c>
      <c r="B305" s="3" t="s">
        <v>493</v>
      </c>
      <c r="C305" s="2">
        <v>25</v>
      </c>
      <c r="D305" s="3" t="s">
        <v>13</v>
      </c>
      <c r="E305" s="2">
        <v>60777</v>
      </c>
      <c r="F305" s="3" t="s">
        <v>494</v>
      </c>
      <c r="G305" s="3" t="s">
        <v>15</v>
      </c>
      <c r="H305" s="2">
        <v>24935</v>
      </c>
      <c r="I305" s="3" t="s">
        <v>29</v>
      </c>
      <c r="J305" s="4">
        <v>44951</v>
      </c>
      <c r="K305" s="3" t="s">
        <v>17</v>
      </c>
      <c r="L305" s="6">
        <v>15000</v>
      </c>
    </row>
    <row r="306" spans="1:12" x14ac:dyDescent="0.25">
      <c r="A306" s="2">
        <v>692489</v>
      </c>
      <c r="B306" s="3" t="s">
        <v>495</v>
      </c>
      <c r="C306" s="2">
        <v>25</v>
      </c>
      <c r="D306" s="3" t="s">
        <v>13</v>
      </c>
      <c r="E306" s="2">
        <v>46329</v>
      </c>
      <c r="F306" s="3" t="s">
        <v>35</v>
      </c>
      <c r="G306" s="3" t="s">
        <v>15</v>
      </c>
      <c r="H306" s="2">
        <v>53550</v>
      </c>
      <c r="I306" s="3" t="s">
        <v>24</v>
      </c>
      <c r="J306" s="4">
        <v>44951</v>
      </c>
      <c r="K306" s="3" t="s">
        <v>17</v>
      </c>
      <c r="L306" s="6">
        <v>40000</v>
      </c>
    </row>
    <row r="307" spans="1:12" x14ac:dyDescent="0.25">
      <c r="A307" s="2">
        <v>692508</v>
      </c>
      <c r="B307" s="3" t="s">
        <v>496</v>
      </c>
      <c r="C307" s="2">
        <v>25</v>
      </c>
      <c r="D307" s="3" t="s">
        <v>13</v>
      </c>
      <c r="E307" s="2">
        <v>57079</v>
      </c>
      <c r="F307" s="3" t="s">
        <v>284</v>
      </c>
      <c r="G307" s="3" t="s">
        <v>15</v>
      </c>
      <c r="H307" s="2">
        <v>25829</v>
      </c>
      <c r="I307" s="3" t="s">
        <v>16</v>
      </c>
      <c r="J307" s="4">
        <v>44951</v>
      </c>
      <c r="K307" s="3" t="s">
        <v>17</v>
      </c>
      <c r="L307" s="6">
        <v>32000</v>
      </c>
    </row>
    <row r="308" spans="1:12" x14ac:dyDescent="0.25">
      <c r="A308" s="2">
        <v>692521</v>
      </c>
      <c r="B308" s="3" t="s">
        <v>497</v>
      </c>
      <c r="C308" s="2">
        <v>25</v>
      </c>
      <c r="D308" s="3" t="s">
        <v>13</v>
      </c>
      <c r="E308" s="2">
        <v>50958</v>
      </c>
      <c r="F308" s="3" t="s">
        <v>498</v>
      </c>
      <c r="G308" s="3" t="s">
        <v>15</v>
      </c>
      <c r="H308" s="2">
        <v>25829</v>
      </c>
      <c r="I308" s="3" t="s">
        <v>16</v>
      </c>
      <c r="J308" s="4">
        <v>44951</v>
      </c>
      <c r="K308" s="3" t="s">
        <v>17</v>
      </c>
      <c r="L308" s="6">
        <v>25000</v>
      </c>
    </row>
    <row r="309" spans="1:12" x14ac:dyDescent="0.25">
      <c r="A309" s="2">
        <v>692565</v>
      </c>
      <c r="B309" s="3" t="s">
        <v>499</v>
      </c>
      <c r="C309" s="2">
        <v>25</v>
      </c>
      <c r="D309" s="3" t="s">
        <v>13</v>
      </c>
      <c r="E309" s="2">
        <v>36074</v>
      </c>
      <c r="F309" s="3" t="s">
        <v>102</v>
      </c>
      <c r="G309" s="3" t="s">
        <v>15</v>
      </c>
      <c r="H309" s="2">
        <v>53550</v>
      </c>
      <c r="I309" s="3" t="s">
        <v>24</v>
      </c>
      <c r="J309" s="4">
        <v>44951</v>
      </c>
      <c r="K309" s="3" t="s">
        <v>17</v>
      </c>
      <c r="L309" s="6">
        <v>50000</v>
      </c>
    </row>
    <row r="310" spans="1:12" x14ac:dyDescent="0.25">
      <c r="A310" s="2">
        <v>692575</v>
      </c>
      <c r="B310" s="3" t="s">
        <v>500</v>
      </c>
      <c r="C310" s="2">
        <v>25</v>
      </c>
      <c r="D310" s="3" t="s">
        <v>13</v>
      </c>
      <c r="E310" s="2">
        <v>37695</v>
      </c>
      <c r="F310" s="3" t="s">
        <v>501</v>
      </c>
      <c r="G310" s="3" t="s">
        <v>15</v>
      </c>
      <c r="H310" s="2">
        <v>24935</v>
      </c>
      <c r="I310" s="3" t="s">
        <v>29</v>
      </c>
      <c r="J310" s="4">
        <v>44951</v>
      </c>
      <c r="K310" s="3" t="s">
        <v>17</v>
      </c>
      <c r="L310" s="6">
        <v>20000</v>
      </c>
    </row>
    <row r="311" spans="1:12" x14ac:dyDescent="0.25">
      <c r="A311" s="2">
        <v>692579</v>
      </c>
      <c r="B311" s="3" t="s">
        <v>502</v>
      </c>
      <c r="C311" s="2">
        <v>25</v>
      </c>
      <c r="D311" s="3" t="s">
        <v>13</v>
      </c>
      <c r="E311" s="2">
        <v>63393</v>
      </c>
      <c r="F311" s="3" t="s">
        <v>503</v>
      </c>
      <c r="G311" s="3" t="s">
        <v>15</v>
      </c>
      <c r="H311" s="2">
        <v>53550</v>
      </c>
      <c r="I311" s="3" t="s">
        <v>24</v>
      </c>
      <c r="J311" s="4">
        <v>44951</v>
      </c>
      <c r="K311" s="3" t="s">
        <v>17</v>
      </c>
      <c r="L311" s="6">
        <v>25000</v>
      </c>
    </row>
    <row r="312" spans="1:12" x14ac:dyDescent="0.25">
      <c r="A312" s="2">
        <v>692587</v>
      </c>
      <c r="B312" s="3" t="s">
        <v>504</v>
      </c>
      <c r="C312" s="2">
        <v>25</v>
      </c>
      <c r="D312" s="3" t="s">
        <v>13</v>
      </c>
      <c r="E312" s="2">
        <v>52891</v>
      </c>
      <c r="F312" s="3" t="s">
        <v>120</v>
      </c>
      <c r="G312" s="3" t="s">
        <v>15</v>
      </c>
      <c r="H312" s="2">
        <v>24935</v>
      </c>
      <c r="I312" s="3" t="s">
        <v>29</v>
      </c>
      <c r="J312" s="4">
        <v>44952</v>
      </c>
      <c r="K312" s="3" t="s">
        <v>17</v>
      </c>
      <c r="L312" s="6">
        <v>12000</v>
      </c>
    </row>
    <row r="313" spans="1:12" x14ac:dyDescent="0.25">
      <c r="A313" s="2">
        <v>692596</v>
      </c>
      <c r="B313" s="3" t="s">
        <v>505</v>
      </c>
      <c r="C313" s="2">
        <v>25</v>
      </c>
      <c r="D313" s="3" t="s">
        <v>13</v>
      </c>
      <c r="E313" s="2">
        <v>28527</v>
      </c>
      <c r="F313" s="3" t="s">
        <v>186</v>
      </c>
      <c r="G313" s="3" t="s">
        <v>15</v>
      </c>
      <c r="H313" s="2">
        <v>25829</v>
      </c>
      <c r="I313" s="3" t="s">
        <v>16</v>
      </c>
      <c r="J313" s="4">
        <v>44952</v>
      </c>
      <c r="K313" s="3" t="s">
        <v>17</v>
      </c>
      <c r="L313" s="6">
        <v>18000</v>
      </c>
    </row>
    <row r="314" spans="1:12" x14ac:dyDescent="0.25">
      <c r="A314" s="2">
        <v>692600</v>
      </c>
      <c r="B314" s="3" t="s">
        <v>506</v>
      </c>
      <c r="C314" s="2">
        <v>25</v>
      </c>
      <c r="D314" s="3" t="s">
        <v>13</v>
      </c>
      <c r="E314" s="2">
        <v>37695</v>
      </c>
      <c r="F314" s="3" t="s">
        <v>501</v>
      </c>
      <c r="G314" s="3" t="s">
        <v>15</v>
      </c>
      <c r="H314" s="2">
        <v>53550</v>
      </c>
      <c r="I314" s="3" t="s">
        <v>24</v>
      </c>
      <c r="J314" s="4">
        <v>44951</v>
      </c>
      <c r="K314" s="3" t="s">
        <v>17</v>
      </c>
      <c r="L314" s="6">
        <v>35000</v>
      </c>
    </row>
    <row r="315" spans="1:12" x14ac:dyDescent="0.25">
      <c r="A315" s="2">
        <v>692610</v>
      </c>
      <c r="B315" s="3" t="s">
        <v>507</v>
      </c>
      <c r="C315" s="2">
        <v>25</v>
      </c>
      <c r="D315" s="3" t="s">
        <v>13</v>
      </c>
      <c r="E315" s="2">
        <v>38281</v>
      </c>
      <c r="F315" s="3" t="s">
        <v>96</v>
      </c>
      <c r="G315" s="3" t="s">
        <v>15</v>
      </c>
      <c r="H315" s="2">
        <v>24935</v>
      </c>
      <c r="I315" s="3" t="s">
        <v>29</v>
      </c>
      <c r="J315" s="4">
        <v>44952</v>
      </c>
      <c r="K315" s="3" t="s">
        <v>17</v>
      </c>
      <c r="L315" s="6">
        <v>10000</v>
      </c>
    </row>
    <row r="316" spans="1:12" x14ac:dyDescent="0.25">
      <c r="A316" s="2">
        <v>692630</v>
      </c>
      <c r="B316" s="3" t="s">
        <v>508</v>
      </c>
      <c r="C316" s="2">
        <v>25</v>
      </c>
      <c r="D316" s="3" t="s">
        <v>13</v>
      </c>
      <c r="E316" s="2">
        <v>35719</v>
      </c>
      <c r="F316" s="3" t="s">
        <v>169</v>
      </c>
      <c r="G316" s="3" t="s">
        <v>15</v>
      </c>
      <c r="H316" s="2">
        <v>24935</v>
      </c>
      <c r="I316" s="3" t="s">
        <v>29</v>
      </c>
      <c r="J316" s="4">
        <v>44952</v>
      </c>
      <c r="K316" s="3" t="s">
        <v>17</v>
      </c>
      <c r="L316" s="6">
        <v>10000</v>
      </c>
    </row>
    <row r="317" spans="1:12" x14ac:dyDescent="0.25">
      <c r="A317" s="2">
        <v>692636</v>
      </c>
      <c r="B317" s="3" t="s">
        <v>509</v>
      </c>
      <c r="C317" s="2">
        <v>25</v>
      </c>
      <c r="D317" s="3" t="s">
        <v>13</v>
      </c>
      <c r="E317" s="2">
        <v>56097</v>
      </c>
      <c r="F317" s="3" t="s">
        <v>510</v>
      </c>
      <c r="G317" s="3" t="s">
        <v>15</v>
      </c>
      <c r="H317" s="2">
        <v>53550</v>
      </c>
      <c r="I317" s="3" t="s">
        <v>24</v>
      </c>
      <c r="J317" s="4">
        <v>44952</v>
      </c>
      <c r="K317" s="3" t="s">
        <v>17</v>
      </c>
      <c r="L317" s="6">
        <v>15000</v>
      </c>
    </row>
    <row r="318" spans="1:12" x14ac:dyDescent="0.25">
      <c r="A318" s="2">
        <v>692641</v>
      </c>
      <c r="B318" s="3" t="s">
        <v>511</v>
      </c>
      <c r="C318" s="2">
        <v>25</v>
      </c>
      <c r="D318" s="3" t="s">
        <v>13</v>
      </c>
      <c r="E318" s="2">
        <v>61331</v>
      </c>
      <c r="F318" s="3" t="s">
        <v>400</v>
      </c>
      <c r="G318" s="3" t="s">
        <v>15</v>
      </c>
      <c r="H318" s="2">
        <v>25829</v>
      </c>
      <c r="I318" s="3" t="s">
        <v>16</v>
      </c>
      <c r="J318" s="4">
        <v>44952</v>
      </c>
      <c r="K318" s="3" t="s">
        <v>17</v>
      </c>
      <c r="L318" s="6">
        <v>35000</v>
      </c>
    </row>
    <row r="319" spans="1:12" x14ac:dyDescent="0.25">
      <c r="A319" s="2">
        <v>692669</v>
      </c>
      <c r="B319" s="3" t="s">
        <v>512</v>
      </c>
      <c r="C319" s="2">
        <v>25</v>
      </c>
      <c r="D319" s="3" t="s">
        <v>13</v>
      </c>
      <c r="E319" s="2">
        <v>38612</v>
      </c>
      <c r="F319" s="3" t="s">
        <v>513</v>
      </c>
      <c r="G319" s="3" t="s">
        <v>15</v>
      </c>
      <c r="H319" s="2">
        <v>25829</v>
      </c>
      <c r="I319" s="3" t="s">
        <v>16</v>
      </c>
      <c r="J319" s="4">
        <v>44951</v>
      </c>
      <c r="K319" s="3" t="s">
        <v>17</v>
      </c>
      <c r="L319" s="6">
        <v>10000</v>
      </c>
    </row>
    <row r="320" spans="1:12" x14ac:dyDescent="0.25">
      <c r="A320" s="2">
        <v>692673</v>
      </c>
      <c r="B320" s="3" t="s">
        <v>514</v>
      </c>
      <c r="C320" s="2">
        <v>25</v>
      </c>
      <c r="D320" s="3" t="s">
        <v>13</v>
      </c>
      <c r="E320" s="2">
        <v>21828</v>
      </c>
      <c r="F320" s="3" t="s">
        <v>33</v>
      </c>
      <c r="G320" s="3" t="s">
        <v>15</v>
      </c>
      <c r="H320" s="2">
        <v>25829</v>
      </c>
      <c r="I320" s="3" t="s">
        <v>16</v>
      </c>
      <c r="J320" s="4">
        <v>44952</v>
      </c>
      <c r="K320" s="3" t="s">
        <v>17</v>
      </c>
      <c r="L320" s="6">
        <v>40000</v>
      </c>
    </row>
    <row r="321" spans="1:12" x14ac:dyDescent="0.25">
      <c r="A321" s="2">
        <v>692710</v>
      </c>
      <c r="B321" s="3" t="s">
        <v>515</v>
      </c>
      <c r="C321" s="2">
        <v>25</v>
      </c>
      <c r="D321" s="3" t="s">
        <v>13</v>
      </c>
      <c r="E321" s="2">
        <v>51264</v>
      </c>
      <c r="F321" s="3" t="s">
        <v>68</v>
      </c>
      <c r="G321" s="3" t="s">
        <v>15</v>
      </c>
      <c r="H321" s="2">
        <v>51067</v>
      </c>
      <c r="I321" s="3" t="s">
        <v>42</v>
      </c>
      <c r="J321" s="4">
        <v>44951</v>
      </c>
      <c r="K321" s="3" t="s">
        <v>17</v>
      </c>
      <c r="L321" s="6">
        <v>10000</v>
      </c>
    </row>
    <row r="322" spans="1:12" x14ac:dyDescent="0.25">
      <c r="A322" s="2">
        <v>692735</v>
      </c>
      <c r="B322" s="3" t="s">
        <v>516</v>
      </c>
      <c r="C322" s="2">
        <v>25</v>
      </c>
      <c r="D322" s="3" t="s">
        <v>13</v>
      </c>
      <c r="E322" s="2">
        <v>50948</v>
      </c>
      <c r="F322" s="3" t="s">
        <v>195</v>
      </c>
      <c r="G322" s="3" t="s">
        <v>15</v>
      </c>
      <c r="H322" s="2">
        <v>53550</v>
      </c>
      <c r="I322" s="3" t="s">
        <v>24</v>
      </c>
      <c r="J322" s="4">
        <v>44952</v>
      </c>
      <c r="K322" s="3" t="s">
        <v>17</v>
      </c>
      <c r="L322" s="6">
        <v>25000</v>
      </c>
    </row>
    <row r="323" spans="1:12" x14ac:dyDescent="0.25">
      <c r="A323" s="2">
        <v>692747</v>
      </c>
      <c r="B323" s="3" t="s">
        <v>517</v>
      </c>
      <c r="C323" s="2">
        <v>25</v>
      </c>
      <c r="D323" s="3" t="s">
        <v>13</v>
      </c>
      <c r="E323" s="2">
        <v>57506</v>
      </c>
      <c r="F323" s="3" t="s">
        <v>258</v>
      </c>
      <c r="G323" s="3" t="s">
        <v>15</v>
      </c>
      <c r="H323" s="2">
        <v>53550</v>
      </c>
      <c r="I323" s="3" t="s">
        <v>24</v>
      </c>
      <c r="J323" s="4">
        <v>44951</v>
      </c>
      <c r="K323" s="3" t="s">
        <v>17</v>
      </c>
      <c r="L323" s="6">
        <v>30000</v>
      </c>
    </row>
    <row r="324" spans="1:12" x14ac:dyDescent="0.25">
      <c r="A324" s="2">
        <v>692759</v>
      </c>
      <c r="B324" s="3" t="s">
        <v>518</v>
      </c>
      <c r="C324" s="2">
        <v>25</v>
      </c>
      <c r="D324" s="3" t="s">
        <v>13</v>
      </c>
      <c r="E324" s="2">
        <v>50960</v>
      </c>
      <c r="F324" s="3" t="s">
        <v>86</v>
      </c>
      <c r="G324" s="3" t="s">
        <v>15</v>
      </c>
      <c r="H324" s="2">
        <v>25829</v>
      </c>
      <c r="I324" s="3" t="s">
        <v>16</v>
      </c>
      <c r="J324" s="4">
        <v>44951</v>
      </c>
      <c r="K324" s="3" t="s">
        <v>17</v>
      </c>
      <c r="L324" s="6">
        <v>15000</v>
      </c>
    </row>
    <row r="325" spans="1:12" x14ac:dyDescent="0.25">
      <c r="A325" s="2">
        <v>692767</v>
      </c>
      <c r="B325" s="3" t="s">
        <v>519</v>
      </c>
      <c r="C325" s="2">
        <v>25</v>
      </c>
      <c r="D325" s="3" t="s">
        <v>13</v>
      </c>
      <c r="E325" s="2">
        <v>50965</v>
      </c>
      <c r="F325" s="3" t="s">
        <v>520</v>
      </c>
      <c r="G325" s="3" t="s">
        <v>15</v>
      </c>
      <c r="H325" s="2">
        <v>25829</v>
      </c>
      <c r="I325" s="3" t="s">
        <v>16</v>
      </c>
      <c r="J325" s="4">
        <v>44952</v>
      </c>
      <c r="K325" s="3" t="s">
        <v>17</v>
      </c>
      <c r="L325" s="6">
        <v>30000</v>
      </c>
    </row>
    <row r="326" spans="1:12" x14ac:dyDescent="0.25">
      <c r="A326" s="2">
        <v>692794</v>
      </c>
      <c r="B326" s="3" t="s">
        <v>521</v>
      </c>
      <c r="C326" s="2">
        <v>25</v>
      </c>
      <c r="D326" s="3" t="s">
        <v>13</v>
      </c>
      <c r="E326" s="2">
        <v>50278</v>
      </c>
      <c r="F326" s="3" t="s">
        <v>253</v>
      </c>
      <c r="G326" s="3" t="s">
        <v>15</v>
      </c>
      <c r="H326" s="2">
        <v>24935</v>
      </c>
      <c r="I326" s="3" t="s">
        <v>29</v>
      </c>
      <c r="J326" s="4">
        <v>44953</v>
      </c>
      <c r="K326" s="3" t="s">
        <v>17</v>
      </c>
      <c r="L326" s="6">
        <v>23000</v>
      </c>
    </row>
    <row r="327" spans="1:12" x14ac:dyDescent="0.25">
      <c r="A327" s="2">
        <v>692797</v>
      </c>
      <c r="B327" s="3" t="s">
        <v>522</v>
      </c>
      <c r="C327" s="2">
        <v>25</v>
      </c>
      <c r="D327" s="3" t="s">
        <v>13</v>
      </c>
      <c r="E327" s="2">
        <v>55041</v>
      </c>
      <c r="F327" s="3" t="s">
        <v>239</v>
      </c>
      <c r="G327" s="3" t="s">
        <v>15</v>
      </c>
      <c r="H327" s="2">
        <v>53550</v>
      </c>
      <c r="I327" s="3" t="s">
        <v>24</v>
      </c>
      <c r="J327" s="4">
        <v>44952</v>
      </c>
      <c r="K327" s="3" t="s">
        <v>17</v>
      </c>
      <c r="L327" s="6">
        <v>35000</v>
      </c>
    </row>
    <row r="328" spans="1:12" x14ac:dyDescent="0.25">
      <c r="A328" s="2">
        <v>692813</v>
      </c>
      <c r="B328" s="3" t="s">
        <v>523</v>
      </c>
      <c r="C328" s="2">
        <v>25</v>
      </c>
      <c r="D328" s="3" t="s">
        <v>13</v>
      </c>
      <c r="E328" s="2">
        <v>55024</v>
      </c>
      <c r="F328" s="3" t="s">
        <v>133</v>
      </c>
      <c r="G328" s="3" t="s">
        <v>15</v>
      </c>
      <c r="H328" s="2">
        <v>53550</v>
      </c>
      <c r="I328" s="3" t="s">
        <v>24</v>
      </c>
      <c r="J328" s="4">
        <v>44951</v>
      </c>
      <c r="K328" s="3" t="s">
        <v>17</v>
      </c>
      <c r="L328" s="6">
        <v>25000</v>
      </c>
    </row>
    <row r="329" spans="1:12" x14ac:dyDescent="0.25">
      <c r="A329" s="2">
        <v>692849</v>
      </c>
      <c r="B329" s="3" t="s">
        <v>524</v>
      </c>
      <c r="C329" s="2">
        <v>25</v>
      </c>
      <c r="D329" s="3" t="s">
        <v>13</v>
      </c>
      <c r="E329" s="2">
        <v>49035</v>
      </c>
      <c r="F329" s="3" t="s">
        <v>525</v>
      </c>
      <c r="G329" s="3" t="s">
        <v>15</v>
      </c>
      <c r="H329" s="2">
        <v>24935</v>
      </c>
      <c r="I329" s="3" t="s">
        <v>29</v>
      </c>
      <c r="J329" s="4">
        <v>44952</v>
      </c>
      <c r="K329" s="3" t="s">
        <v>17</v>
      </c>
      <c r="L329" s="6">
        <v>30000</v>
      </c>
    </row>
    <row r="330" spans="1:12" x14ac:dyDescent="0.25">
      <c r="A330" s="2">
        <v>692857</v>
      </c>
      <c r="B330" s="3" t="s">
        <v>526</v>
      </c>
      <c r="C330" s="2">
        <v>25</v>
      </c>
      <c r="D330" s="3" t="s">
        <v>13</v>
      </c>
      <c r="E330" s="2">
        <v>59788</v>
      </c>
      <c r="F330" s="3" t="s">
        <v>145</v>
      </c>
      <c r="G330" s="3" t="s">
        <v>15</v>
      </c>
      <c r="H330" s="2">
        <v>53550</v>
      </c>
      <c r="I330" s="3" t="s">
        <v>24</v>
      </c>
      <c r="J330" s="4">
        <v>44952</v>
      </c>
      <c r="K330" s="3" t="s">
        <v>17</v>
      </c>
      <c r="L330" s="6">
        <v>12000</v>
      </c>
    </row>
    <row r="331" spans="1:12" x14ac:dyDescent="0.25">
      <c r="A331" s="2">
        <v>691083</v>
      </c>
      <c r="B331" s="3" t="s">
        <v>527</v>
      </c>
      <c r="C331" s="2">
        <v>26</v>
      </c>
      <c r="D331" s="3" t="s">
        <v>13</v>
      </c>
      <c r="E331" s="2">
        <v>49690</v>
      </c>
      <c r="F331" s="3" t="s">
        <v>282</v>
      </c>
      <c r="G331" s="3" t="s">
        <v>15</v>
      </c>
      <c r="H331" s="2">
        <v>53758</v>
      </c>
      <c r="I331" s="3" t="s">
        <v>528</v>
      </c>
      <c r="J331" s="4">
        <v>44957</v>
      </c>
      <c r="K331" s="3" t="s">
        <v>17</v>
      </c>
      <c r="L331" s="6">
        <v>15000</v>
      </c>
    </row>
    <row r="332" spans="1:12" x14ac:dyDescent="0.25">
      <c r="A332" s="2">
        <v>691558</v>
      </c>
      <c r="B332" s="3" t="s">
        <v>529</v>
      </c>
      <c r="C332" s="2">
        <v>26</v>
      </c>
      <c r="D332" s="3" t="s">
        <v>13</v>
      </c>
      <c r="E332" s="2">
        <v>25742</v>
      </c>
      <c r="F332" s="3" t="s">
        <v>530</v>
      </c>
      <c r="G332" s="3" t="s">
        <v>15</v>
      </c>
      <c r="H332" s="2">
        <v>25829</v>
      </c>
      <c r="I332" s="3" t="s">
        <v>16</v>
      </c>
      <c r="J332" s="4">
        <v>44952</v>
      </c>
      <c r="K332" s="3" t="s">
        <v>17</v>
      </c>
      <c r="L332" s="6">
        <v>40000</v>
      </c>
    </row>
    <row r="333" spans="1:12" x14ac:dyDescent="0.25">
      <c r="A333" s="2">
        <v>691755</v>
      </c>
      <c r="B333" s="3" t="s">
        <v>531</v>
      </c>
      <c r="C333" s="2">
        <v>26</v>
      </c>
      <c r="D333" s="3" t="s">
        <v>13</v>
      </c>
      <c r="E333" s="2">
        <v>38958</v>
      </c>
      <c r="F333" s="3" t="s">
        <v>464</v>
      </c>
      <c r="G333" s="3" t="s">
        <v>15</v>
      </c>
      <c r="H333" s="2">
        <v>51067</v>
      </c>
      <c r="I333" s="3" t="s">
        <v>42</v>
      </c>
      <c r="J333" s="4">
        <v>44953</v>
      </c>
      <c r="K333" s="3" t="s">
        <v>298</v>
      </c>
      <c r="L333" s="6">
        <v>12000</v>
      </c>
    </row>
    <row r="334" spans="1:12" x14ac:dyDescent="0.25">
      <c r="A334" s="2">
        <v>691923</v>
      </c>
      <c r="B334" s="3" t="s">
        <v>532</v>
      </c>
      <c r="C334" s="2">
        <v>26</v>
      </c>
      <c r="D334" s="3" t="s">
        <v>13</v>
      </c>
      <c r="E334" s="2">
        <v>59941</v>
      </c>
      <c r="F334" s="3" t="s">
        <v>21</v>
      </c>
      <c r="G334" s="3" t="s">
        <v>15</v>
      </c>
      <c r="H334" s="2">
        <v>25829</v>
      </c>
      <c r="I334" s="3" t="s">
        <v>16</v>
      </c>
      <c r="J334" s="4">
        <v>44952</v>
      </c>
      <c r="K334" s="3" t="s">
        <v>17</v>
      </c>
      <c r="L334" s="6">
        <v>20000</v>
      </c>
    </row>
    <row r="335" spans="1:12" x14ac:dyDescent="0.25">
      <c r="A335" s="2">
        <v>691936</v>
      </c>
      <c r="B335" s="3" t="s">
        <v>533</v>
      </c>
      <c r="C335" s="2">
        <v>26</v>
      </c>
      <c r="D335" s="3" t="s">
        <v>13</v>
      </c>
      <c r="E335" s="2">
        <v>58551</v>
      </c>
      <c r="F335" s="3" t="s">
        <v>286</v>
      </c>
      <c r="G335" s="3" t="s">
        <v>15</v>
      </c>
      <c r="H335" s="2">
        <v>25829</v>
      </c>
      <c r="I335" s="3" t="s">
        <v>16</v>
      </c>
      <c r="J335" s="4">
        <v>44953</v>
      </c>
      <c r="K335" s="3" t="s">
        <v>17</v>
      </c>
      <c r="L335" s="6">
        <v>20000</v>
      </c>
    </row>
    <row r="336" spans="1:12" x14ac:dyDescent="0.25">
      <c r="A336" s="2">
        <v>691941</v>
      </c>
      <c r="B336" s="3" t="s">
        <v>534</v>
      </c>
      <c r="C336" s="2">
        <v>26</v>
      </c>
      <c r="D336" s="3" t="s">
        <v>13</v>
      </c>
      <c r="E336" s="2">
        <v>51592</v>
      </c>
      <c r="F336" s="3" t="s">
        <v>277</v>
      </c>
      <c r="G336" s="3" t="s">
        <v>15</v>
      </c>
      <c r="H336" s="2">
        <v>53550</v>
      </c>
      <c r="I336" s="3" t="s">
        <v>24</v>
      </c>
      <c r="J336" s="4">
        <v>44953</v>
      </c>
      <c r="K336" s="3" t="s">
        <v>17</v>
      </c>
      <c r="L336" s="6">
        <v>35000</v>
      </c>
    </row>
    <row r="337" spans="1:12" x14ac:dyDescent="0.25">
      <c r="A337" s="2">
        <v>691962</v>
      </c>
      <c r="B337" s="3" t="s">
        <v>535</v>
      </c>
      <c r="C337" s="2">
        <v>26</v>
      </c>
      <c r="D337" s="3" t="s">
        <v>13</v>
      </c>
      <c r="E337" s="2">
        <v>52156</v>
      </c>
      <c r="F337" s="3" t="s">
        <v>80</v>
      </c>
      <c r="G337" s="3" t="s">
        <v>15</v>
      </c>
      <c r="H337" s="2">
        <v>53758</v>
      </c>
      <c r="I337" s="3" t="s">
        <v>528</v>
      </c>
      <c r="J337" s="4">
        <v>44952</v>
      </c>
      <c r="K337" s="3" t="s">
        <v>17</v>
      </c>
      <c r="L337" s="6">
        <v>35000</v>
      </c>
    </row>
    <row r="338" spans="1:12" x14ac:dyDescent="0.25">
      <c r="A338" s="2">
        <v>692077</v>
      </c>
      <c r="B338" s="3" t="s">
        <v>536</v>
      </c>
      <c r="C338" s="2">
        <v>26</v>
      </c>
      <c r="D338" s="3" t="s">
        <v>13</v>
      </c>
      <c r="E338" s="2">
        <v>64382</v>
      </c>
      <c r="F338" s="3" t="s">
        <v>108</v>
      </c>
      <c r="G338" s="3" t="s">
        <v>15</v>
      </c>
      <c r="H338" s="2">
        <v>24935</v>
      </c>
      <c r="I338" s="3" t="s">
        <v>29</v>
      </c>
      <c r="J338" s="4">
        <v>44952</v>
      </c>
      <c r="K338" s="3" t="s">
        <v>17</v>
      </c>
      <c r="L338" s="6">
        <v>40000</v>
      </c>
    </row>
    <row r="339" spans="1:12" x14ac:dyDescent="0.25">
      <c r="A339" s="2">
        <v>692193</v>
      </c>
      <c r="B339" s="3" t="s">
        <v>537</v>
      </c>
      <c r="C339" s="2">
        <v>26</v>
      </c>
      <c r="D339" s="3" t="s">
        <v>13</v>
      </c>
      <c r="E339" s="2">
        <v>64381</v>
      </c>
      <c r="F339" s="3" t="s">
        <v>538</v>
      </c>
      <c r="G339" s="3" t="s">
        <v>15</v>
      </c>
      <c r="H339" s="2">
        <v>51067</v>
      </c>
      <c r="I339" s="3" t="s">
        <v>42</v>
      </c>
      <c r="J339" s="4">
        <v>44952</v>
      </c>
      <c r="K339" s="3" t="s">
        <v>17</v>
      </c>
      <c r="L339" s="6">
        <v>10000</v>
      </c>
    </row>
    <row r="340" spans="1:12" x14ac:dyDescent="0.25">
      <c r="A340" s="2">
        <v>692197</v>
      </c>
      <c r="B340" s="3" t="s">
        <v>539</v>
      </c>
      <c r="C340" s="2">
        <v>26</v>
      </c>
      <c r="D340" s="3" t="s">
        <v>13</v>
      </c>
      <c r="E340" s="2">
        <v>57082</v>
      </c>
      <c r="F340" s="3" t="s">
        <v>312</v>
      </c>
      <c r="G340" s="3" t="s">
        <v>15</v>
      </c>
      <c r="H340" s="2">
        <v>53758</v>
      </c>
      <c r="I340" s="3" t="s">
        <v>528</v>
      </c>
      <c r="J340" s="4">
        <v>44952</v>
      </c>
      <c r="K340" s="3" t="s">
        <v>17</v>
      </c>
      <c r="L340" s="6">
        <v>10000</v>
      </c>
    </row>
    <row r="341" spans="1:12" x14ac:dyDescent="0.25">
      <c r="A341" s="2">
        <v>692217</v>
      </c>
      <c r="B341" s="3" t="s">
        <v>540</v>
      </c>
      <c r="C341" s="2">
        <v>26</v>
      </c>
      <c r="D341" s="3" t="s">
        <v>13</v>
      </c>
      <c r="E341" s="2">
        <v>35719</v>
      </c>
      <c r="F341" s="3" t="s">
        <v>169</v>
      </c>
      <c r="G341" s="3" t="s">
        <v>15</v>
      </c>
      <c r="H341" s="2">
        <v>25829</v>
      </c>
      <c r="I341" s="3" t="s">
        <v>16</v>
      </c>
      <c r="J341" s="4">
        <v>44952</v>
      </c>
      <c r="K341" s="3" t="s">
        <v>17</v>
      </c>
      <c r="L341" s="6">
        <v>45000</v>
      </c>
    </row>
    <row r="342" spans="1:12" x14ac:dyDescent="0.25">
      <c r="A342" s="2">
        <v>692334</v>
      </c>
      <c r="B342" s="3" t="s">
        <v>541</v>
      </c>
      <c r="C342" s="2">
        <v>26</v>
      </c>
      <c r="D342" s="3" t="s">
        <v>13</v>
      </c>
      <c r="E342" s="2">
        <v>25741</v>
      </c>
      <c r="F342" s="3" t="s">
        <v>542</v>
      </c>
      <c r="G342" s="3" t="s">
        <v>15</v>
      </c>
      <c r="H342" s="2">
        <v>51067</v>
      </c>
      <c r="I342" s="3" t="s">
        <v>42</v>
      </c>
      <c r="J342" s="4">
        <v>44952</v>
      </c>
      <c r="K342" s="3" t="s">
        <v>17</v>
      </c>
      <c r="L342" s="6">
        <v>15000</v>
      </c>
    </row>
    <row r="343" spans="1:12" x14ac:dyDescent="0.25">
      <c r="A343" s="2">
        <v>692382</v>
      </c>
      <c r="B343" s="3" t="s">
        <v>543</v>
      </c>
      <c r="C343" s="2">
        <v>26</v>
      </c>
      <c r="D343" s="3" t="s">
        <v>13</v>
      </c>
      <c r="E343" s="2">
        <v>60775</v>
      </c>
      <c r="F343" s="3" t="s">
        <v>385</v>
      </c>
      <c r="G343" s="3" t="s">
        <v>15</v>
      </c>
      <c r="H343" s="2">
        <v>51067</v>
      </c>
      <c r="I343" s="3" t="s">
        <v>42</v>
      </c>
      <c r="J343" s="4">
        <v>44952</v>
      </c>
      <c r="K343" s="3" t="s">
        <v>17</v>
      </c>
      <c r="L343" s="6">
        <v>6000</v>
      </c>
    </row>
    <row r="344" spans="1:12" x14ac:dyDescent="0.25">
      <c r="A344" s="2">
        <v>692407</v>
      </c>
      <c r="B344" s="3" t="s">
        <v>544</v>
      </c>
      <c r="C344" s="2">
        <v>26</v>
      </c>
      <c r="D344" s="3" t="s">
        <v>13</v>
      </c>
      <c r="E344" s="2">
        <v>61337</v>
      </c>
      <c r="F344" s="3" t="s">
        <v>545</v>
      </c>
      <c r="G344" s="3" t="s">
        <v>15</v>
      </c>
      <c r="H344" s="2">
        <v>53550</v>
      </c>
      <c r="I344" s="3" t="s">
        <v>24</v>
      </c>
      <c r="J344" s="4">
        <v>44952</v>
      </c>
      <c r="K344" s="3" t="s">
        <v>17</v>
      </c>
      <c r="L344" s="6">
        <v>16000</v>
      </c>
    </row>
    <row r="345" spans="1:12" x14ac:dyDescent="0.25">
      <c r="A345" s="2">
        <v>692412</v>
      </c>
      <c r="B345" s="3" t="s">
        <v>546</v>
      </c>
      <c r="C345" s="2">
        <v>26</v>
      </c>
      <c r="D345" s="3" t="s">
        <v>13</v>
      </c>
      <c r="E345" s="2">
        <v>40906</v>
      </c>
      <c r="F345" s="3" t="s">
        <v>547</v>
      </c>
      <c r="G345" s="3" t="s">
        <v>15</v>
      </c>
      <c r="H345" s="2">
        <v>51067</v>
      </c>
      <c r="I345" s="3" t="s">
        <v>42</v>
      </c>
      <c r="J345" s="4">
        <v>44956</v>
      </c>
      <c r="K345" s="3" t="s">
        <v>17</v>
      </c>
      <c r="L345" s="6">
        <v>35000</v>
      </c>
    </row>
    <row r="346" spans="1:12" x14ac:dyDescent="0.25">
      <c r="A346" s="2">
        <v>692443</v>
      </c>
      <c r="B346" s="3" t="s">
        <v>548</v>
      </c>
      <c r="C346" s="2">
        <v>26</v>
      </c>
      <c r="D346" s="3" t="s">
        <v>13</v>
      </c>
      <c r="E346" s="2">
        <v>40200</v>
      </c>
      <c r="F346" s="3" t="s">
        <v>204</v>
      </c>
      <c r="G346" s="3" t="s">
        <v>15</v>
      </c>
      <c r="H346" s="2">
        <v>53550</v>
      </c>
      <c r="I346" s="3" t="s">
        <v>24</v>
      </c>
      <c r="J346" s="4">
        <v>44959</v>
      </c>
      <c r="K346" s="3" t="s">
        <v>17</v>
      </c>
      <c r="L346" s="6">
        <v>40000</v>
      </c>
    </row>
    <row r="347" spans="1:12" x14ac:dyDescent="0.25">
      <c r="A347" s="2">
        <v>692459</v>
      </c>
      <c r="B347" s="3" t="s">
        <v>549</v>
      </c>
      <c r="C347" s="2">
        <v>26</v>
      </c>
      <c r="D347" s="3" t="s">
        <v>13</v>
      </c>
      <c r="E347" s="2">
        <v>63633</v>
      </c>
      <c r="F347" s="3" t="s">
        <v>236</v>
      </c>
      <c r="G347" s="3" t="s">
        <v>15</v>
      </c>
      <c r="H347" s="2">
        <v>53550</v>
      </c>
      <c r="I347" s="3" t="s">
        <v>24</v>
      </c>
      <c r="J347" s="4">
        <v>44953</v>
      </c>
      <c r="K347" s="3" t="s">
        <v>17</v>
      </c>
      <c r="L347" s="6">
        <v>50000</v>
      </c>
    </row>
    <row r="348" spans="1:12" x14ac:dyDescent="0.25">
      <c r="A348" s="2">
        <v>692465</v>
      </c>
      <c r="B348" s="3" t="s">
        <v>550</v>
      </c>
      <c r="C348" s="2">
        <v>26</v>
      </c>
      <c r="D348" s="3" t="s">
        <v>13</v>
      </c>
      <c r="E348" s="2">
        <v>49021</v>
      </c>
      <c r="F348" s="3" t="s">
        <v>212</v>
      </c>
      <c r="G348" s="3" t="s">
        <v>15</v>
      </c>
      <c r="H348" s="2">
        <v>53758</v>
      </c>
      <c r="I348" s="3" t="s">
        <v>528</v>
      </c>
      <c r="J348" s="4">
        <v>44952</v>
      </c>
      <c r="K348" s="3" t="s">
        <v>17</v>
      </c>
      <c r="L348" s="6">
        <v>30000</v>
      </c>
    </row>
    <row r="349" spans="1:12" x14ac:dyDescent="0.25">
      <c r="A349" s="2">
        <v>692473</v>
      </c>
      <c r="B349" s="3" t="s">
        <v>551</v>
      </c>
      <c r="C349" s="2">
        <v>26</v>
      </c>
      <c r="D349" s="3" t="s">
        <v>13</v>
      </c>
      <c r="E349" s="2">
        <v>60775</v>
      </c>
      <c r="F349" s="3" t="s">
        <v>385</v>
      </c>
      <c r="G349" s="3" t="s">
        <v>15</v>
      </c>
      <c r="H349" s="2">
        <v>53550</v>
      </c>
      <c r="I349" s="3" t="s">
        <v>24</v>
      </c>
      <c r="J349" s="4">
        <v>44953</v>
      </c>
      <c r="K349" s="3" t="s">
        <v>17</v>
      </c>
      <c r="L349" s="6">
        <v>10000</v>
      </c>
    </row>
    <row r="350" spans="1:12" x14ac:dyDescent="0.25">
      <c r="A350" s="2">
        <v>692479</v>
      </c>
      <c r="B350" s="3" t="s">
        <v>552</v>
      </c>
      <c r="C350" s="2">
        <v>26</v>
      </c>
      <c r="D350" s="3" t="s">
        <v>13</v>
      </c>
      <c r="E350" s="2">
        <v>56596</v>
      </c>
      <c r="F350" s="3" t="s">
        <v>553</v>
      </c>
      <c r="G350" s="3" t="s">
        <v>15</v>
      </c>
      <c r="H350" s="2">
        <v>53550</v>
      </c>
      <c r="I350" s="3" t="s">
        <v>24</v>
      </c>
      <c r="J350" s="4">
        <v>44952</v>
      </c>
      <c r="K350" s="3" t="s">
        <v>17</v>
      </c>
      <c r="L350" s="6">
        <v>25000</v>
      </c>
    </row>
    <row r="351" spans="1:12" x14ac:dyDescent="0.25">
      <c r="A351" s="2">
        <v>692488</v>
      </c>
      <c r="B351" s="3" t="s">
        <v>554</v>
      </c>
      <c r="C351" s="2">
        <v>26</v>
      </c>
      <c r="D351" s="3" t="s">
        <v>13</v>
      </c>
      <c r="E351" s="2">
        <v>48309</v>
      </c>
      <c r="F351" s="3" t="s">
        <v>306</v>
      </c>
      <c r="G351" s="3" t="s">
        <v>15</v>
      </c>
      <c r="H351" s="2">
        <v>53758</v>
      </c>
      <c r="I351" s="3" t="s">
        <v>528</v>
      </c>
      <c r="J351" s="4">
        <v>44953</v>
      </c>
      <c r="K351" s="3" t="s">
        <v>17</v>
      </c>
      <c r="L351" s="6">
        <v>50000</v>
      </c>
    </row>
    <row r="352" spans="1:12" x14ac:dyDescent="0.25">
      <c r="A352" s="2">
        <v>692515</v>
      </c>
      <c r="B352" s="3" t="s">
        <v>555</v>
      </c>
      <c r="C352" s="2">
        <v>26</v>
      </c>
      <c r="D352" s="3" t="s">
        <v>13</v>
      </c>
      <c r="E352" s="2">
        <v>42301</v>
      </c>
      <c r="F352" s="3" t="s">
        <v>366</v>
      </c>
      <c r="G352" s="3" t="s">
        <v>15</v>
      </c>
      <c r="H352" s="2">
        <v>53758</v>
      </c>
      <c r="I352" s="3" t="s">
        <v>528</v>
      </c>
      <c r="J352" s="4">
        <v>44953</v>
      </c>
      <c r="K352" s="3" t="s">
        <v>17</v>
      </c>
      <c r="L352" s="6">
        <v>35000</v>
      </c>
    </row>
    <row r="353" spans="1:12" x14ac:dyDescent="0.25">
      <c r="A353" s="2">
        <v>692548</v>
      </c>
      <c r="B353" s="3" t="s">
        <v>556</v>
      </c>
      <c r="C353" s="2">
        <v>26</v>
      </c>
      <c r="D353" s="3" t="s">
        <v>13</v>
      </c>
      <c r="E353" s="2">
        <v>57082</v>
      </c>
      <c r="F353" s="3" t="s">
        <v>312</v>
      </c>
      <c r="G353" s="3" t="s">
        <v>15</v>
      </c>
      <c r="H353" s="2">
        <v>24935</v>
      </c>
      <c r="I353" s="3" t="s">
        <v>29</v>
      </c>
      <c r="J353" s="4">
        <v>44952</v>
      </c>
      <c r="K353" s="3" t="s">
        <v>17</v>
      </c>
      <c r="L353" s="6">
        <v>25000</v>
      </c>
    </row>
    <row r="354" spans="1:12" x14ac:dyDescent="0.25">
      <c r="A354" s="2">
        <v>692554</v>
      </c>
      <c r="B354" s="3" t="s">
        <v>557</v>
      </c>
      <c r="C354" s="2">
        <v>26</v>
      </c>
      <c r="D354" s="3" t="s">
        <v>13</v>
      </c>
      <c r="E354" s="2">
        <v>25741</v>
      </c>
      <c r="F354" s="3" t="s">
        <v>542</v>
      </c>
      <c r="G354" s="3" t="s">
        <v>15</v>
      </c>
      <c r="H354" s="2">
        <v>51067</v>
      </c>
      <c r="I354" s="3" t="s">
        <v>42</v>
      </c>
      <c r="J354" s="4">
        <v>44953</v>
      </c>
      <c r="K354" s="3" t="s">
        <v>17</v>
      </c>
      <c r="L354" s="6">
        <v>35000</v>
      </c>
    </row>
    <row r="355" spans="1:12" x14ac:dyDescent="0.25">
      <c r="A355" s="2">
        <v>692563</v>
      </c>
      <c r="B355" s="3" t="s">
        <v>558</v>
      </c>
      <c r="C355" s="2">
        <v>26</v>
      </c>
      <c r="D355" s="3" t="s">
        <v>13</v>
      </c>
      <c r="E355" s="2">
        <v>60774</v>
      </c>
      <c r="F355" s="3" t="s">
        <v>349</v>
      </c>
      <c r="G355" s="3" t="s">
        <v>15</v>
      </c>
      <c r="H355" s="2">
        <v>53758</v>
      </c>
      <c r="I355" s="3" t="s">
        <v>528</v>
      </c>
      <c r="J355" s="4">
        <v>44952</v>
      </c>
      <c r="K355" s="3" t="s">
        <v>17</v>
      </c>
      <c r="L355" s="6">
        <v>30000</v>
      </c>
    </row>
    <row r="356" spans="1:12" x14ac:dyDescent="0.25">
      <c r="A356" s="2">
        <v>692586</v>
      </c>
      <c r="B356" s="3" t="s">
        <v>559</v>
      </c>
      <c r="C356" s="2">
        <v>26</v>
      </c>
      <c r="D356" s="3" t="s">
        <v>13</v>
      </c>
      <c r="E356" s="2">
        <v>49033</v>
      </c>
      <c r="F356" s="3" t="s">
        <v>50</v>
      </c>
      <c r="G356" s="3" t="s">
        <v>15</v>
      </c>
      <c r="H356" s="2">
        <v>24935</v>
      </c>
      <c r="I356" s="3" t="s">
        <v>29</v>
      </c>
      <c r="J356" s="4">
        <v>44953</v>
      </c>
      <c r="K356" s="3" t="s">
        <v>17</v>
      </c>
      <c r="L356" s="6">
        <v>10000</v>
      </c>
    </row>
    <row r="357" spans="1:12" x14ac:dyDescent="0.25">
      <c r="A357" s="2">
        <v>692590</v>
      </c>
      <c r="B357" s="3" t="s">
        <v>560</v>
      </c>
      <c r="C357" s="2">
        <v>26</v>
      </c>
      <c r="D357" s="3" t="s">
        <v>13</v>
      </c>
      <c r="E357" s="2">
        <v>48309</v>
      </c>
      <c r="F357" s="3" t="s">
        <v>306</v>
      </c>
      <c r="G357" s="3" t="s">
        <v>15</v>
      </c>
      <c r="H357" s="2">
        <v>25829</v>
      </c>
      <c r="I357" s="3" t="s">
        <v>16</v>
      </c>
      <c r="J357" s="4">
        <v>44953</v>
      </c>
      <c r="K357" s="3" t="s">
        <v>17</v>
      </c>
      <c r="L357" s="6">
        <v>15000</v>
      </c>
    </row>
    <row r="358" spans="1:12" x14ac:dyDescent="0.25">
      <c r="A358" s="2">
        <v>692595</v>
      </c>
      <c r="B358" s="3" t="s">
        <v>561</v>
      </c>
      <c r="C358" s="2">
        <v>26</v>
      </c>
      <c r="D358" s="3" t="s">
        <v>13</v>
      </c>
      <c r="E358" s="2">
        <v>42298</v>
      </c>
      <c r="F358" s="3" t="s">
        <v>118</v>
      </c>
      <c r="G358" s="3" t="s">
        <v>15</v>
      </c>
      <c r="H358" s="2">
        <v>51067</v>
      </c>
      <c r="I358" s="3" t="s">
        <v>42</v>
      </c>
      <c r="J358" s="4">
        <v>44952</v>
      </c>
      <c r="K358" s="3" t="s">
        <v>17</v>
      </c>
      <c r="L358" s="6">
        <v>10000</v>
      </c>
    </row>
    <row r="359" spans="1:12" x14ac:dyDescent="0.25">
      <c r="A359" s="2">
        <v>692613</v>
      </c>
      <c r="B359" s="3" t="s">
        <v>562</v>
      </c>
      <c r="C359" s="2">
        <v>26</v>
      </c>
      <c r="D359" s="3" t="s">
        <v>13</v>
      </c>
      <c r="E359" s="2">
        <v>59369</v>
      </c>
      <c r="F359" s="3" t="s">
        <v>222</v>
      </c>
      <c r="G359" s="3" t="s">
        <v>15</v>
      </c>
      <c r="H359" s="2">
        <v>53550</v>
      </c>
      <c r="I359" s="3" t="s">
        <v>24</v>
      </c>
      <c r="J359" s="4">
        <v>44953</v>
      </c>
      <c r="K359" s="3" t="s">
        <v>17</v>
      </c>
      <c r="L359" s="6">
        <v>50000</v>
      </c>
    </row>
    <row r="360" spans="1:12" x14ac:dyDescent="0.25">
      <c r="A360" s="2">
        <v>692620</v>
      </c>
      <c r="B360" s="3" t="s">
        <v>563</v>
      </c>
      <c r="C360" s="2">
        <v>26</v>
      </c>
      <c r="D360" s="3" t="s">
        <v>13</v>
      </c>
      <c r="E360" s="2">
        <v>29499</v>
      </c>
      <c r="F360" s="3" t="s">
        <v>361</v>
      </c>
      <c r="G360" s="3" t="s">
        <v>15</v>
      </c>
      <c r="H360" s="2">
        <v>25829</v>
      </c>
      <c r="I360" s="3" t="s">
        <v>16</v>
      </c>
      <c r="J360" s="4">
        <v>44952</v>
      </c>
      <c r="K360" s="3" t="s">
        <v>17</v>
      </c>
      <c r="L360" s="6">
        <v>10000</v>
      </c>
    </row>
    <row r="361" spans="1:12" x14ac:dyDescent="0.25">
      <c r="A361" s="2">
        <v>692623</v>
      </c>
      <c r="B361" s="3" t="s">
        <v>564</v>
      </c>
      <c r="C361" s="2">
        <v>26</v>
      </c>
      <c r="D361" s="3" t="s">
        <v>13</v>
      </c>
      <c r="E361" s="2">
        <v>57386</v>
      </c>
      <c r="F361" s="3" t="s">
        <v>565</v>
      </c>
      <c r="G361" s="3" t="s">
        <v>15</v>
      </c>
      <c r="H361" s="2">
        <v>24935</v>
      </c>
      <c r="I361" s="3" t="s">
        <v>29</v>
      </c>
      <c r="J361" s="4">
        <v>44952</v>
      </c>
      <c r="K361" s="3" t="s">
        <v>17</v>
      </c>
      <c r="L361" s="6">
        <v>55000</v>
      </c>
    </row>
    <row r="362" spans="1:12" x14ac:dyDescent="0.25">
      <c r="A362" s="2">
        <v>692639</v>
      </c>
      <c r="B362" s="3" t="s">
        <v>566</v>
      </c>
      <c r="C362" s="2">
        <v>26</v>
      </c>
      <c r="D362" s="3" t="s">
        <v>13</v>
      </c>
      <c r="E362" s="2">
        <v>63632</v>
      </c>
      <c r="F362" s="3" t="s">
        <v>84</v>
      </c>
      <c r="G362" s="3" t="s">
        <v>15</v>
      </c>
      <c r="H362" s="2">
        <v>53758</v>
      </c>
      <c r="I362" s="3" t="s">
        <v>528</v>
      </c>
      <c r="J362" s="4">
        <v>44952</v>
      </c>
      <c r="K362" s="3" t="s">
        <v>17</v>
      </c>
      <c r="L362" s="6">
        <v>40000</v>
      </c>
    </row>
    <row r="363" spans="1:12" x14ac:dyDescent="0.25">
      <c r="A363" s="2">
        <v>692648</v>
      </c>
      <c r="B363" s="3" t="s">
        <v>567</v>
      </c>
      <c r="C363" s="2">
        <v>26</v>
      </c>
      <c r="D363" s="3" t="s">
        <v>13</v>
      </c>
      <c r="E363" s="2">
        <v>42302</v>
      </c>
      <c r="F363" s="3" t="s">
        <v>219</v>
      </c>
      <c r="G363" s="3" t="s">
        <v>15</v>
      </c>
      <c r="H363" s="2">
        <v>24935</v>
      </c>
      <c r="I363" s="3" t="s">
        <v>29</v>
      </c>
      <c r="J363" s="4">
        <v>44952</v>
      </c>
      <c r="K363" s="3" t="s">
        <v>17</v>
      </c>
      <c r="L363" s="6">
        <v>20000</v>
      </c>
    </row>
    <row r="364" spans="1:12" x14ac:dyDescent="0.25">
      <c r="A364" s="2">
        <v>692684</v>
      </c>
      <c r="B364" s="3" t="s">
        <v>568</v>
      </c>
      <c r="C364" s="2">
        <v>26</v>
      </c>
      <c r="D364" s="3" t="s">
        <v>13</v>
      </c>
      <c r="E364" s="2">
        <v>58534</v>
      </c>
      <c r="F364" s="3" t="s">
        <v>52</v>
      </c>
      <c r="G364" s="3" t="s">
        <v>15</v>
      </c>
      <c r="H364" s="2">
        <v>24935</v>
      </c>
      <c r="I364" s="3" t="s">
        <v>29</v>
      </c>
      <c r="J364" s="4">
        <v>44952</v>
      </c>
      <c r="K364" s="3" t="s">
        <v>17</v>
      </c>
      <c r="L364" s="6">
        <v>18000</v>
      </c>
    </row>
    <row r="365" spans="1:12" x14ac:dyDescent="0.25">
      <c r="A365" s="2">
        <v>692690</v>
      </c>
      <c r="B365" s="3" t="s">
        <v>569</v>
      </c>
      <c r="C365" s="2">
        <v>26</v>
      </c>
      <c r="D365" s="3" t="s">
        <v>13</v>
      </c>
      <c r="E365" s="2">
        <v>63628</v>
      </c>
      <c r="F365" s="3" t="s">
        <v>466</v>
      </c>
      <c r="G365" s="3" t="s">
        <v>15</v>
      </c>
      <c r="H365" s="2">
        <v>53550</v>
      </c>
      <c r="I365" s="3" t="s">
        <v>24</v>
      </c>
      <c r="J365" s="4">
        <v>44952</v>
      </c>
      <c r="K365" s="3" t="s">
        <v>17</v>
      </c>
      <c r="L365" s="6">
        <v>35000</v>
      </c>
    </row>
    <row r="366" spans="1:12" x14ac:dyDescent="0.25">
      <c r="A366" s="2">
        <v>692691</v>
      </c>
      <c r="B366" s="3" t="s">
        <v>570</v>
      </c>
      <c r="C366" s="2">
        <v>26</v>
      </c>
      <c r="D366" s="3" t="s">
        <v>13</v>
      </c>
      <c r="E366" s="2">
        <v>59249</v>
      </c>
      <c r="F366" s="3" t="s">
        <v>571</v>
      </c>
      <c r="G366" s="3" t="s">
        <v>15</v>
      </c>
      <c r="H366" s="2">
        <v>51067</v>
      </c>
      <c r="I366" s="3" t="s">
        <v>42</v>
      </c>
      <c r="J366" s="4">
        <v>44952</v>
      </c>
      <c r="K366" s="3" t="s">
        <v>17</v>
      </c>
      <c r="L366" s="6">
        <v>12000</v>
      </c>
    </row>
    <row r="367" spans="1:12" x14ac:dyDescent="0.25">
      <c r="A367" s="2">
        <v>692698</v>
      </c>
      <c r="B367" s="3" t="s">
        <v>572</v>
      </c>
      <c r="C367" s="2">
        <v>26</v>
      </c>
      <c r="D367" s="3" t="s">
        <v>13</v>
      </c>
      <c r="E367" s="2">
        <v>64392</v>
      </c>
      <c r="F367" s="3" t="s">
        <v>200</v>
      </c>
      <c r="G367" s="3" t="s">
        <v>15</v>
      </c>
      <c r="H367" s="2">
        <v>24935</v>
      </c>
      <c r="I367" s="3" t="s">
        <v>29</v>
      </c>
      <c r="J367" s="4">
        <v>44953</v>
      </c>
      <c r="K367" s="3" t="s">
        <v>17</v>
      </c>
      <c r="L367" s="6">
        <v>15000</v>
      </c>
    </row>
    <row r="368" spans="1:12" x14ac:dyDescent="0.25">
      <c r="A368" s="2">
        <v>692700</v>
      </c>
      <c r="B368" s="3" t="s">
        <v>573</v>
      </c>
      <c r="C368" s="2">
        <v>26</v>
      </c>
      <c r="D368" s="3" t="s">
        <v>13</v>
      </c>
      <c r="E368" s="2">
        <v>49035</v>
      </c>
      <c r="F368" s="3" t="s">
        <v>525</v>
      </c>
      <c r="G368" s="3" t="s">
        <v>15</v>
      </c>
      <c r="H368" s="2">
        <v>53758</v>
      </c>
      <c r="I368" s="3" t="s">
        <v>528</v>
      </c>
      <c r="J368" s="4">
        <v>44953</v>
      </c>
      <c r="K368" s="3" t="s">
        <v>17</v>
      </c>
      <c r="L368" s="6">
        <v>27000</v>
      </c>
    </row>
    <row r="369" spans="1:12" x14ac:dyDescent="0.25">
      <c r="A369" s="2">
        <v>692711</v>
      </c>
      <c r="B369" s="3" t="s">
        <v>574</v>
      </c>
      <c r="C369" s="2">
        <v>26</v>
      </c>
      <c r="D369" s="3" t="s">
        <v>13</v>
      </c>
      <c r="E369" s="2">
        <v>60780</v>
      </c>
      <c r="F369" s="3" t="s">
        <v>575</v>
      </c>
      <c r="G369" s="3" t="s">
        <v>15</v>
      </c>
      <c r="H369" s="2">
        <v>53758</v>
      </c>
      <c r="I369" s="3" t="s">
        <v>528</v>
      </c>
      <c r="J369" s="4">
        <v>44952</v>
      </c>
      <c r="K369" s="3" t="s">
        <v>17</v>
      </c>
      <c r="L369" s="6">
        <v>35000</v>
      </c>
    </row>
    <row r="370" spans="1:12" x14ac:dyDescent="0.25">
      <c r="A370" s="2">
        <v>692712</v>
      </c>
      <c r="B370" s="3" t="s">
        <v>576</v>
      </c>
      <c r="C370" s="2">
        <v>26</v>
      </c>
      <c r="D370" s="3" t="s">
        <v>13</v>
      </c>
      <c r="E370" s="2">
        <v>63393</v>
      </c>
      <c r="F370" s="3" t="s">
        <v>503</v>
      </c>
      <c r="G370" s="3" t="s">
        <v>15</v>
      </c>
      <c r="H370" s="2">
        <v>53550</v>
      </c>
      <c r="I370" s="3" t="s">
        <v>24</v>
      </c>
      <c r="J370" s="4">
        <v>44953</v>
      </c>
      <c r="K370" s="3" t="s">
        <v>17</v>
      </c>
      <c r="L370" s="6">
        <v>30000</v>
      </c>
    </row>
    <row r="371" spans="1:12" x14ac:dyDescent="0.25">
      <c r="A371" s="2">
        <v>692713</v>
      </c>
      <c r="B371" s="3" t="s">
        <v>577</v>
      </c>
      <c r="C371" s="2">
        <v>26</v>
      </c>
      <c r="D371" s="3" t="s">
        <v>13</v>
      </c>
      <c r="E371" s="2">
        <v>50958</v>
      </c>
      <c r="F371" s="3" t="s">
        <v>498</v>
      </c>
      <c r="G371" s="3" t="s">
        <v>15</v>
      </c>
      <c r="H371" s="2">
        <v>53550</v>
      </c>
      <c r="I371" s="3" t="s">
        <v>24</v>
      </c>
      <c r="J371" s="4">
        <v>44952</v>
      </c>
      <c r="K371" s="3" t="s">
        <v>17</v>
      </c>
      <c r="L371" s="6">
        <v>40000</v>
      </c>
    </row>
    <row r="372" spans="1:12" x14ac:dyDescent="0.25">
      <c r="A372" s="2">
        <v>692719</v>
      </c>
      <c r="B372" s="3" t="s">
        <v>578</v>
      </c>
      <c r="C372" s="2">
        <v>26</v>
      </c>
      <c r="D372" s="3" t="s">
        <v>13</v>
      </c>
      <c r="E372" s="2">
        <v>38276</v>
      </c>
      <c r="F372" s="3" t="s">
        <v>138</v>
      </c>
      <c r="G372" s="3" t="s">
        <v>15</v>
      </c>
      <c r="H372" s="2">
        <v>24935</v>
      </c>
      <c r="I372" s="3" t="s">
        <v>29</v>
      </c>
      <c r="J372" s="4">
        <v>44952</v>
      </c>
      <c r="K372" s="3" t="s">
        <v>17</v>
      </c>
      <c r="L372" s="6">
        <v>25000</v>
      </c>
    </row>
    <row r="373" spans="1:12" x14ac:dyDescent="0.25">
      <c r="A373" s="2">
        <v>692721</v>
      </c>
      <c r="B373" s="3" t="s">
        <v>579</v>
      </c>
      <c r="C373" s="2">
        <v>26</v>
      </c>
      <c r="D373" s="3" t="s">
        <v>13</v>
      </c>
      <c r="E373" s="2">
        <v>49033</v>
      </c>
      <c r="F373" s="3" t="s">
        <v>50</v>
      </c>
      <c r="G373" s="3" t="s">
        <v>15</v>
      </c>
      <c r="H373" s="2">
        <v>25829</v>
      </c>
      <c r="I373" s="3" t="s">
        <v>16</v>
      </c>
      <c r="J373" s="4">
        <v>44953</v>
      </c>
      <c r="K373" s="3" t="s">
        <v>17</v>
      </c>
      <c r="L373" s="6">
        <v>25000</v>
      </c>
    </row>
    <row r="374" spans="1:12" x14ac:dyDescent="0.25">
      <c r="A374" s="2">
        <v>692750</v>
      </c>
      <c r="B374" s="3" t="s">
        <v>580</v>
      </c>
      <c r="C374" s="2">
        <v>26</v>
      </c>
      <c r="D374" s="3" t="s">
        <v>13</v>
      </c>
      <c r="E374" s="2">
        <v>59243</v>
      </c>
      <c r="F374" s="3" t="s">
        <v>477</v>
      </c>
      <c r="G374" s="3" t="s">
        <v>15</v>
      </c>
      <c r="H374" s="2">
        <v>25829</v>
      </c>
      <c r="I374" s="3" t="s">
        <v>16</v>
      </c>
      <c r="J374" s="4">
        <v>44952</v>
      </c>
      <c r="K374" s="3" t="s">
        <v>17</v>
      </c>
      <c r="L374" s="6">
        <v>10000</v>
      </c>
    </row>
    <row r="375" spans="1:12" x14ac:dyDescent="0.25">
      <c r="A375" s="2">
        <v>692753</v>
      </c>
      <c r="B375" s="3" t="s">
        <v>581</v>
      </c>
      <c r="C375" s="2">
        <v>26</v>
      </c>
      <c r="D375" s="3" t="s">
        <v>13</v>
      </c>
      <c r="E375" s="2">
        <v>42312</v>
      </c>
      <c r="F375" s="3" t="s">
        <v>44</v>
      </c>
      <c r="G375" s="3" t="s">
        <v>15</v>
      </c>
      <c r="H375" s="2">
        <v>53550</v>
      </c>
      <c r="I375" s="3" t="s">
        <v>24</v>
      </c>
      <c r="J375" s="4">
        <v>44952</v>
      </c>
      <c r="K375" s="3" t="s">
        <v>17</v>
      </c>
      <c r="L375" s="6">
        <v>35000</v>
      </c>
    </row>
    <row r="376" spans="1:12" x14ac:dyDescent="0.25">
      <c r="A376" s="2">
        <v>692766</v>
      </c>
      <c r="B376" s="3" t="s">
        <v>582</v>
      </c>
      <c r="C376" s="2">
        <v>26</v>
      </c>
      <c r="D376" s="3" t="s">
        <v>13</v>
      </c>
      <c r="E376" s="2">
        <v>50948</v>
      </c>
      <c r="F376" s="3" t="s">
        <v>195</v>
      </c>
      <c r="G376" s="3" t="s">
        <v>15</v>
      </c>
      <c r="H376" s="2">
        <v>51067</v>
      </c>
      <c r="I376" s="3" t="s">
        <v>42</v>
      </c>
      <c r="J376" s="4">
        <v>44952</v>
      </c>
      <c r="K376" s="3" t="s">
        <v>17</v>
      </c>
      <c r="L376" s="6">
        <v>30000</v>
      </c>
    </row>
    <row r="377" spans="1:12" x14ac:dyDescent="0.25">
      <c r="A377" s="2">
        <v>692817</v>
      </c>
      <c r="B377" s="3" t="s">
        <v>583</v>
      </c>
      <c r="C377" s="2">
        <v>26</v>
      </c>
      <c r="D377" s="3" t="s">
        <v>13</v>
      </c>
      <c r="E377" s="2">
        <v>48260</v>
      </c>
      <c r="F377" s="3" t="s">
        <v>150</v>
      </c>
      <c r="G377" s="3" t="s">
        <v>15</v>
      </c>
      <c r="H377" s="2">
        <v>51067</v>
      </c>
      <c r="I377" s="3" t="s">
        <v>42</v>
      </c>
      <c r="J377" s="4">
        <v>44952</v>
      </c>
      <c r="K377" s="3" t="s">
        <v>17</v>
      </c>
      <c r="L377" s="6">
        <v>30000</v>
      </c>
    </row>
    <row r="378" spans="1:12" x14ac:dyDescent="0.25">
      <c r="A378" s="2">
        <v>692822</v>
      </c>
      <c r="B378" s="3" t="s">
        <v>584</v>
      </c>
      <c r="C378" s="2">
        <v>26</v>
      </c>
      <c r="D378" s="3" t="s">
        <v>13</v>
      </c>
      <c r="E378" s="2">
        <v>26950</v>
      </c>
      <c r="F378" s="3" t="s">
        <v>585</v>
      </c>
      <c r="G378" s="3" t="s">
        <v>15</v>
      </c>
      <c r="H378" s="2">
        <v>53758</v>
      </c>
      <c r="I378" s="3" t="s">
        <v>528</v>
      </c>
      <c r="J378" s="4">
        <v>44952</v>
      </c>
      <c r="K378" s="3" t="s">
        <v>17</v>
      </c>
      <c r="L378" s="6">
        <v>20000</v>
      </c>
    </row>
    <row r="379" spans="1:12" x14ac:dyDescent="0.25">
      <c r="A379" s="2">
        <v>692845</v>
      </c>
      <c r="B379" s="3" t="s">
        <v>586</v>
      </c>
      <c r="C379" s="2">
        <v>26</v>
      </c>
      <c r="D379" s="3" t="s">
        <v>13</v>
      </c>
      <c r="E379" s="2">
        <v>64379</v>
      </c>
      <c r="F379" s="3" t="s">
        <v>266</v>
      </c>
      <c r="G379" s="3" t="s">
        <v>15</v>
      </c>
      <c r="H379" s="2">
        <v>51067</v>
      </c>
      <c r="I379" s="3" t="s">
        <v>42</v>
      </c>
      <c r="J379" s="4">
        <v>44952</v>
      </c>
      <c r="K379" s="3" t="s">
        <v>17</v>
      </c>
      <c r="L379" s="6">
        <v>50000</v>
      </c>
    </row>
    <row r="380" spans="1:12" x14ac:dyDescent="0.25">
      <c r="A380" s="2">
        <v>692862</v>
      </c>
      <c r="B380" s="3" t="s">
        <v>587</v>
      </c>
      <c r="C380" s="2">
        <v>26</v>
      </c>
      <c r="D380" s="3" t="s">
        <v>13</v>
      </c>
      <c r="E380" s="2">
        <v>22142</v>
      </c>
      <c r="F380" s="3" t="s">
        <v>92</v>
      </c>
      <c r="G380" s="3" t="s">
        <v>15</v>
      </c>
      <c r="H380" s="2">
        <v>25829</v>
      </c>
      <c r="I380" s="3" t="s">
        <v>16</v>
      </c>
      <c r="J380" s="4">
        <v>44952</v>
      </c>
      <c r="K380" s="3" t="s">
        <v>17</v>
      </c>
      <c r="L380" s="6">
        <v>25000</v>
      </c>
    </row>
    <row r="381" spans="1:12" x14ac:dyDescent="0.25">
      <c r="A381" s="2">
        <v>692871</v>
      </c>
      <c r="B381" s="3" t="s">
        <v>588</v>
      </c>
      <c r="C381" s="2">
        <v>26</v>
      </c>
      <c r="D381" s="3" t="s">
        <v>13</v>
      </c>
      <c r="E381" s="2">
        <v>62578</v>
      </c>
      <c r="F381" s="3" t="s">
        <v>309</v>
      </c>
      <c r="G381" s="3" t="s">
        <v>15</v>
      </c>
      <c r="H381" s="2">
        <v>24935</v>
      </c>
      <c r="I381" s="3" t="s">
        <v>29</v>
      </c>
      <c r="J381" s="4">
        <v>44952</v>
      </c>
      <c r="K381" s="3" t="s">
        <v>17</v>
      </c>
      <c r="L381" s="6">
        <v>40000</v>
      </c>
    </row>
    <row r="382" spans="1:12" x14ac:dyDescent="0.25">
      <c r="A382" s="2">
        <v>692884</v>
      </c>
      <c r="B382" s="3" t="s">
        <v>589</v>
      </c>
      <c r="C382" s="2">
        <v>26</v>
      </c>
      <c r="D382" s="3" t="s">
        <v>13</v>
      </c>
      <c r="E382" s="2">
        <v>46333</v>
      </c>
      <c r="F382" s="3" t="s">
        <v>294</v>
      </c>
      <c r="G382" s="3" t="s">
        <v>15</v>
      </c>
      <c r="H382" s="2">
        <v>53550</v>
      </c>
      <c r="I382" s="3" t="s">
        <v>24</v>
      </c>
      <c r="J382" s="4">
        <v>44953</v>
      </c>
      <c r="K382" s="3" t="s">
        <v>17</v>
      </c>
      <c r="L382" s="6">
        <v>30000</v>
      </c>
    </row>
    <row r="383" spans="1:12" x14ac:dyDescent="0.25">
      <c r="A383" s="2">
        <v>692885</v>
      </c>
      <c r="B383" s="3" t="s">
        <v>590</v>
      </c>
      <c r="C383" s="2">
        <v>26</v>
      </c>
      <c r="D383" s="3" t="s">
        <v>13</v>
      </c>
      <c r="E383" s="2">
        <v>35740</v>
      </c>
      <c r="F383" s="3" t="s">
        <v>443</v>
      </c>
      <c r="G383" s="3" t="s">
        <v>15</v>
      </c>
      <c r="H383" s="2">
        <v>53758</v>
      </c>
      <c r="I383" s="3" t="s">
        <v>528</v>
      </c>
      <c r="J383" s="4">
        <v>44952</v>
      </c>
      <c r="K383" s="3" t="s">
        <v>17</v>
      </c>
      <c r="L383" s="6">
        <v>25000</v>
      </c>
    </row>
    <row r="384" spans="1:12" x14ac:dyDescent="0.25">
      <c r="A384" s="2">
        <v>692899</v>
      </c>
      <c r="B384" s="3" t="s">
        <v>591</v>
      </c>
      <c r="C384" s="2">
        <v>26</v>
      </c>
      <c r="D384" s="3" t="s">
        <v>13</v>
      </c>
      <c r="E384" s="2">
        <v>36798</v>
      </c>
      <c r="F384" s="3" t="s">
        <v>131</v>
      </c>
      <c r="G384" s="3" t="s">
        <v>15</v>
      </c>
      <c r="H384" s="2">
        <v>53758</v>
      </c>
      <c r="I384" s="3" t="s">
        <v>528</v>
      </c>
      <c r="J384" s="4">
        <v>44952</v>
      </c>
      <c r="K384" s="3" t="s">
        <v>17</v>
      </c>
      <c r="L384" s="6">
        <v>16000</v>
      </c>
    </row>
    <row r="385" spans="1:12" x14ac:dyDescent="0.25">
      <c r="A385" s="2">
        <v>692914</v>
      </c>
      <c r="B385" s="3" t="s">
        <v>592</v>
      </c>
      <c r="C385" s="2">
        <v>26</v>
      </c>
      <c r="D385" s="3" t="s">
        <v>13</v>
      </c>
      <c r="E385" s="2">
        <v>22615</v>
      </c>
      <c r="F385" s="3" t="s">
        <v>337</v>
      </c>
      <c r="G385" s="3" t="s">
        <v>15</v>
      </c>
      <c r="H385" s="2">
        <v>24935</v>
      </c>
      <c r="I385" s="3" t="s">
        <v>29</v>
      </c>
      <c r="J385" s="4">
        <v>44952</v>
      </c>
      <c r="K385" s="3" t="s">
        <v>17</v>
      </c>
      <c r="L385" s="6">
        <v>30000</v>
      </c>
    </row>
    <row r="386" spans="1:12" x14ac:dyDescent="0.25">
      <c r="A386" s="2">
        <v>692918</v>
      </c>
      <c r="B386" s="3" t="s">
        <v>593</v>
      </c>
      <c r="C386" s="2">
        <v>26</v>
      </c>
      <c r="D386" s="3" t="s">
        <v>13</v>
      </c>
      <c r="E386" s="2">
        <v>36794</v>
      </c>
      <c r="F386" s="3" t="s">
        <v>122</v>
      </c>
      <c r="G386" s="3" t="s">
        <v>15</v>
      </c>
      <c r="H386" s="2">
        <v>25829</v>
      </c>
      <c r="I386" s="3" t="s">
        <v>16</v>
      </c>
      <c r="J386" s="4">
        <v>44952</v>
      </c>
      <c r="K386" s="3" t="s">
        <v>17</v>
      </c>
      <c r="L386" s="6">
        <v>10000</v>
      </c>
    </row>
    <row r="387" spans="1:12" x14ac:dyDescent="0.25">
      <c r="A387" s="2">
        <v>692938</v>
      </c>
      <c r="B387" s="3" t="s">
        <v>594</v>
      </c>
      <c r="C387" s="2">
        <v>26</v>
      </c>
      <c r="D387" s="3" t="s">
        <v>13</v>
      </c>
      <c r="E387" s="2">
        <v>50954</v>
      </c>
      <c r="F387" s="3" t="s">
        <v>270</v>
      </c>
      <c r="G387" s="3" t="s">
        <v>15</v>
      </c>
      <c r="H387" s="2">
        <v>25829</v>
      </c>
      <c r="I387" s="3" t="s">
        <v>16</v>
      </c>
      <c r="J387" s="4">
        <v>44953</v>
      </c>
      <c r="K387" s="3" t="s">
        <v>17</v>
      </c>
      <c r="L387" s="6">
        <v>50000</v>
      </c>
    </row>
    <row r="388" spans="1:12" x14ac:dyDescent="0.25">
      <c r="A388" s="2">
        <v>692939</v>
      </c>
      <c r="B388" s="3" t="s">
        <v>595</v>
      </c>
      <c r="C388" s="2">
        <v>26</v>
      </c>
      <c r="D388" s="3" t="s">
        <v>13</v>
      </c>
      <c r="E388" s="2">
        <v>51591</v>
      </c>
      <c r="F388" s="3" t="s">
        <v>110</v>
      </c>
      <c r="G388" s="3" t="s">
        <v>15</v>
      </c>
      <c r="H388" s="2">
        <v>25829</v>
      </c>
      <c r="I388" s="3" t="s">
        <v>16</v>
      </c>
      <c r="J388" s="4">
        <v>44952</v>
      </c>
      <c r="K388" s="3" t="s">
        <v>17</v>
      </c>
      <c r="L388" s="6">
        <v>50000</v>
      </c>
    </row>
    <row r="389" spans="1:12" x14ac:dyDescent="0.25">
      <c r="A389" s="2">
        <v>693040</v>
      </c>
      <c r="B389" s="3" t="s">
        <v>596</v>
      </c>
      <c r="C389" s="2">
        <v>26</v>
      </c>
      <c r="D389" s="3" t="s">
        <v>13</v>
      </c>
      <c r="E389" s="2">
        <v>59792</v>
      </c>
      <c r="F389" s="3" t="s">
        <v>288</v>
      </c>
      <c r="G389" s="3" t="s">
        <v>15</v>
      </c>
      <c r="H389" s="2">
        <v>51067</v>
      </c>
      <c r="I389" s="3" t="s">
        <v>42</v>
      </c>
      <c r="J389" s="4">
        <v>44953</v>
      </c>
      <c r="K389" s="3" t="s">
        <v>17</v>
      </c>
      <c r="L389" s="6">
        <v>15000</v>
      </c>
    </row>
    <row r="390" spans="1:12" x14ac:dyDescent="0.25">
      <c r="A390" s="2">
        <v>693044</v>
      </c>
      <c r="B390" s="3" t="s">
        <v>597</v>
      </c>
      <c r="C390" s="2">
        <v>26</v>
      </c>
      <c r="D390" s="3" t="s">
        <v>13</v>
      </c>
      <c r="E390" s="2">
        <v>37715</v>
      </c>
      <c r="F390" s="3" t="s">
        <v>154</v>
      </c>
      <c r="G390" s="3" t="s">
        <v>15</v>
      </c>
      <c r="H390" s="2">
        <v>53550</v>
      </c>
      <c r="I390" s="3" t="s">
        <v>24</v>
      </c>
      <c r="J390" s="4">
        <v>44952</v>
      </c>
      <c r="K390" s="3" t="s">
        <v>17</v>
      </c>
      <c r="L390" s="6">
        <v>20000</v>
      </c>
    </row>
    <row r="391" spans="1:12" x14ac:dyDescent="0.25">
      <c r="A391" s="2">
        <v>690985</v>
      </c>
      <c r="B391" s="3" t="s">
        <v>598</v>
      </c>
      <c r="C391" s="2">
        <v>27</v>
      </c>
      <c r="D391" s="3" t="s">
        <v>13</v>
      </c>
      <c r="E391" s="2">
        <v>57079</v>
      </c>
      <c r="F391" s="3" t="s">
        <v>284</v>
      </c>
      <c r="G391" s="3" t="s">
        <v>15</v>
      </c>
      <c r="H391" s="2">
        <v>51067</v>
      </c>
      <c r="I391" s="3" t="s">
        <v>42</v>
      </c>
      <c r="J391" s="4">
        <v>44953</v>
      </c>
      <c r="K391" s="3" t="s">
        <v>17</v>
      </c>
      <c r="L391" s="6">
        <v>50000</v>
      </c>
    </row>
    <row r="392" spans="1:12" x14ac:dyDescent="0.25">
      <c r="A392" s="2">
        <v>691987</v>
      </c>
      <c r="B392" s="3" t="s">
        <v>599</v>
      </c>
      <c r="C392" s="2">
        <v>27</v>
      </c>
      <c r="D392" s="3" t="s">
        <v>13</v>
      </c>
      <c r="E392" s="2">
        <v>51079</v>
      </c>
      <c r="F392" s="3" t="s">
        <v>368</v>
      </c>
      <c r="G392" s="3" t="s">
        <v>15</v>
      </c>
      <c r="H392" s="2">
        <v>25829</v>
      </c>
      <c r="I392" s="3" t="s">
        <v>16</v>
      </c>
      <c r="J392" s="4">
        <v>44953</v>
      </c>
      <c r="K392" s="3" t="s">
        <v>17</v>
      </c>
      <c r="L392" s="6">
        <v>20000</v>
      </c>
    </row>
    <row r="393" spans="1:12" x14ac:dyDescent="0.25">
      <c r="A393" s="2">
        <v>692380</v>
      </c>
      <c r="B393" s="3" t="s">
        <v>600</v>
      </c>
      <c r="C393" s="2">
        <v>27</v>
      </c>
      <c r="D393" s="3" t="s">
        <v>13</v>
      </c>
      <c r="E393" s="2">
        <v>40904</v>
      </c>
      <c r="F393" s="3" t="s">
        <v>402</v>
      </c>
      <c r="G393" s="3" t="s">
        <v>15</v>
      </c>
      <c r="H393" s="2">
        <v>24935</v>
      </c>
      <c r="I393" s="3" t="s">
        <v>29</v>
      </c>
      <c r="J393" s="4">
        <v>44956</v>
      </c>
      <c r="K393" s="3" t="s">
        <v>17</v>
      </c>
      <c r="L393" s="6">
        <v>65000</v>
      </c>
    </row>
    <row r="394" spans="1:12" x14ac:dyDescent="0.25">
      <c r="A394" s="2">
        <v>692395</v>
      </c>
      <c r="B394" s="3" t="s">
        <v>601</v>
      </c>
      <c r="C394" s="2">
        <v>27</v>
      </c>
      <c r="D394" s="3" t="s">
        <v>13</v>
      </c>
      <c r="E394" s="2">
        <v>64382</v>
      </c>
      <c r="F394" s="3" t="s">
        <v>108</v>
      </c>
      <c r="G394" s="3" t="s">
        <v>15</v>
      </c>
      <c r="H394" s="2">
        <v>51067</v>
      </c>
      <c r="I394" s="3" t="s">
        <v>42</v>
      </c>
      <c r="J394" s="4">
        <v>44953</v>
      </c>
      <c r="K394" s="3" t="s">
        <v>17</v>
      </c>
      <c r="L394" s="6">
        <v>25000</v>
      </c>
    </row>
    <row r="395" spans="1:12" x14ac:dyDescent="0.25">
      <c r="A395" s="2">
        <v>692481</v>
      </c>
      <c r="B395" s="3" t="s">
        <v>602</v>
      </c>
      <c r="C395" s="2">
        <v>27</v>
      </c>
      <c r="D395" s="3" t="s">
        <v>13</v>
      </c>
      <c r="E395" s="2">
        <v>42296</v>
      </c>
      <c r="F395" s="3" t="s">
        <v>426</v>
      </c>
      <c r="G395" s="3" t="s">
        <v>15</v>
      </c>
      <c r="H395" s="2">
        <v>53758</v>
      </c>
      <c r="I395" s="3" t="s">
        <v>528</v>
      </c>
      <c r="J395" s="4">
        <v>44953</v>
      </c>
      <c r="K395" s="3" t="s">
        <v>17</v>
      </c>
      <c r="L395" s="6">
        <v>15000</v>
      </c>
    </row>
    <row r="396" spans="1:12" x14ac:dyDescent="0.25">
      <c r="A396" s="2">
        <v>692578</v>
      </c>
      <c r="B396" s="3" t="s">
        <v>603</v>
      </c>
      <c r="C396" s="2">
        <v>27</v>
      </c>
      <c r="D396" s="3" t="s">
        <v>13</v>
      </c>
      <c r="E396" s="2">
        <v>64382</v>
      </c>
      <c r="F396" s="3" t="s">
        <v>108</v>
      </c>
      <c r="G396" s="3" t="s">
        <v>15</v>
      </c>
      <c r="H396" s="2">
        <v>53758</v>
      </c>
      <c r="I396" s="3" t="s">
        <v>528</v>
      </c>
      <c r="J396" s="4">
        <v>44955</v>
      </c>
      <c r="K396" s="3" t="s">
        <v>17</v>
      </c>
      <c r="L396" s="6">
        <v>50000</v>
      </c>
    </row>
    <row r="397" spans="1:12" x14ac:dyDescent="0.25">
      <c r="A397" s="2">
        <v>692598</v>
      </c>
      <c r="B397" s="3" t="s">
        <v>604</v>
      </c>
      <c r="C397" s="2">
        <v>27</v>
      </c>
      <c r="D397" s="3" t="s">
        <v>13</v>
      </c>
      <c r="E397" s="2">
        <v>54395</v>
      </c>
      <c r="F397" s="3" t="s">
        <v>255</v>
      </c>
      <c r="G397" s="3" t="s">
        <v>15</v>
      </c>
      <c r="H397" s="2">
        <v>53758</v>
      </c>
      <c r="I397" s="3" t="s">
        <v>528</v>
      </c>
      <c r="J397" s="4">
        <v>44953</v>
      </c>
      <c r="K397" s="3" t="s">
        <v>17</v>
      </c>
      <c r="L397" s="6">
        <v>20000</v>
      </c>
    </row>
    <row r="398" spans="1:12" x14ac:dyDescent="0.25">
      <c r="A398" s="2">
        <v>692651</v>
      </c>
      <c r="B398" s="3" t="s">
        <v>605</v>
      </c>
      <c r="C398" s="2">
        <v>27</v>
      </c>
      <c r="D398" s="3" t="s">
        <v>13</v>
      </c>
      <c r="E398" s="2">
        <v>64382</v>
      </c>
      <c r="F398" s="3" t="s">
        <v>108</v>
      </c>
      <c r="G398" s="3" t="s">
        <v>15</v>
      </c>
      <c r="H398" s="2">
        <v>25829</v>
      </c>
      <c r="I398" s="3" t="s">
        <v>16</v>
      </c>
      <c r="J398" s="4">
        <v>44953</v>
      </c>
      <c r="K398" s="3" t="s">
        <v>17</v>
      </c>
      <c r="L398" s="6">
        <v>7000</v>
      </c>
    </row>
    <row r="399" spans="1:12" x14ac:dyDescent="0.25">
      <c r="A399" s="2">
        <v>692722</v>
      </c>
      <c r="B399" s="3" t="s">
        <v>606</v>
      </c>
      <c r="C399" s="2">
        <v>27</v>
      </c>
      <c r="D399" s="3" t="s">
        <v>13</v>
      </c>
      <c r="E399" s="2">
        <v>55870</v>
      </c>
      <c r="F399" s="3" t="s">
        <v>54</v>
      </c>
      <c r="G399" s="3" t="s">
        <v>15</v>
      </c>
      <c r="H399" s="2">
        <v>53550</v>
      </c>
      <c r="I399" s="3" t="s">
        <v>24</v>
      </c>
      <c r="J399" s="4">
        <v>44953</v>
      </c>
      <c r="K399" s="3" t="s">
        <v>17</v>
      </c>
      <c r="L399" s="6">
        <v>35000</v>
      </c>
    </row>
    <row r="400" spans="1:12" x14ac:dyDescent="0.25">
      <c r="A400" s="2">
        <v>692725</v>
      </c>
      <c r="B400" s="3" t="s">
        <v>607</v>
      </c>
      <c r="C400" s="2">
        <v>27</v>
      </c>
      <c r="D400" s="3" t="s">
        <v>13</v>
      </c>
      <c r="E400" s="2">
        <v>60773</v>
      </c>
      <c r="F400" s="3" t="s">
        <v>405</v>
      </c>
      <c r="G400" s="3" t="s">
        <v>15</v>
      </c>
      <c r="H400" s="2">
        <v>53550</v>
      </c>
      <c r="I400" s="3" t="s">
        <v>24</v>
      </c>
      <c r="J400" s="4">
        <v>44953</v>
      </c>
      <c r="K400" s="3" t="s">
        <v>17</v>
      </c>
      <c r="L400" s="6">
        <v>27000</v>
      </c>
    </row>
    <row r="401" spans="1:12" x14ac:dyDescent="0.25">
      <c r="A401" s="2">
        <v>692731</v>
      </c>
      <c r="B401" s="3" t="s">
        <v>608</v>
      </c>
      <c r="C401" s="2">
        <v>27</v>
      </c>
      <c r="D401" s="3" t="s">
        <v>13</v>
      </c>
      <c r="E401" s="2">
        <v>64381</v>
      </c>
      <c r="F401" s="3" t="s">
        <v>538</v>
      </c>
      <c r="G401" s="3" t="s">
        <v>15</v>
      </c>
      <c r="H401" s="2">
        <v>53550</v>
      </c>
      <c r="I401" s="3" t="s">
        <v>24</v>
      </c>
      <c r="J401" s="4">
        <v>44953</v>
      </c>
      <c r="K401" s="3" t="s">
        <v>17</v>
      </c>
      <c r="L401" s="6">
        <v>10000</v>
      </c>
    </row>
    <row r="402" spans="1:12" x14ac:dyDescent="0.25">
      <c r="A402" s="2">
        <v>692762</v>
      </c>
      <c r="B402" s="3" t="s">
        <v>609</v>
      </c>
      <c r="C402" s="2">
        <v>27</v>
      </c>
      <c r="D402" s="3" t="s">
        <v>13</v>
      </c>
      <c r="E402" s="2">
        <v>41591</v>
      </c>
      <c r="F402" s="3" t="s">
        <v>326</v>
      </c>
      <c r="G402" s="3" t="s">
        <v>15</v>
      </c>
      <c r="H402" s="2">
        <v>25829</v>
      </c>
      <c r="I402" s="3" t="s">
        <v>16</v>
      </c>
      <c r="J402" s="4">
        <v>44953</v>
      </c>
      <c r="K402" s="3" t="s">
        <v>17</v>
      </c>
      <c r="L402" s="6">
        <v>16000</v>
      </c>
    </row>
    <row r="403" spans="1:12" x14ac:dyDescent="0.25">
      <c r="A403" s="2">
        <v>692765</v>
      </c>
      <c r="B403" s="3" t="s">
        <v>610</v>
      </c>
      <c r="C403" s="2">
        <v>27</v>
      </c>
      <c r="D403" s="3" t="s">
        <v>13</v>
      </c>
      <c r="E403" s="2">
        <v>55045</v>
      </c>
      <c r="F403" s="3" t="s">
        <v>611</v>
      </c>
      <c r="G403" s="3" t="s">
        <v>15</v>
      </c>
      <c r="H403" s="2">
        <v>24935</v>
      </c>
      <c r="I403" s="3" t="s">
        <v>29</v>
      </c>
      <c r="J403" s="4">
        <v>44955</v>
      </c>
      <c r="K403" s="3" t="s">
        <v>17</v>
      </c>
      <c r="L403" s="6">
        <v>40000</v>
      </c>
    </row>
    <row r="404" spans="1:12" x14ac:dyDescent="0.25">
      <c r="A404" s="2">
        <v>692769</v>
      </c>
      <c r="B404" s="3" t="s">
        <v>612</v>
      </c>
      <c r="C404" s="2">
        <v>27</v>
      </c>
      <c r="D404" s="3" t="s">
        <v>13</v>
      </c>
      <c r="E404" s="2">
        <v>27925</v>
      </c>
      <c r="F404" s="3" t="s">
        <v>126</v>
      </c>
      <c r="G404" s="3" t="s">
        <v>15</v>
      </c>
      <c r="H404" s="2">
        <v>25829</v>
      </c>
      <c r="I404" s="3" t="s">
        <v>16</v>
      </c>
      <c r="J404" s="4">
        <v>44953</v>
      </c>
      <c r="K404" s="3" t="s">
        <v>17</v>
      </c>
      <c r="L404" s="6">
        <v>50000</v>
      </c>
    </row>
    <row r="405" spans="1:12" x14ac:dyDescent="0.25">
      <c r="A405" s="2">
        <v>692792</v>
      </c>
      <c r="B405" s="3" t="s">
        <v>613</v>
      </c>
      <c r="C405" s="2">
        <v>27</v>
      </c>
      <c r="D405" s="3" t="s">
        <v>13</v>
      </c>
      <c r="E405" s="2">
        <v>57079</v>
      </c>
      <c r="F405" s="3" t="s">
        <v>284</v>
      </c>
      <c r="G405" s="3" t="s">
        <v>15</v>
      </c>
      <c r="H405" s="2">
        <v>25829</v>
      </c>
      <c r="I405" s="3" t="s">
        <v>16</v>
      </c>
      <c r="J405" s="4">
        <v>44953</v>
      </c>
      <c r="K405" s="3" t="s">
        <v>17</v>
      </c>
      <c r="L405" s="6">
        <v>15000</v>
      </c>
    </row>
    <row r="406" spans="1:12" x14ac:dyDescent="0.25">
      <c r="A406" s="2">
        <v>692807</v>
      </c>
      <c r="B406" s="3" t="s">
        <v>614</v>
      </c>
      <c r="C406" s="2">
        <v>27</v>
      </c>
      <c r="D406" s="3" t="s">
        <v>13</v>
      </c>
      <c r="E406" s="2">
        <v>57086</v>
      </c>
      <c r="F406" s="3" t="s">
        <v>14</v>
      </c>
      <c r="G406" s="3" t="s">
        <v>15</v>
      </c>
      <c r="H406" s="2">
        <v>25829</v>
      </c>
      <c r="I406" s="3" t="s">
        <v>16</v>
      </c>
      <c r="J406" s="4">
        <v>44953</v>
      </c>
      <c r="K406" s="3" t="s">
        <v>17</v>
      </c>
      <c r="L406" s="6">
        <v>18000</v>
      </c>
    </row>
    <row r="407" spans="1:12" x14ac:dyDescent="0.25">
      <c r="A407" s="2">
        <v>692808</v>
      </c>
      <c r="B407" s="3" t="s">
        <v>615</v>
      </c>
      <c r="C407" s="2">
        <v>27</v>
      </c>
      <c r="D407" s="3" t="s">
        <v>13</v>
      </c>
      <c r="E407" s="2">
        <v>56952</v>
      </c>
      <c r="F407" s="3" t="s">
        <v>396</v>
      </c>
      <c r="G407" s="3" t="s">
        <v>15</v>
      </c>
      <c r="H407" s="2">
        <v>53550</v>
      </c>
      <c r="I407" s="3" t="s">
        <v>24</v>
      </c>
      <c r="J407" s="4">
        <v>44953</v>
      </c>
      <c r="K407" s="3" t="s">
        <v>17</v>
      </c>
      <c r="L407" s="6">
        <v>15000</v>
      </c>
    </row>
    <row r="408" spans="1:12" x14ac:dyDescent="0.25">
      <c r="A408" s="2">
        <v>692810</v>
      </c>
      <c r="B408" s="3" t="s">
        <v>616</v>
      </c>
      <c r="C408" s="2">
        <v>27</v>
      </c>
      <c r="D408" s="3" t="s">
        <v>13</v>
      </c>
      <c r="E408" s="2">
        <v>55876</v>
      </c>
      <c r="F408" s="3" t="s">
        <v>190</v>
      </c>
      <c r="G408" s="3" t="s">
        <v>15</v>
      </c>
      <c r="H408" s="2">
        <v>53758</v>
      </c>
      <c r="I408" s="3" t="s">
        <v>528</v>
      </c>
      <c r="J408" s="4">
        <v>44956</v>
      </c>
      <c r="K408" s="3" t="s">
        <v>17</v>
      </c>
      <c r="L408" s="6">
        <v>25000</v>
      </c>
    </row>
    <row r="409" spans="1:12" x14ac:dyDescent="0.25">
      <c r="A409" s="2">
        <v>692834</v>
      </c>
      <c r="B409" s="3" t="s">
        <v>617</v>
      </c>
      <c r="C409" s="2">
        <v>27</v>
      </c>
      <c r="D409" s="3" t="s">
        <v>13</v>
      </c>
      <c r="E409" s="2">
        <v>51079</v>
      </c>
      <c r="F409" s="3" t="s">
        <v>368</v>
      </c>
      <c r="G409" s="3" t="s">
        <v>15</v>
      </c>
      <c r="H409" s="2">
        <v>24935</v>
      </c>
      <c r="I409" s="3" t="s">
        <v>29</v>
      </c>
      <c r="J409" s="4">
        <v>44953</v>
      </c>
      <c r="K409" s="3" t="s">
        <v>17</v>
      </c>
      <c r="L409" s="6">
        <v>55000</v>
      </c>
    </row>
    <row r="410" spans="1:12" x14ac:dyDescent="0.25">
      <c r="A410" s="2">
        <v>692848</v>
      </c>
      <c r="B410" s="3" t="s">
        <v>618</v>
      </c>
      <c r="C410" s="2">
        <v>27</v>
      </c>
      <c r="D410" s="3" t="s">
        <v>13</v>
      </c>
      <c r="E410" s="2">
        <v>50949</v>
      </c>
      <c r="F410" s="3" t="s">
        <v>275</v>
      </c>
      <c r="G410" s="3" t="s">
        <v>15</v>
      </c>
      <c r="H410" s="2">
        <v>53758</v>
      </c>
      <c r="I410" s="3" t="s">
        <v>528</v>
      </c>
      <c r="J410" s="4">
        <v>44953</v>
      </c>
      <c r="K410" s="3" t="s">
        <v>17</v>
      </c>
      <c r="L410" s="6">
        <v>20000</v>
      </c>
    </row>
    <row r="411" spans="1:12" x14ac:dyDescent="0.25">
      <c r="A411" s="2">
        <v>692860</v>
      </c>
      <c r="B411" s="3" t="s">
        <v>619</v>
      </c>
      <c r="C411" s="2">
        <v>27</v>
      </c>
      <c r="D411" s="3" t="s">
        <v>13</v>
      </c>
      <c r="E411" s="2">
        <v>28527</v>
      </c>
      <c r="F411" s="3" t="s">
        <v>186</v>
      </c>
      <c r="G411" s="3" t="s">
        <v>15</v>
      </c>
      <c r="H411" s="2">
        <v>53550</v>
      </c>
      <c r="I411" s="3" t="s">
        <v>24</v>
      </c>
      <c r="J411" s="4">
        <v>44953</v>
      </c>
      <c r="K411" s="3" t="s">
        <v>17</v>
      </c>
      <c r="L411" s="6">
        <v>10000</v>
      </c>
    </row>
    <row r="412" spans="1:12" x14ac:dyDescent="0.25">
      <c r="A412" s="2">
        <v>692903</v>
      </c>
      <c r="B412" s="3" t="s">
        <v>620</v>
      </c>
      <c r="C412" s="2">
        <v>27</v>
      </c>
      <c r="D412" s="3" t="s">
        <v>13</v>
      </c>
      <c r="E412" s="2">
        <v>51265</v>
      </c>
      <c r="F412" s="3" t="s">
        <v>193</v>
      </c>
      <c r="G412" s="3" t="s">
        <v>15</v>
      </c>
      <c r="H412" s="2">
        <v>25829</v>
      </c>
      <c r="I412" s="3" t="s">
        <v>16</v>
      </c>
      <c r="J412" s="4">
        <v>44953</v>
      </c>
      <c r="K412" s="3" t="s">
        <v>17</v>
      </c>
      <c r="L412" s="6">
        <v>32000</v>
      </c>
    </row>
    <row r="413" spans="1:12" x14ac:dyDescent="0.25">
      <c r="A413" s="2">
        <v>692906</v>
      </c>
      <c r="B413" s="3" t="s">
        <v>621</v>
      </c>
      <c r="C413" s="2">
        <v>27</v>
      </c>
      <c r="D413" s="3" t="s">
        <v>13</v>
      </c>
      <c r="E413" s="2">
        <v>29024</v>
      </c>
      <c r="F413" s="3" t="s">
        <v>352</v>
      </c>
      <c r="G413" s="3" t="s">
        <v>15</v>
      </c>
      <c r="H413" s="2">
        <v>25829</v>
      </c>
      <c r="I413" s="3" t="s">
        <v>16</v>
      </c>
      <c r="J413" s="4">
        <v>44953</v>
      </c>
      <c r="K413" s="3" t="s">
        <v>17</v>
      </c>
      <c r="L413" s="6">
        <v>70000</v>
      </c>
    </row>
    <row r="414" spans="1:12" x14ac:dyDescent="0.25">
      <c r="A414" s="2">
        <v>692911</v>
      </c>
      <c r="B414" s="3" t="s">
        <v>622</v>
      </c>
      <c r="C414" s="2">
        <v>27</v>
      </c>
      <c r="D414" s="3" t="s">
        <v>13</v>
      </c>
      <c r="E414" s="2">
        <v>41490</v>
      </c>
      <c r="F414" s="3" t="s">
        <v>623</v>
      </c>
      <c r="G414" s="3" t="s">
        <v>15</v>
      </c>
      <c r="H414" s="2">
        <v>53550</v>
      </c>
      <c r="I414" s="3" t="s">
        <v>24</v>
      </c>
      <c r="J414" s="4">
        <v>44953</v>
      </c>
      <c r="K414" s="3" t="s">
        <v>17</v>
      </c>
      <c r="L414" s="6">
        <v>30000</v>
      </c>
    </row>
    <row r="415" spans="1:12" x14ac:dyDescent="0.25">
      <c r="A415" s="2">
        <v>692912</v>
      </c>
      <c r="B415" s="3" t="s">
        <v>624</v>
      </c>
      <c r="C415" s="2">
        <v>27</v>
      </c>
      <c r="D415" s="3" t="s">
        <v>13</v>
      </c>
      <c r="E415" s="2">
        <v>59243</v>
      </c>
      <c r="F415" s="3" t="s">
        <v>477</v>
      </c>
      <c r="G415" s="3" t="s">
        <v>15</v>
      </c>
      <c r="H415" s="2">
        <v>24935</v>
      </c>
      <c r="I415" s="3" t="s">
        <v>29</v>
      </c>
      <c r="J415" s="4">
        <v>44953</v>
      </c>
      <c r="K415" s="3" t="s">
        <v>17</v>
      </c>
      <c r="L415" s="6">
        <v>18000</v>
      </c>
    </row>
    <row r="416" spans="1:12" x14ac:dyDescent="0.25">
      <c r="A416" s="2">
        <v>692913</v>
      </c>
      <c r="B416" s="3" t="s">
        <v>625</v>
      </c>
      <c r="C416" s="2">
        <v>27</v>
      </c>
      <c r="D416" s="3" t="s">
        <v>13</v>
      </c>
      <c r="E416" s="2">
        <v>55870</v>
      </c>
      <c r="F416" s="3" t="s">
        <v>54</v>
      </c>
      <c r="G416" s="3" t="s">
        <v>15</v>
      </c>
      <c r="H416" s="2">
        <v>24935</v>
      </c>
      <c r="I416" s="3" t="s">
        <v>29</v>
      </c>
      <c r="J416" s="4">
        <v>44955</v>
      </c>
      <c r="K416" s="3" t="s">
        <v>17</v>
      </c>
      <c r="L416" s="6">
        <v>45000</v>
      </c>
    </row>
    <row r="417" spans="1:12" x14ac:dyDescent="0.25">
      <c r="A417" s="2">
        <v>692920</v>
      </c>
      <c r="B417" s="3" t="s">
        <v>626</v>
      </c>
      <c r="C417" s="2">
        <v>27</v>
      </c>
      <c r="D417" s="3" t="s">
        <v>13</v>
      </c>
      <c r="E417" s="2">
        <v>56951</v>
      </c>
      <c r="F417" s="3" t="s">
        <v>627</v>
      </c>
      <c r="G417" s="3" t="s">
        <v>15</v>
      </c>
      <c r="H417" s="2">
        <v>53758</v>
      </c>
      <c r="I417" s="3" t="s">
        <v>528</v>
      </c>
      <c r="J417" s="4">
        <v>44953</v>
      </c>
      <c r="K417" s="3" t="s">
        <v>17</v>
      </c>
      <c r="L417" s="6">
        <v>25000</v>
      </c>
    </row>
    <row r="418" spans="1:12" x14ac:dyDescent="0.25">
      <c r="A418" s="2">
        <v>692930</v>
      </c>
      <c r="B418" s="3" t="s">
        <v>628</v>
      </c>
      <c r="C418" s="2">
        <v>27</v>
      </c>
      <c r="D418" s="3" t="s">
        <v>13</v>
      </c>
      <c r="E418" s="2">
        <v>57504</v>
      </c>
      <c r="F418" s="3" t="s">
        <v>28</v>
      </c>
      <c r="G418" s="3" t="s">
        <v>15</v>
      </c>
      <c r="H418" s="2">
        <v>24935</v>
      </c>
      <c r="I418" s="3" t="s">
        <v>29</v>
      </c>
      <c r="J418" s="4">
        <v>44953</v>
      </c>
      <c r="K418" s="3" t="s">
        <v>17</v>
      </c>
      <c r="L418" s="6">
        <v>18000</v>
      </c>
    </row>
    <row r="419" spans="1:12" x14ac:dyDescent="0.25">
      <c r="A419" s="2">
        <v>692949</v>
      </c>
      <c r="B419" s="3" t="s">
        <v>629</v>
      </c>
      <c r="C419" s="2">
        <v>27</v>
      </c>
      <c r="D419" s="3" t="s">
        <v>13</v>
      </c>
      <c r="E419" s="2">
        <v>37706</v>
      </c>
      <c r="F419" s="3" t="s">
        <v>469</v>
      </c>
      <c r="G419" s="3" t="s">
        <v>15</v>
      </c>
      <c r="H419" s="2">
        <v>25829</v>
      </c>
      <c r="I419" s="3" t="s">
        <v>16</v>
      </c>
      <c r="J419" s="4">
        <v>44953</v>
      </c>
      <c r="K419" s="3" t="s">
        <v>17</v>
      </c>
      <c r="L419" s="6">
        <v>15000</v>
      </c>
    </row>
    <row r="420" spans="1:12" x14ac:dyDescent="0.25">
      <c r="A420" s="2">
        <v>692967</v>
      </c>
      <c r="B420" s="3" t="s">
        <v>630</v>
      </c>
      <c r="C420" s="2">
        <v>27</v>
      </c>
      <c r="D420" s="3" t="s">
        <v>13</v>
      </c>
      <c r="E420" s="2">
        <v>38958</v>
      </c>
      <c r="F420" s="3" t="s">
        <v>464</v>
      </c>
      <c r="G420" s="3" t="s">
        <v>15</v>
      </c>
      <c r="H420" s="2">
        <v>53758</v>
      </c>
      <c r="I420" s="3" t="s">
        <v>528</v>
      </c>
      <c r="J420" s="4">
        <v>44956</v>
      </c>
      <c r="K420" s="3" t="s">
        <v>17</v>
      </c>
      <c r="L420" s="6">
        <v>45000</v>
      </c>
    </row>
    <row r="421" spans="1:12" x14ac:dyDescent="0.25">
      <c r="A421" s="2">
        <v>692995</v>
      </c>
      <c r="B421" s="3" t="s">
        <v>631</v>
      </c>
      <c r="C421" s="2">
        <v>27</v>
      </c>
      <c r="D421" s="3" t="s">
        <v>13</v>
      </c>
      <c r="E421" s="2">
        <v>57504</v>
      </c>
      <c r="F421" s="3" t="s">
        <v>28</v>
      </c>
      <c r="G421" s="3" t="s">
        <v>15</v>
      </c>
      <c r="H421" s="2">
        <v>24935</v>
      </c>
      <c r="I421" s="3" t="s">
        <v>29</v>
      </c>
      <c r="J421" s="4">
        <v>44953</v>
      </c>
      <c r="K421" s="3" t="s">
        <v>17</v>
      </c>
      <c r="L421" s="6">
        <v>30000</v>
      </c>
    </row>
    <row r="422" spans="1:12" x14ac:dyDescent="0.25">
      <c r="A422" s="2">
        <v>692998</v>
      </c>
      <c r="B422" s="3" t="s">
        <v>632</v>
      </c>
      <c r="C422" s="2">
        <v>27</v>
      </c>
      <c r="D422" s="3" t="s">
        <v>13</v>
      </c>
      <c r="E422" s="2">
        <v>51592</v>
      </c>
      <c r="F422" s="3" t="s">
        <v>277</v>
      </c>
      <c r="G422" s="3" t="s">
        <v>15</v>
      </c>
      <c r="H422" s="2">
        <v>25829</v>
      </c>
      <c r="I422" s="3" t="s">
        <v>16</v>
      </c>
      <c r="J422" s="4">
        <v>44953</v>
      </c>
      <c r="K422" s="3" t="s">
        <v>17</v>
      </c>
      <c r="L422" s="6">
        <v>45000</v>
      </c>
    </row>
    <row r="423" spans="1:12" x14ac:dyDescent="0.25">
      <c r="A423" s="2">
        <v>693000</v>
      </c>
      <c r="B423" s="3" t="s">
        <v>633</v>
      </c>
      <c r="C423" s="2">
        <v>27</v>
      </c>
      <c r="D423" s="3" t="s">
        <v>13</v>
      </c>
      <c r="E423" s="2">
        <v>49033</v>
      </c>
      <c r="F423" s="3" t="s">
        <v>50</v>
      </c>
      <c r="G423" s="3" t="s">
        <v>15</v>
      </c>
      <c r="H423" s="2">
        <v>51067</v>
      </c>
      <c r="I423" s="3" t="s">
        <v>42</v>
      </c>
      <c r="J423" s="4">
        <v>44953</v>
      </c>
      <c r="K423" s="3" t="s">
        <v>17</v>
      </c>
      <c r="L423" s="6">
        <v>20000</v>
      </c>
    </row>
    <row r="424" spans="1:12" x14ac:dyDescent="0.25">
      <c r="A424" s="2">
        <v>693001</v>
      </c>
      <c r="B424" s="3" t="s">
        <v>634</v>
      </c>
      <c r="C424" s="2">
        <v>27</v>
      </c>
      <c r="D424" s="3" t="s">
        <v>13</v>
      </c>
      <c r="E424" s="2">
        <v>57383</v>
      </c>
      <c r="F424" s="3" t="s">
        <v>358</v>
      </c>
      <c r="G424" s="3" t="s">
        <v>15</v>
      </c>
      <c r="H424" s="2">
        <v>53550</v>
      </c>
      <c r="I424" s="3" t="s">
        <v>24</v>
      </c>
      <c r="J424" s="4">
        <v>44955</v>
      </c>
      <c r="K424" s="3" t="s">
        <v>17</v>
      </c>
      <c r="L424" s="6">
        <v>20000</v>
      </c>
    </row>
    <row r="425" spans="1:12" x14ac:dyDescent="0.25">
      <c r="A425" s="2">
        <v>693009</v>
      </c>
      <c r="B425" s="3" t="s">
        <v>635</v>
      </c>
      <c r="C425" s="2">
        <v>27</v>
      </c>
      <c r="D425" s="3" t="s">
        <v>13</v>
      </c>
      <c r="E425" s="2">
        <v>57079</v>
      </c>
      <c r="F425" s="3" t="s">
        <v>284</v>
      </c>
      <c r="G425" s="3" t="s">
        <v>15</v>
      </c>
      <c r="H425" s="2">
        <v>53550</v>
      </c>
      <c r="I425" s="3" t="s">
        <v>24</v>
      </c>
      <c r="J425" s="4">
        <v>44953</v>
      </c>
      <c r="K425" s="3" t="s">
        <v>17</v>
      </c>
      <c r="L425" s="6">
        <v>12000</v>
      </c>
    </row>
    <row r="426" spans="1:12" x14ac:dyDescent="0.25">
      <c r="A426" s="2">
        <v>693011</v>
      </c>
      <c r="B426" s="3" t="s">
        <v>636</v>
      </c>
      <c r="C426" s="2">
        <v>27</v>
      </c>
      <c r="D426" s="3" t="s">
        <v>13</v>
      </c>
      <c r="E426" s="2">
        <v>50965</v>
      </c>
      <c r="F426" s="3" t="s">
        <v>520</v>
      </c>
      <c r="G426" s="3" t="s">
        <v>15</v>
      </c>
      <c r="H426" s="2">
        <v>53758</v>
      </c>
      <c r="I426" s="3" t="s">
        <v>528</v>
      </c>
      <c r="J426" s="4">
        <v>44953</v>
      </c>
      <c r="K426" s="3" t="s">
        <v>17</v>
      </c>
      <c r="L426" s="6">
        <v>30000</v>
      </c>
    </row>
    <row r="427" spans="1:12" x14ac:dyDescent="0.25">
      <c r="A427" s="2">
        <v>693015</v>
      </c>
      <c r="B427" s="3" t="s">
        <v>637</v>
      </c>
      <c r="C427" s="2">
        <v>27</v>
      </c>
      <c r="D427" s="3" t="s">
        <v>13</v>
      </c>
      <c r="E427" s="2">
        <v>48260</v>
      </c>
      <c r="F427" s="3" t="s">
        <v>150</v>
      </c>
      <c r="G427" s="3" t="s">
        <v>15</v>
      </c>
      <c r="H427" s="2">
        <v>53758</v>
      </c>
      <c r="I427" s="3" t="s">
        <v>528</v>
      </c>
      <c r="J427" s="4">
        <v>44953</v>
      </c>
      <c r="K427" s="3" t="s">
        <v>17</v>
      </c>
      <c r="L427" s="6">
        <v>40000</v>
      </c>
    </row>
    <row r="428" spans="1:12" x14ac:dyDescent="0.25">
      <c r="A428" s="2">
        <v>693019</v>
      </c>
      <c r="B428" s="3" t="s">
        <v>638</v>
      </c>
      <c r="C428" s="2">
        <v>27</v>
      </c>
      <c r="D428" s="3" t="s">
        <v>13</v>
      </c>
      <c r="E428" s="2">
        <v>50954</v>
      </c>
      <c r="F428" s="3" t="s">
        <v>270</v>
      </c>
      <c r="G428" s="3" t="s">
        <v>15</v>
      </c>
      <c r="H428" s="2">
        <v>25829</v>
      </c>
      <c r="I428" s="3" t="s">
        <v>16</v>
      </c>
      <c r="J428" s="4">
        <v>44953</v>
      </c>
      <c r="K428" s="3" t="s">
        <v>17</v>
      </c>
      <c r="L428" s="6">
        <v>17000</v>
      </c>
    </row>
    <row r="429" spans="1:12" x14ac:dyDescent="0.25">
      <c r="A429" s="2">
        <v>693036</v>
      </c>
      <c r="B429" s="3" t="s">
        <v>639</v>
      </c>
      <c r="C429" s="2">
        <v>27</v>
      </c>
      <c r="D429" s="3" t="s">
        <v>13</v>
      </c>
      <c r="E429" s="2">
        <v>48252</v>
      </c>
      <c r="F429" s="3" t="s">
        <v>141</v>
      </c>
      <c r="G429" s="3" t="s">
        <v>15</v>
      </c>
      <c r="H429" s="2">
        <v>53550</v>
      </c>
      <c r="I429" s="3" t="s">
        <v>24</v>
      </c>
      <c r="J429" s="4">
        <v>44953</v>
      </c>
      <c r="K429" s="3" t="s">
        <v>17</v>
      </c>
      <c r="L429" s="6">
        <v>35000</v>
      </c>
    </row>
    <row r="430" spans="1:12" x14ac:dyDescent="0.25">
      <c r="A430" s="2">
        <v>693045</v>
      </c>
      <c r="B430" s="3" t="s">
        <v>640</v>
      </c>
      <c r="C430" s="2">
        <v>27</v>
      </c>
      <c r="D430" s="3" t="s">
        <v>13</v>
      </c>
      <c r="E430" s="2">
        <v>51264</v>
      </c>
      <c r="F430" s="3" t="s">
        <v>68</v>
      </c>
      <c r="G430" s="3" t="s">
        <v>15</v>
      </c>
      <c r="H430" s="2">
        <v>25829</v>
      </c>
      <c r="I430" s="3" t="s">
        <v>16</v>
      </c>
      <c r="J430" s="4">
        <v>44953</v>
      </c>
      <c r="K430" s="3" t="s">
        <v>17</v>
      </c>
      <c r="L430" s="6">
        <v>20000</v>
      </c>
    </row>
    <row r="431" spans="1:12" x14ac:dyDescent="0.25">
      <c r="A431" s="2">
        <v>693060</v>
      </c>
      <c r="B431" s="3" t="s">
        <v>641</v>
      </c>
      <c r="C431" s="2">
        <v>27</v>
      </c>
      <c r="D431" s="3" t="s">
        <v>13</v>
      </c>
      <c r="E431" s="2">
        <v>38612</v>
      </c>
      <c r="F431" s="3" t="s">
        <v>513</v>
      </c>
      <c r="G431" s="3" t="s">
        <v>15</v>
      </c>
      <c r="H431" s="2">
        <v>24935</v>
      </c>
      <c r="I431" s="3" t="s">
        <v>29</v>
      </c>
      <c r="J431" s="4">
        <v>44953</v>
      </c>
      <c r="K431" s="3" t="s">
        <v>17</v>
      </c>
      <c r="L431" s="6">
        <v>55000</v>
      </c>
    </row>
    <row r="432" spans="1:12" x14ac:dyDescent="0.25">
      <c r="A432" s="2">
        <v>693099</v>
      </c>
      <c r="B432" s="3" t="s">
        <v>642</v>
      </c>
      <c r="C432" s="2">
        <v>27</v>
      </c>
      <c r="D432" s="3" t="s">
        <v>13</v>
      </c>
      <c r="E432" s="2">
        <v>53612</v>
      </c>
      <c r="F432" s="3" t="s">
        <v>279</v>
      </c>
      <c r="G432" s="3" t="s">
        <v>15</v>
      </c>
      <c r="H432" s="2">
        <v>24935</v>
      </c>
      <c r="I432" s="3" t="s">
        <v>29</v>
      </c>
      <c r="J432" s="4">
        <v>44953</v>
      </c>
      <c r="K432" s="3" t="s">
        <v>17</v>
      </c>
      <c r="L432" s="6">
        <v>50000</v>
      </c>
    </row>
    <row r="433" spans="1:12" x14ac:dyDescent="0.25">
      <c r="A433" s="2">
        <v>693108</v>
      </c>
      <c r="B433" s="3" t="s">
        <v>643</v>
      </c>
      <c r="C433" s="2">
        <v>27</v>
      </c>
      <c r="D433" s="3" t="s">
        <v>13</v>
      </c>
      <c r="E433" s="2">
        <v>28724</v>
      </c>
      <c r="F433" s="3" t="s">
        <v>90</v>
      </c>
      <c r="G433" s="3" t="s">
        <v>15</v>
      </c>
      <c r="H433" s="2">
        <v>25829</v>
      </c>
      <c r="I433" s="3" t="s">
        <v>16</v>
      </c>
      <c r="J433" s="4">
        <v>44953</v>
      </c>
      <c r="K433" s="3" t="s">
        <v>17</v>
      </c>
      <c r="L433" s="6">
        <v>15000</v>
      </c>
    </row>
    <row r="434" spans="1:12" x14ac:dyDescent="0.25">
      <c r="A434" s="2">
        <v>693110</v>
      </c>
      <c r="B434" s="3" t="s">
        <v>644</v>
      </c>
      <c r="C434" s="2">
        <v>27</v>
      </c>
      <c r="D434" s="3" t="s">
        <v>13</v>
      </c>
      <c r="E434" s="2">
        <v>57385</v>
      </c>
      <c r="F434" s="3" t="s">
        <v>300</v>
      </c>
      <c r="G434" s="3" t="s">
        <v>15</v>
      </c>
      <c r="H434" s="2">
        <v>24935</v>
      </c>
      <c r="I434" s="3" t="s">
        <v>29</v>
      </c>
      <c r="J434" s="4">
        <v>44953</v>
      </c>
      <c r="K434" s="3" t="s">
        <v>17</v>
      </c>
      <c r="L434" s="6">
        <v>20000</v>
      </c>
    </row>
    <row r="435" spans="1:12" x14ac:dyDescent="0.25">
      <c r="A435" s="2">
        <v>693159</v>
      </c>
      <c r="B435" s="3" t="s">
        <v>645</v>
      </c>
      <c r="C435" s="2">
        <v>27</v>
      </c>
      <c r="D435" s="3" t="s">
        <v>13</v>
      </c>
      <c r="E435" s="2">
        <v>57385</v>
      </c>
      <c r="F435" s="3" t="s">
        <v>300</v>
      </c>
      <c r="G435" s="3" t="s">
        <v>15</v>
      </c>
      <c r="H435" s="2">
        <v>53758</v>
      </c>
      <c r="I435" s="3" t="s">
        <v>528</v>
      </c>
      <c r="J435" s="4">
        <v>44955</v>
      </c>
      <c r="K435" s="3" t="s">
        <v>17</v>
      </c>
      <c r="L435" s="6">
        <v>20000</v>
      </c>
    </row>
    <row r="436" spans="1:12" x14ac:dyDescent="0.25">
      <c r="A436" s="2">
        <v>693197</v>
      </c>
      <c r="B436" s="3" t="s">
        <v>646</v>
      </c>
      <c r="C436" s="2">
        <v>27</v>
      </c>
      <c r="D436" s="3" t="s">
        <v>13</v>
      </c>
      <c r="E436" s="2">
        <v>40932</v>
      </c>
      <c r="F436" s="3" t="s">
        <v>224</v>
      </c>
      <c r="G436" s="3" t="s">
        <v>15</v>
      </c>
      <c r="H436" s="2">
        <v>25829</v>
      </c>
      <c r="I436" s="3" t="s">
        <v>16</v>
      </c>
      <c r="J436" s="4">
        <v>44955</v>
      </c>
      <c r="K436" s="3" t="s">
        <v>17</v>
      </c>
      <c r="L436" s="6">
        <v>15000</v>
      </c>
    </row>
    <row r="437" spans="1:12" x14ac:dyDescent="0.25">
      <c r="A437" s="2">
        <v>693241</v>
      </c>
      <c r="B437" s="3" t="s">
        <v>647</v>
      </c>
      <c r="C437" s="2">
        <v>27</v>
      </c>
      <c r="D437" s="3" t="s">
        <v>13</v>
      </c>
      <c r="E437" s="2">
        <v>42302</v>
      </c>
      <c r="F437" s="3" t="s">
        <v>219</v>
      </c>
      <c r="G437" s="3" t="s">
        <v>15</v>
      </c>
      <c r="H437" s="2">
        <v>25829</v>
      </c>
      <c r="I437" s="3" t="s">
        <v>16</v>
      </c>
      <c r="J437" s="4">
        <v>44956</v>
      </c>
      <c r="K437" s="3" t="s">
        <v>17</v>
      </c>
      <c r="L437" s="6">
        <v>15000</v>
      </c>
    </row>
    <row r="438" spans="1:12" x14ac:dyDescent="0.25">
      <c r="A438" s="2">
        <v>692499</v>
      </c>
      <c r="B438" s="3" t="s">
        <v>648</v>
      </c>
      <c r="C438" s="2">
        <v>28</v>
      </c>
      <c r="D438" s="3" t="s">
        <v>13</v>
      </c>
      <c r="E438" s="2">
        <v>60775</v>
      </c>
      <c r="F438" s="3" t="s">
        <v>385</v>
      </c>
      <c r="G438" s="3" t="s">
        <v>15</v>
      </c>
      <c r="H438" s="2">
        <v>53758</v>
      </c>
      <c r="I438" s="3" t="s">
        <v>528</v>
      </c>
      <c r="J438" s="4">
        <v>44955</v>
      </c>
      <c r="K438" s="3" t="s">
        <v>17</v>
      </c>
      <c r="L438" s="6">
        <v>25000</v>
      </c>
    </row>
    <row r="439" spans="1:12" x14ac:dyDescent="0.25">
      <c r="A439" s="2">
        <v>692591</v>
      </c>
      <c r="B439" s="3" t="s">
        <v>649</v>
      </c>
      <c r="C439" s="2">
        <v>28</v>
      </c>
      <c r="D439" s="3" t="s">
        <v>13</v>
      </c>
      <c r="E439" s="2">
        <v>52882</v>
      </c>
      <c r="F439" s="3" t="s">
        <v>412</v>
      </c>
      <c r="G439" s="3" t="s">
        <v>15</v>
      </c>
      <c r="H439" s="2">
        <v>25829</v>
      </c>
      <c r="I439" s="3" t="s">
        <v>16</v>
      </c>
      <c r="J439" s="4">
        <v>44955</v>
      </c>
      <c r="K439" s="3" t="s">
        <v>17</v>
      </c>
      <c r="L439" s="6">
        <v>20000</v>
      </c>
    </row>
    <row r="440" spans="1:12" x14ac:dyDescent="0.25">
      <c r="A440" s="2">
        <v>692729</v>
      </c>
      <c r="B440" s="3" t="s">
        <v>650</v>
      </c>
      <c r="C440" s="2">
        <v>28</v>
      </c>
      <c r="D440" s="3" t="s">
        <v>13</v>
      </c>
      <c r="E440" s="2">
        <v>57383</v>
      </c>
      <c r="F440" s="3" t="s">
        <v>358</v>
      </c>
      <c r="G440" s="3" t="s">
        <v>15</v>
      </c>
      <c r="H440" s="2">
        <v>51067</v>
      </c>
      <c r="I440" s="3" t="s">
        <v>42</v>
      </c>
      <c r="J440" s="4">
        <v>44956</v>
      </c>
      <c r="K440" s="3" t="s">
        <v>298</v>
      </c>
      <c r="L440" s="6">
        <v>40000</v>
      </c>
    </row>
    <row r="441" spans="1:12" x14ac:dyDescent="0.25">
      <c r="A441" s="2">
        <v>692861</v>
      </c>
      <c r="B441" s="3" t="s">
        <v>651</v>
      </c>
      <c r="C441" s="2">
        <v>28</v>
      </c>
      <c r="D441" s="3" t="s">
        <v>13</v>
      </c>
      <c r="E441" s="2">
        <v>51055</v>
      </c>
      <c r="F441" s="3" t="s">
        <v>184</v>
      </c>
      <c r="G441" s="3" t="s">
        <v>15</v>
      </c>
      <c r="H441" s="2">
        <v>24935</v>
      </c>
      <c r="I441" s="3" t="s">
        <v>29</v>
      </c>
      <c r="J441" s="4">
        <v>44955</v>
      </c>
      <c r="K441" s="3" t="s">
        <v>17</v>
      </c>
      <c r="L441" s="6">
        <v>12000</v>
      </c>
    </row>
    <row r="442" spans="1:12" x14ac:dyDescent="0.25">
      <c r="A442" s="2">
        <v>692956</v>
      </c>
      <c r="B442" s="3" t="s">
        <v>652</v>
      </c>
      <c r="C442" s="2">
        <v>28</v>
      </c>
      <c r="D442" s="3" t="s">
        <v>13</v>
      </c>
      <c r="E442" s="2">
        <v>50958</v>
      </c>
      <c r="F442" s="3" t="s">
        <v>498</v>
      </c>
      <c r="G442" s="3" t="s">
        <v>15</v>
      </c>
      <c r="H442" s="2">
        <v>53550</v>
      </c>
      <c r="I442" s="3" t="s">
        <v>24</v>
      </c>
      <c r="J442" s="4">
        <v>44955</v>
      </c>
      <c r="K442" s="3" t="s">
        <v>17</v>
      </c>
      <c r="L442" s="6">
        <v>10000</v>
      </c>
    </row>
    <row r="443" spans="1:12" x14ac:dyDescent="0.25">
      <c r="A443" s="2">
        <v>692957</v>
      </c>
      <c r="B443" s="3" t="s">
        <v>653</v>
      </c>
      <c r="C443" s="2">
        <v>28</v>
      </c>
      <c r="D443" s="3" t="s">
        <v>13</v>
      </c>
      <c r="E443" s="2">
        <v>42312</v>
      </c>
      <c r="F443" s="3" t="s">
        <v>44</v>
      </c>
      <c r="G443" s="3" t="s">
        <v>15</v>
      </c>
      <c r="H443" s="2">
        <v>53550</v>
      </c>
      <c r="I443" s="3" t="s">
        <v>24</v>
      </c>
      <c r="J443" s="4">
        <v>44955</v>
      </c>
      <c r="K443" s="3" t="s">
        <v>17</v>
      </c>
      <c r="L443" s="6">
        <v>20000</v>
      </c>
    </row>
    <row r="444" spans="1:12" x14ac:dyDescent="0.25">
      <c r="A444" s="2">
        <v>692973</v>
      </c>
      <c r="B444" s="3" t="s">
        <v>654</v>
      </c>
      <c r="C444" s="2">
        <v>28</v>
      </c>
      <c r="D444" s="3" t="s">
        <v>13</v>
      </c>
      <c r="E444" s="2">
        <v>64382</v>
      </c>
      <c r="F444" s="3" t="s">
        <v>108</v>
      </c>
      <c r="G444" s="3" t="s">
        <v>15</v>
      </c>
      <c r="H444" s="2">
        <v>53758</v>
      </c>
      <c r="I444" s="3" t="s">
        <v>528</v>
      </c>
      <c r="J444" s="4">
        <v>44955</v>
      </c>
      <c r="K444" s="3" t="s">
        <v>17</v>
      </c>
      <c r="L444" s="6">
        <v>20000</v>
      </c>
    </row>
    <row r="445" spans="1:12" x14ac:dyDescent="0.25">
      <c r="A445" s="2">
        <v>692978</v>
      </c>
      <c r="B445" s="3" t="s">
        <v>655</v>
      </c>
      <c r="C445" s="2">
        <v>28</v>
      </c>
      <c r="D445" s="3" t="s">
        <v>13</v>
      </c>
      <c r="E445" s="2">
        <v>63394</v>
      </c>
      <c r="F445" s="3" t="s">
        <v>656</v>
      </c>
      <c r="G445" s="3" t="s">
        <v>15</v>
      </c>
      <c r="H445" s="2">
        <v>53550</v>
      </c>
      <c r="I445" s="3" t="s">
        <v>24</v>
      </c>
      <c r="J445" s="4">
        <v>44957</v>
      </c>
      <c r="K445" s="3" t="s">
        <v>17</v>
      </c>
      <c r="L445" s="6">
        <v>25000</v>
      </c>
    </row>
    <row r="446" spans="1:12" x14ac:dyDescent="0.25">
      <c r="A446" s="2">
        <v>693026</v>
      </c>
      <c r="B446" s="3" t="s">
        <v>657</v>
      </c>
      <c r="C446" s="2">
        <v>28</v>
      </c>
      <c r="D446" s="3" t="s">
        <v>13</v>
      </c>
      <c r="E446" s="2">
        <v>50951</v>
      </c>
      <c r="F446" s="3" t="s">
        <v>229</v>
      </c>
      <c r="G446" s="3" t="s">
        <v>15</v>
      </c>
      <c r="H446" s="2">
        <v>53758</v>
      </c>
      <c r="I446" s="3" t="s">
        <v>528</v>
      </c>
      <c r="J446" s="4">
        <v>44955</v>
      </c>
      <c r="K446" s="3" t="s">
        <v>17</v>
      </c>
      <c r="L446" s="6">
        <v>45000</v>
      </c>
    </row>
    <row r="447" spans="1:12" x14ac:dyDescent="0.25">
      <c r="A447" s="2">
        <v>693031</v>
      </c>
      <c r="B447" s="3" t="s">
        <v>658</v>
      </c>
      <c r="C447" s="2">
        <v>28</v>
      </c>
      <c r="D447" s="3" t="s">
        <v>13</v>
      </c>
      <c r="E447" s="2">
        <v>55876</v>
      </c>
      <c r="F447" s="3" t="s">
        <v>190</v>
      </c>
      <c r="G447" s="3" t="s">
        <v>15</v>
      </c>
      <c r="H447" s="2">
        <v>24935</v>
      </c>
      <c r="I447" s="3" t="s">
        <v>29</v>
      </c>
      <c r="J447" s="4">
        <v>44955</v>
      </c>
      <c r="K447" s="3" t="s">
        <v>17</v>
      </c>
      <c r="L447" s="6">
        <v>25000</v>
      </c>
    </row>
    <row r="448" spans="1:12" x14ac:dyDescent="0.25">
      <c r="A448" s="2">
        <v>693046</v>
      </c>
      <c r="B448" s="3" t="s">
        <v>659</v>
      </c>
      <c r="C448" s="2">
        <v>28</v>
      </c>
      <c r="D448" s="3" t="s">
        <v>13</v>
      </c>
      <c r="E448" s="2">
        <v>54395</v>
      </c>
      <c r="F448" s="3" t="s">
        <v>255</v>
      </c>
      <c r="G448" s="3" t="s">
        <v>15</v>
      </c>
      <c r="H448" s="2">
        <v>53758</v>
      </c>
      <c r="I448" s="3" t="s">
        <v>528</v>
      </c>
      <c r="J448" s="4">
        <v>44955</v>
      </c>
      <c r="K448" s="3" t="s">
        <v>17</v>
      </c>
      <c r="L448" s="6">
        <v>25000</v>
      </c>
    </row>
    <row r="449" spans="1:12" x14ac:dyDescent="0.25">
      <c r="A449" s="2">
        <v>693047</v>
      </c>
      <c r="B449" s="3" t="s">
        <v>660</v>
      </c>
      <c r="C449" s="2">
        <v>28</v>
      </c>
      <c r="D449" s="3" t="s">
        <v>13</v>
      </c>
      <c r="E449" s="2">
        <v>52892</v>
      </c>
      <c r="F449" s="3" t="s">
        <v>94</v>
      </c>
      <c r="G449" s="3" t="s">
        <v>15</v>
      </c>
      <c r="H449" s="2">
        <v>25829</v>
      </c>
      <c r="I449" s="3" t="s">
        <v>16</v>
      </c>
      <c r="J449" s="4">
        <v>44955</v>
      </c>
      <c r="K449" s="3" t="s">
        <v>17</v>
      </c>
      <c r="L449" s="6">
        <v>22000</v>
      </c>
    </row>
    <row r="450" spans="1:12" x14ac:dyDescent="0.25">
      <c r="A450" s="2">
        <v>693128</v>
      </c>
      <c r="B450" s="3" t="s">
        <v>661</v>
      </c>
      <c r="C450" s="2">
        <v>28</v>
      </c>
      <c r="D450" s="3" t="s">
        <v>13</v>
      </c>
      <c r="E450" s="2">
        <v>55876</v>
      </c>
      <c r="F450" s="3" t="s">
        <v>190</v>
      </c>
      <c r="G450" s="3" t="s">
        <v>15</v>
      </c>
      <c r="H450" s="2">
        <v>24935</v>
      </c>
      <c r="I450" s="3" t="s">
        <v>29</v>
      </c>
      <c r="J450" s="4">
        <v>44956</v>
      </c>
      <c r="K450" s="3" t="s">
        <v>17</v>
      </c>
      <c r="L450" s="6">
        <v>25000</v>
      </c>
    </row>
    <row r="451" spans="1:12" x14ac:dyDescent="0.25">
      <c r="A451" s="2">
        <v>693137</v>
      </c>
      <c r="B451" s="3" t="s">
        <v>662</v>
      </c>
      <c r="C451" s="2">
        <v>28</v>
      </c>
      <c r="D451" s="3" t="s">
        <v>13</v>
      </c>
      <c r="E451" s="2">
        <v>56097</v>
      </c>
      <c r="F451" s="3" t="s">
        <v>510</v>
      </c>
      <c r="G451" s="3" t="s">
        <v>15</v>
      </c>
      <c r="H451" s="2">
        <v>24935</v>
      </c>
      <c r="I451" s="3" t="s">
        <v>29</v>
      </c>
      <c r="J451" s="4">
        <v>44956</v>
      </c>
      <c r="K451" s="3" t="s">
        <v>17</v>
      </c>
      <c r="L451" s="6">
        <v>10000</v>
      </c>
    </row>
    <row r="452" spans="1:12" x14ac:dyDescent="0.25">
      <c r="A452" s="2">
        <v>693143</v>
      </c>
      <c r="B452" s="3" t="s">
        <v>663</v>
      </c>
      <c r="C452" s="2">
        <v>28</v>
      </c>
      <c r="D452" s="3" t="s">
        <v>13</v>
      </c>
      <c r="E452" s="2">
        <v>40931</v>
      </c>
      <c r="F452" s="3" t="s">
        <v>340</v>
      </c>
      <c r="G452" s="3" t="s">
        <v>15</v>
      </c>
      <c r="H452" s="2">
        <v>24935</v>
      </c>
      <c r="I452" s="3" t="s">
        <v>29</v>
      </c>
      <c r="J452" s="4">
        <v>44957</v>
      </c>
      <c r="K452" s="3" t="s">
        <v>17</v>
      </c>
      <c r="L452" s="6">
        <v>6000</v>
      </c>
    </row>
    <row r="453" spans="1:12" x14ac:dyDescent="0.25">
      <c r="A453" s="2">
        <v>693150</v>
      </c>
      <c r="B453" s="3" t="s">
        <v>664</v>
      </c>
      <c r="C453" s="2">
        <v>28</v>
      </c>
      <c r="D453" s="3" t="s">
        <v>13</v>
      </c>
      <c r="E453" s="2">
        <v>25722</v>
      </c>
      <c r="F453" s="3" t="s">
        <v>245</v>
      </c>
      <c r="G453" s="3" t="s">
        <v>15</v>
      </c>
      <c r="H453" s="2">
        <v>25829</v>
      </c>
      <c r="I453" s="3" t="s">
        <v>16</v>
      </c>
      <c r="J453" s="4">
        <v>44957</v>
      </c>
      <c r="K453" s="3" t="s">
        <v>17</v>
      </c>
      <c r="L453" s="6">
        <v>20000</v>
      </c>
    </row>
    <row r="454" spans="1:12" x14ac:dyDescent="0.25">
      <c r="A454" s="2">
        <v>693160</v>
      </c>
      <c r="B454" s="3" t="s">
        <v>665</v>
      </c>
      <c r="C454" s="2">
        <v>28</v>
      </c>
      <c r="D454" s="3" t="s">
        <v>13</v>
      </c>
      <c r="E454" s="2">
        <v>59792</v>
      </c>
      <c r="F454" s="3" t="s">
        <v>288</v>
      </c>
      <c r="G454" s="3" t="s">
        <v>15</v>
      </c>
      <c r="H454" s="2">
        <v>24935</v>
      </c>
      <c r="I454" s="3" t="s">
        <v>29</v>
      </c>
      <c r="J454" s="4">
        <v>44955</v>
      </c>
      <c r="K454" s="3" t="s">
        <v>17</v>
      </c>
      <c r="L454" s="6">
        <v>15000</v>
      </c>
    </row>
    <row r="455" spans="1:12" x14ac:dyDescent="0.25">
      <c r="A455" s="2">
        <v>693161</v>
      </c>
      <c r="B455" s="3" t="s">
        <v>666</v>
      </c>
      <c r="C455" s="2">
        <v>28</v>
      </c>
      <c r="D455" s="3" t="s">
        <v>13</v>
      </c>
      <c r="E455" s="2">
        <v>49675</v>
      </c>
      <c r="F455" s="3" t="s">
        <v>112</v>
      </c>
      <c r="G455" s="3" t="s">
        <v>15</v>
      </c>
      <c r="H455" s="2">
        <v>53758</v>
      </c>
      <c r="I455" s="3" t="s">
        <v>528</v>
      </c>
      <c r="J455" s="4">
        <v>44955</v>
      </c>
      <c r="K455" s="3" t="s">
        <v>17</v>
      </c>
      <c r="L455" s="6">
        <v>12000</v>
      </c>
    </row>
    <row r="456" spans="1:12" x14ac:dyDescent="0.25">
      <c r="A456" s="2">
        <v>693168</v>
      </c>
      <c r="B456" s="3" t="s">
        <v>667</v>
      </c>
      <c r="C456" s="2">
        <v>28</v>
      </c>
      <c r="D456" s="3" t="s">
        <v>13</v>
      </c>
      <c r="E456" s="2">
        <v>35709</v>
      </c>
      <c r="F456" s="3" t="s">
        <v>492</v>
      </c>
      <c r="G456" s="3" t="s">
        <v>15</v>
      </c>
      <c r="H456" s="2">
        <v>25829</v>
      </c>
      <c r="I456" s="3" t="s">
        <v>16</v>
      </c>
      <c r="J456" s="4">
        <v>44955</v>
      </c>
      <c r="K456" s="3" t="s">
        <v>17</v>
      </c>
      <c r="L456" s="6">
        <v>10000</v>
      </c>
    </row>
    <row r="457" spans="1:12" x14ac:dyDescent="0.25">
      <c r="A457" s="2">
        <v>693202</v>
      </c>
      <c r="B457" s="3" t="s">
        <v>668</v>
      </c>
      <c r="C457" s="2">
        <v>28</v>
      </c>
      <c r="D457" s="3" t="s">
        <v>13</v>
      </c>
      <c r="E457" s="2">
        <v>58524</v>
      </c>
      <c r="F457" s="3" t="s">
        <v>178</v>
      </c>
      <c r="G457" s="3" t="s">
        <v>15</v>
      </c>
      <c r="H457" s="2">
        <v>24935</v>
      </c>
      <c r="I457" s="3" t="s">
        <v>29</v>
      </c>
      <c r="J457" s="4">
        <v>44956</v>
      </c>
      <c r="K457" s="3" t="s">
        <v>17</v>
      </c>
      <c r="L457" s="6">
        <v>33000</v>
      </c>
    </row>
    <row r="458" spans="1:12" x14ac:dyDescent="0.25">
      <c r="A458" s="2">
        <v>693211</v>
      </c>
      <c r="B458" s="3" t="s">
        <v>669</v>
      </c>
      <c r="C458" s="2">
        <v>28</v>
      </c>
      <c r="D458" s="3" t="s">
        <v>13</v>
      </c>
      <c r="E458" s="2">
        <v>50954</v>
      </c>
      <c r="F458" s="3" t="s">
        <v>270</v>
      </c>
      <c r="G458" s="3" t="s">
        <v>15</v>
      </c>
      <c r="H458" s="2">
        <v>25829</v>
      </c>
      <c r="I458" s="3" t="s">
        <v>16</v>
      </c>
      <c r="J458" s="4">
        <v>44956</v>
      </c>
      <c r="K458" s="3" t="s">
        <v>17</v>
      </c>
      <c r="L458" s="6">
        <v>6000</v>
      </c>
    </row>
    <row r="459" spans="1:12" x14ac:dyDescent="0.25">
      <c r="A459" s="2">
        <v>693214</v>
      </c>
      <c r="B459" s="3" t="s">
        <v>670</v>
      </c>
      <c r="C459" s="2">
        <v>28</v>
      </c>
      <c r="D459" s="3" t="s">
        <v>13</v>
      </c>
      <c r="E459" s="2">
        <v>50954</v>
      </c>
      <c r="F459" s="3" t="s">
        <v>270</v>
      </c>
      <c r="G459" s="3" t="s">
        <v>15</v>
      </c>
      <c r="H459" s="2">
        <v>53758</v>
      </c>
      <c r="I459" s="3" t="s">
        <v>528</v>
      </c>
      <c r="J459" s="4">
        <v>44955</v>
      </c>
      <c r="K459" s="3" t="s">
        <v>17</v>
      </c>
      <c r="L459" s="6">
        <v>25000</v>
      </c>
    </row>
    <row r="460" spans="1:12" x14ac:dyDescent="0.25">
      <c r="A460" s="2">
        <v>693218</v>
      </c>
      <c r="B460" s="3" t="s">
        <v>671</v>
      </c>
      <c r="C460" s="2">
        <v>28</v>
      </c>
      <c r="D460" s="3" t="s">
        <v>13</v>
      </c>
      <c r="E460" s="2">
        <v>62581</v>
      </c>
      <c r="F460" s="3" t="s">
        <v>447</v>
      </c>
      <c r="G460" s="3" t="s">
        <v>15</v>
      </c>
      <c r="H460" s="2">
        <v>24935</v>
      </c>
      <c r="I460" s="3" t="s">
        <v>29</v>
      </c>
      <c r="J460" s="4">
        <v>44957</v>
      </c>
      <c r="K460" s="3" t="s">
        <v>17</v>
      </c>
      <c r="L460" s="6">
        <v>15000</v>
      </c>
    </row>
    <row r="461" spans="1:12" x14ac:dyDescent="0.25">
      <c r="A461" s="2">
        <v>693231</v>
      </c>
      <c r="B461" s="3" t="s">
        <v>672</v>
      </c>
      <c r="C461" s="2">
        <v>28</v>
      </c>
      <c r="D461" s="3" t="s">
        <v>13</v>
      </c>
      <c r="E461" s="2">
        <v>52892</v>
      </c>
      <c r="F461" s="3" t="s">
        <v>94</v>
      </c>
      <c r="G461" s="3" t="s">
        <v>15</v>
      </c>
      <c r="H461" s="2">
        <v>53758</v>
      </c>
      <c r="I461" s="3" t="s">
        <v>528</v>
      </c>
      <c r="J461" s="4">
        <v>44955</v>
      </c>
      <c r="K461" s="3" t="s">
        <v>17</v>
      </c>
      <c r="L461" s="6">
        <v>50000</v>
      </c>
    </row>
    <row r="462" spans="1:12" x14ac:dyDescent="0.25">
      <c r="A462" s="2">
        <v>693263</v>
      </c>
      <c r="B462" s="3" t="s">
        <v>673</v>
      </c>
      <c r="C462" s="2">
        <v>28</v>
      </c>
      <c r="D462" s="3" t="s">
        <v>13</v>
      </c>
      <c r="E462" s="2">
        <v>40902</v>
      </c>
      <c r="F462" s="3" t="s">
        <v>116</v>
      </c>
      <c r="G462" s="3" t="s">
        <v>15</v>
      </c>
      <c r="H462" s="2">
        <v>53550</v>
      </c>
      <c r="I462" s="3" t="s">
        <v>24</v>
      </c>
      <c r="J462" s="4">
        <v>44955</v>
      </c>
      <c r="K462" s="3" t="s">
        <v>17</v>
      </c>
      <c r="L462" s="6">
        <v>20000</v>
      </c>
    </row>
    <row r="463" spans="1:12" x14ac:dyDescent="0.25">
      <c r="A463" s="2">
        <v>693278</v>
      </c>
      <c r="B463" s="3" t="s">
        <v>674</v>
      </c>
      <c r="C463" s="2">
        <v>28</v>
      </c>
      <c r="D463" s="3" t="s">
        <v>13</v>
      </c>
      <c r="E463" s="2">
        <v>42301</v>
      </c>
      <c r="F463" s="3" t="s">
        <v>366</v>
      </c>
      <c r="G463" s="3" t="s">
        <v>15</v>
      </c>
      <c r="H463" s="2">
        <v>25829</v>
      </c>
      <c r="I463" s="3" t="s">
        <v>16</v>
      </c>
      <c r="J463" s="4">
        <v>44955</v>
      </c>
      <c r="K463" s="3" t="s">
        <v>17</v>
      </c>
      <c r="L463" s="6">
        <v>20000</v>
      </c>
    </row>
    <row r="464" spans="1:12" x14ac:dyDescent="0.25">
      <c r="A464" s="2">
        <v>693323</v>
      </c>
      <c r="B464" s="3" t="s">
        <v>675</v>
      </c>
      <c r="C464" s="2">
        <v>28</v>
      </c>
      <c r="D464" s="3" t="s">
        <v>13</v>
      </c>
      <c r="E464" s="2">
        <v>51598</v>
      </c>
      <c r="F464" s="3" t="s">
        <v>676</v>
      </c>
      <c r="G464" s="3" t="s">
        <v>15</v>
      </c>
      <c r="H464" s="2">
        <v>25829</v>
      </c>
      <c r="I464" s="3" t="s">
        <v>16</v>
      </c>
      <c r="J464" s="4">
        <v>44955</v>
      </c>
      <c r="K464" s="3" t="s">
        <v>17</v>
      </c>
      <c r="L464" s="6">
        <v>15000</v>
      </c>
    </row>
    <row r="465" spans="1:12" x14ac:dyDescent="0.25">
      <c r="A465" s="2">
        <v>693354</v>
      </c>
      <c r="B465" s="3" t="s">
        <v>677</v>
      </c>
      <c r="C465" s="2">
        <v>28</v>
      </c>
      <c r="D465" s="3" t="s">
        <v>13</v>
      </c>
      <c r="E465" s="2">
        <v>56414</v>
      </c>
      <c r="F465" s="3" t="s">
        <v>678</v>
      </c>
      <c r="G465" s="3" t="s">
        <v>15</v>
      </c>
      <c r="H465" s="2">
        <v>53550</v>
      </c>
      <c r="I465" s="3" t="s">
        <v>24</v>
      </c>
      <c r="J465" s="4">
        <v>44955</v>
      </c>
      <c r="K465" s="3" t="s">
        <v>17</v>
      </c>
      <c r="L465" s="6">
        <v>20000</v>
      </c>
    </row>
    <row r="466" spans="1:12" x14ac:dyDescent="0.25">
      <c r="A466" s="2">
        <v>693357</v>
      </c>
      <c r="B466" s="3" t="s">
        <v>679</v>
      </c>
      <c r="C466" s="2">
        <v>28</v>
      </c>
      <c r="D466" s="3" t="s">
        <v>13</v>
      </c>
      <c r="E466" s="2">
        <v>47178</v>
      </c>
      <c r="F466" s="3" t="s">
        <v>37</v>
      </c>
      <c r="G466" s="3" t="s">
        <v>15</v>
      </c>
      <c r="H466" s="2">
        <v>25829</v>
      </c>
      <c r="I466" s="3" t="s">
        <v>16</v>
      </c>
      <c r="J466" s="4">
        <v>44955</v>
      </c>
      <c r="K466" s="3" t="s">
        <v>17</v>
      </c>
      <c r="L466" s="6">
        <v>30000</v>
      </c>
    </row>
    <row r="467" spans="1:12" x14ac:dyDescent="0.25">
      <c r="A467" s="2">
        <v>691836</v>
      </c>
      <c r="B467" s="3" t="s">
        <v>680</v>
      </c>
      <c r="C467" s="2">
        <v>30</v>
      </c>
      <c r="D467" s="3" t="s">
        <v>13</v>
      </c>
      <c r="E467" s="2">
        <v>42298</v>
      </c>
      <c r="F467" s="3" t="s">
        <v>118</v>
      </c>
      <c r="G467" s="3" t="s">
        <v>15</v>
      </c>
      <c r="H467" s="2">
        <v>53550</v>
      </c>
      <c r="I467" s="3" t="s">
        <v>24</v>
      </c>
      <c r="J467" s="4">
        <v>44956</v>
      </c>
      <c r="K467" s="3" t="s">
        <v>17</v>
      </c>
      <c r="L467" s="6">
        <v>50000</v>
      </c>
    </row>
    <row r="468" spans="1:12" x14ac:dyDescent="0.25">
      <c r="A468" s="2">
        <v>692071</v>
      </c>
      <c r="B468" s="3" t="s">
        <v>681</v>
      </c>
      <c r="C468" s="2">
        <v>30</v>
      </c>
      <c r="D468" s="3" t="s">
        <v>13</v>
      </c>
      <c r="E468" s="2">
        <v>52156</v>
      </c>
      <c r="F468" s="3" t="s">
        <v>80</v>
      </c>
      <c r="G468" s="3" t="s">
        <v>15</v>
      </c>
      <c r="H468" s="2">
        <v>53550</v>
      </c>
      <c r="I468" s="3" t="s">
        <v>24</v>
      </c>
      <c r="J468" s="4">
        <v>44956</v>
      </c>
      <c r="K468" s="3" t="s">
        <v>17</v>
      </c>
      <c r="L468" s="6">
        <v>20000</v>
      </c>
    </row>
    <row r="469" spans="1:12" x14ac:dyDescent="0.25">
      <c r="A469" s="2">
        <v>692512</v>
      </c>
      <c r="B469" s="3" t="s">
        <v>682</v>
      </c>
      <c r="C469" s="2">
        <v>30</v>
      </c>
      <c r="D469" s="3" t="s">
        <v>13</v>
      </c>
      <c r="E469" s="2">
        <v>52148</v>
      </c>
      <c r="F469" s="3" t="s">
        <v>683</v>
      </c>
      <c r="G469" s="3" t="s">
        <v>15</v>
      </c>
      <c r="H469" s="2">
        <v>24935</v>
      </c>
      <c r="I469" s="3" t="s">
        <v>29</v>
      </c>
      <c r="J469" s="4">
        <v>44957</v>
      </c>
      <c r="K469" s="3" t="s">
        <v>17</v>
      </c>
      <c r="L469" s="6">
        <v>25000</v>
      </c>
    </row>
    <row r="470" spans="1:12" x14ac:dyDescent="0.25">
      <c r="A470" s="2">
        <v>692570</v>
      </c>
      <c r="B470" s="3" t="s">
        <v>684</v>
      </c>
      <c r="C470" s="2">
        <v>30</v>
      </c>
      <c r="D470" s="3" t="s">
        <v>13</v>
      </c>
      <c r="E470" s="2">
        <v>51265</v>
      </c>
      <c r="F470" s="3" t="s">
        <v>193</v>
      </c>
      <c r="G470" s="3" t="s">
        <v>15</v>
      </c>
      <c r="H470" s="2">
        <v>24935</v>
      </c>
      <c r="I470" s="3" t="s">
        <v>29</v>
      </c>
      <c r="J470" s="4">
        <v>44956</v>
      </c>
      <c r="K470" s="3" t="s">
        <v>17</v>
      </c>
      <c r="L470" s="6">
        <v>40000</v>
      </c>
    </row>
    <row r="471" spans="1:12" x14ac:dyDescent="0.25">
      <c r="A471" s="2">
        <v>692574</v>
      </c>
      <c r="B471" s="3" t="s">
        <v>685</v>
      </c>
      <c r="C471" s="2">
        <v>30</v>
      </c>
      <c r="D471" s="3" t="s">
        <v>13</v>
      </c>
      <c r="E471" s="2">
        <v>35736</v>
      </c>
      <c r="F471" s="3" t="s">
        <v>375</v>
      </c>
      <c r="G471" s="3" t="s">
        <v>15</v>
      </c>
      <c r="H471" s="2">
        <v>51067</v>
      </c>
      <c r="I471" s="3" t="s">
        <v>42</v>
      </c>
      <c r="J471" s="4">
        <v>44957</v>
      </c>
      <c r="K471" s="3" t="s">
        <v>17</v>
      </c>
      <c r="L471" s="6">
        <v>12000</v>
      </c>
    </row>
    <row r="472" spans="1:12" x14ac:dyDescent="0.25">
      <c r="A472" s="2">
        <v>692682</v>
      </c>
      <c r="B472" s="3" t="s">
        <v>686</v>
      </c>
      <c r="C472" s="2">
        <v>30</v>
      </c>
      <c r="D472" s="3" t="s">
        <v>13</v>
      </c>
      <c r="E472" s="2">
        <v>60780</v>
      </c>
      <c r="F472" s="3" t="s">
        <v>575</v>
      </c>
      <c r="G472" s="3" t="s">
        <v>15</v>
      </c>
      <c r="H472" s="2">
        <v>53758</v>
      </c>
      <c r="I472" s="3" t="s">
        <v>528</v>
      </c>
      <c r="J472" s="4">
        <v>44956</v>
      </c>
      <c r="K472" s="3" t="s">
        <v>17</v>
      </c>
      <c r="L472" s="6">
        <v>15000</v>
      </c>
    </row>
    <row r="473" spans="1:12" x14ac:dyDescent="0.25">
      <c r="A473" s="2">
        <v>692755</v>
      </c>
      <c r="B473" s="3" t="s">
        <v>687</v>
      </c>
      <c r="C473" s="2">
        <v>30</v>
      </c>
      <c r="D473" s="3" t="s">
        <v>13</v>
      </c>
      <c r="E473" s="2">
        <v>52148</v>
      </c>
      <c r="F473" s="3" t="s">
        <v>683</v>
      </c>
      <c r="G473" s="3" t="s">
        <v>15</v>
      </c>
      <c r="H473" s="2">
        <v>25829</v>
      </c>
      <c r="I473" s="3" t="s">
        <v>16</v>
      </c>
      <c r="J473" s="4">
        <v>44956</v>
      </c>
      <c r="K473" s="3" t="s">
        <v>17</v>
      </c>
      <c r="L473" s="6">
        <v>20000</v>
      </c>
    </row>
    <row r="474" spans="1:12" x14ac:dyDescent="0.25">
      <c r="A474" s="2">
        <v>692846</v>
      </c>
      <c r="B474" s="3" t="s">
        <v>688</v>
      </c>
      <c r="C474" s="2">
        <v>30</v>
      </c>
      <c r="D474" s="3" t="s">
        <v>13</v>
      </c>
      <c r="E474" s="2">
        <v>59744</v>
      </c>
      <c r="F474" s="3" t="s">
        <v>164</v>
      </c>
      <c r="G474" s="3" t="s">
        <v>15</v>
      </c>
      <c r="H474" s="2">
        <v>53758</v>
      </c>
      <c r="I474" s="3" t="s">
        <v>528</v>
      </c>
      <c r="J474" s="4">
        <v>44956</v>
      </c>
      <c r="K474" s="3" t="s">
        <v>17</v>
      </c>
      <c r="L474" s="6">
        <v>30000</v>
      </c>
    </row>
    <row r="475" spans="1:12" x14ac:dyDescent="0.25">
      <c r="A475" s="2">
        <v>692931</v>
      </c>
      <c r="B475" s="3" t="s">
        <v>689</v>
      </c>
      <c r="C475" s="2">
        <v>30</v>
      </c>
      <c r="D475" s="3" t="s">
        <v>13</v>
      </c>
      <c r="E475" s="2">
        <v>49686</v>
      </c>
      <c r="F475" s="3" t="s">
        <v>363</v>
      </c>
      <c r="G475" s="3" t="s">
        <v>15</v>
      </c>
      <c r="H475" s="2">
        <v>25829</v>
      </c>
      <c r="I475" s="3" t="s">
        <v>16</v>
      </c>
      <c r="J475" s="4">
        <v>44956</v>
      </c>
      <c r="K475" s="3" t="s">
        <v>17</v>
      </c>
      <c r="L475" s="6">
        <v>30000</v>
      </c>
    </row>
    <row r="476" spans="1:12" x14ac:dyDescent="0.25">
      <c r="A476" s="2">
        <v>692953</v>
      </c>
      <c r="B476" s="3" t="s">
        <v>690</v>
      </c>
      <c r="C476" s="2">
        <v>30</v>
      </c>
      <c r="D476" s="3" t="s">
        <v>13</v>
      </c>
      <c r="E476" s="2">
        <v>65416</v>
      </c>
      <c r="F476" s="3" t="s">
        <v>78</v>
      </c>
      <c r="G476" s="3" t="s">
        <v>15</v>
      </c>
      <c r="H476" s="2">
        <v>25829</v>
      </c>
      <c r="I476" s="3" t="s">
        <v>16</v>
      </c>
      <c r="J476" s="4">
        <v>44957</v>
      </c>
      <c r="K476" s="3" t="s">
        <v>17</v>
      </c>
      <c r="L476" s="6">
        <v>40000</v>
      </c>
    </row>
    <row r="477" spans="1:12" x14ac:dyDescent="0.25">
      <c r="A477" s="2">
        <v>692992</v>
      </c>
      <c r="B477" s="3" t="s">
        <v>691</v>
      </c>
      <c r="C477" s="2">
        <v>30</v>
      </c>
      <c r="D477" s="3" t="s">
        <v>13</v>
      </c>
      <c r="E477" s="2">
        <v>50950</v>
      </c>
      <c r="F477" s="3" t="s">
        <v>74</v>
      </c>
      <c r="G477" s="3" t="s">
        <v>15</v>
      </c>
      <c r="H477" s="2">
        <v>53550</v>
      </c>
      <c r="I477" s="3" t="s">
        <v>24</v>
      </c>
      <c r="J477" s="4">
        <v>44956</v>
      </c>
      <c r="K477" s="3" t="s">
        <v>17</v>
      </c>
      <c r="L477" s="6">
        <v>15000</v>
      </c>
    </row>
    <row r="478" spans="1:12" x14ac:dyDescent="0.25">
      <c r="A478" s="2">
        <v>693064</v>
      </c>
      <c r="B478" s="3" t="s">
        <v>692</v>
      </c>
      <c r="C478" s="2">
        <v>30</v>
      </c>
      <c r="D478" s="3" t="s">
        <v>13</v>
      </c>
      <c r="E478" s="2">
        <v>29499</v>
      </c>
      <c r="F478" s="3" t="s">
        <v>361</v>
      </c>
      <c r="G478" s="3" t="s">
        <v>15</v>
      </c>
      <c r="H478" s="2">
        <v>53550</v>
      </c>
      <c r="I478" s="3" t="s">
        <v>24</v>
      </c>
      <c r="J478" s="4">
        <v>44957</v>
      </c>
      <c r="K478" s="3" t="s">
        <v>17</v>
      </c>
      <c r="L478" s="6">
        <v>20000</v>
      </c>
    </row>
    <row r="479" spans="1:12" x14ac:dyDescent="0.25">
      <c r="A479" s="2">
        <v>693078</v>
      </c>
      <c r="B479" s="3" t="s">
        <v>693</v>
      </c>
      <c r="C479" s="2">
        <v>30</v>
      </c>
      <c r="D479" s="3" t="s">
        <v>13</v>
      </c>
      <c r="E479" s="2">
        <v>51079</v>
      </c>
      <c r="F479" s="3" t="s">
        <v>368</v>
      </c>
      <c r="G479" s="3" t="s">
        <v>15</v>
      </c>
      <c r="H479" s="2">
        <v>51067</v>
      </c>
      <c r="I479" s="3" t="s">
        <v>42</v>
      </c>
      <c r="J479" s="4">
        <v>44956</v>
      </c>
      <c r="K479" s="3" t="s">
        <v>17</v>
      </c>
      <c r="L479" s="6">
        <v>25000</v>
      </c>
    </row>
    <row r="480" spans="1:12" x14ac:dyDescent="0.25">
      <c r="A480" s="2">
        <v>693145</v>
      </c>
      <c r="B480" s="3" t="s">
        <v>694</v>
      </c>
      <c r="C480" s="2">
        <v>30</v>
      </c>
      <c r="D480" s="3" t="s">
        <v>13</v>
      </c>
      <c r="E480" s="2">
        <v>59744</v>
      </c>
      <c r="F480" s="3" t="s">
        <v>164</v>
      </c>
      <c r="G480" s="3" t="s">
        <v>15</v>
      </c>
      <c r="H480" s="2">
        <v>53758</v>
      </c>
      <c r="I480" s="3" t="s">
        <v>528</v>
      </c>
      <c r="J480" s="4">
        <v>44957</v>
      </c>
      <c r="K480" s="3" t="s">
        <v>17</v>
      </c>
      <c r="L480" s="6">
        <v>25000</v>
      </c>
    </row>
    <row r="481" spans="1:12" x14ac:dyDescent="0.25">
      <c r="A481" s="2">
        <v>693187</v>
      </c>
      <c r="B481" s="3" t="s">
        <v>695</v>
      </c>
      <c r="C481" s="2">
        <v>30</v>
      </c>
      <c r="D481" s="3" t="s">
        <v>13</v>
      </c>
      <c r="E481" s="2">
        <v>40904</v>
      </c>
      <c r="F481" s="3" t="s">
        <v>402</v>
      </c>
      <c r="G481" s="3" t="s">
        <v>15</v>
      </c>
      <c r="H481" s="2">
        <v>53758</v>
      </c>
      <c r="I481" s="3" t="s">
        <v>528</v>
      </c>
      <c r="J481" s="4">
        <v>44956</v>
      </c>
      <c r="K481" s="3" t="s">
        <v>298</v>
      </c>
      <c r="L481" s="6">
        <v>20000</v>
      </c>
    </row>
    <row r="482" spans="1:12" x14ac:dyDescent="0.25">
      <c r="A482" s="2">
        <v>693199</v>
      </c>
      <c r="B482" s="3" t="s">
        <v>696</v>
      </c>
      <c r="C482" s="2">
        <v>30</v>
      </c>
      <c r="D482" s="3" t="s">
        <v>13</v>
      </c>
      <c r="E482" s="2">
        <v>57504</v>
      </c>
      <c r="F482" s="3" t="s">
        <v>28</v>
      </c>
      <c r="G482" s="3" t="s">
        <v>15</v>
      </c>
      <c r="H482" s="2">
        <v>51067</v>
      </c>
      <c r="I482" s="3" t="s">
        <v>42</v>
      </c>
      <c r="J482" s="4">
        <v>44956</v>
      </c>
      <c r="K482" s="3" t="s">
        <v>17</v>
      </c>
      <c r="L482" s="6">
        <v>20000</v>
      </c>
    </row>
    <row r="483" spans="1:12" x14ac:dyDescent="0.25">
      <c r="A483" s="2">
        <v>693213</v>
      </c>
      <c r="B483" s="3" t="s">
        <v>697</v>
      </c>
      <c r="C483" s="2">
        <v>30</v>
      </c>
      <c r="D483" s="3" t="s">
        <v>13</v>
      </c>
      <c r="E483" s="2">
        <v>57077</v>
      </c>
      <c r="F483" s="3" t="s">
        <v>56</v>
      </c>
      <c r="G483" s="3" t="s">
        <v>15</v>
      </c>
      <c r="H483" s="2">
        <v>53758</v>
      </c>
      <c r="I483" s="3" t="s">
        <v>528</v>
      </c>
      <c r="J483" s="4">
        <v>44956</v>
      </c>
      <c r="K483" s="3" t="s">
        <v>17</v>
      </c>
      <c r="L483" s="6">
        <v>35000</v>
      </c>
    </row>
    <row r="484" spans="1:12" x14ac:dyDescent="0.25">
      <c r="A484" s="2">
        <v>693232</v>
      </c>
      <c r="B484" s="3" t="s">
        <v>698</v>
      </c>
      <c r="C484" s="2">
        <v>30</v>
      </c>
      <c r="D484" s="3" t="s">
        <v>13</v>
      </c>
      <c r="E484" s="2">
        <v>51265</v>
      </c>
      <c r="F484" s="3" t="s">
        <v>193</v>
      </c>
      <c r="G484" s="3" t="s">
        <v>15</v>
      </c>
      <c r="H484" s="2">
        <v>53758</v>
      </c>
      <c r="I484" s="3" t="s">
        <v>528</v>
      </c>
      <c r="J484" s="4">
        <v>44956</v>
      </c>
      <c r="K484" s="3" t="s">
        <v>17</v>
      </c>
      <c r="L484" s="6">
        <v>20000</v>
      </c>
    </row>
    <row r="485" spans="1:12" x14ac:dyDescent="0.25">
      <c r="A485" s="2">
        <v>693233</v>
      </c>
      <c r="B485" s="3" t="s">
        <v>699</v>
      </c>
      <c r="C485" s="2">
        <v>30</v>
      </c>
      <c r="D485" s="3" t="s">
        <v>13</v>
      </c>
      <c r="E485" s="2">
        <v>61337</v>
      </c>
      <c r="F485" s="3" t="s">
        <v>545</v>
      </c>
      <c r="G485" s="3" t="s">
        <v>15</v>
      </c>
      <c r="H485" s="2">
        <v>25829</v>
      </c>
      <c r="I485" s="3" t="s">
        <v>16</v>
      </c>
      <c r="J485" s="4">
        <v>44956</v>
      </c>
      <c r="K485" s="3" t="s">
        <v>17</v>
      </c>
      <c r="L485" s="6">
        <v>13000</v>
      </c>
    </row>
    <row r="486" spans="1:12" x14ac:dyDescent="0.25">
      <c r="A486" s="2">
        <v>693261</v>
      </c>
      <c r="B486" s="3" t="s">
        <v>700</v>
      </c>
      <c r="C486" s="2">
        <v>30</v>
      </c>
      <c r="D486" s="3" t="s">
        <v>13</v>
      </c>
      <c r="E486" s="2">
        <v>51592</v>
      </c>
      <c r="F486" s="3" t="s">
        <v>277</v>
      </c>
      <c r="G486" s="3" t="s">
        <v>15</v>
      </c>
      <c r="H486" s="2">
        <v>24935</v>
      </c>
      <c r="I486" s="3" t="s">
        <v>29</v>
      </c>
      <c r="J486" s="4">
        <v>44956</v>
      </c>
      <c r="K486" s="3" t="s">
        <v>17</v>
      </c>
      <c r="L486" s="6">
        <v>30000</v>
      </c>
    </row>
    <row r="487" spans="1:12" x14ac:dyDescent="0.25">
      <c r="A487" s="2">
        <v>693280</v>
      </c>
      <c r="B487" s="3" t="s">
        <v>701</v>
      </c>
      <c r="C487" s="2">
        <v>30</v>
      </c>
      <c r="D487" s="3" t="s">
        <v>13</v>
      </c>
      <c r="E487" s="2">
        <v>61344</v>
      </c>
      <c r="F487" s="3" t="s">
        <v>143</v>
      </c>
      <c r="G487" s="3" t="s">
        <v>15</v>
      </c>
      <c r="H487" s="2">
        <v>24935</v>
      </c>
      <c r="I487" s="3" t="s">
        <v>29</v>
      </c>
      <c r="J487" s="4">
        <v>44956</v>
      </c>
      <c r="K487" s="3" t="s">
        <v>17</v>
      </c>
      <c r="L487" s="6">
        <v>35000</v>
      </c>
    </row>
    <row r="488" spans="1:12" x14ac:dyDescent="0.25">
      <c r="A488" s="2">
        <v>693286</v>
      </c>
      <c r="B488" s="3" t="s">
        <v>702</v>
      </c>
      <c r="C488" s="2">
        <v>30</v>
      </c>
      <c r="D488" s="3" t="s">
        <v>13</v>
      </c>
      <c r="E488" s="2">
        <v>55870</v>
      </c>
      <c r="F488" s="3" t="s">
        <v>54</v>
      </c>
      <c r="G488" s="3" t="s">
        <v>15</v>
      </c>
      <c r="H488" s="2">
        <v>53758</v>
      </c>
      <c r="I488" s="3" t="s">
        <v>528</v>
      </c>
      <c r="J488" s="4">
        <v>44956</v>
      </c>
      <c r="K488" s="3" t="s">
        <v>17</v>
      </c>
      <c r="L488" s="6">
        <v>40000</v>
      </c>
    </row>
    <row r="489" spans="1:12" x14ac:dyDescent="0.25">
      <c r="A489" s="2">
        <v>693289</v>
      </c>
      <c r="B489" s="3" t="s">
        <v>703</v>
      </c>
      <c r="C489" s="2">
        <v>30</v>
      </c>
      <c r="D489" s="3" t="s">
        <v>13</v>
      </c>
      <c r="E489" s="2">
        <v>55041</v>
      </c>
      <c r="F489" s="3" t="s">
        <v>239</v>
      </c>
      <c r="G489" s="3" t="s">
        <v>15</v>
      </c>
      <c r="H489" s="2">
        <v>25829</v>
      </c>
      <c r="I489" s="3" t="s">
        <v>16</v>
      </c>
      <c r="J489" s="4">
        <v>44956</v>
      </c>
      <c r="K489" s="3" t="s">
        <v>17</v>
      </c>
      <c r="L489" s="6">
        <v>15000</v>
      </c>
    </row>
    <row r="490" spans="1:12" x14ac:dyDescent="0.25">
      <c r="A490" s="2">
        <v>693296</v>
      </c>
      <c r="B490" s="3" t="s">
        <v>704</v>
      </c>
      <c r="C490" s="2">
        <v>30</v>
      </c>
      <c r="D490" s="3" t="s">
        <v>13</v>
      </c>
      <c r="E490" s="2">
        <v>27926</v>
      </c>
      <c r="F490" s="3" t="s">
        <v>197</v>
      </c>
      <c r="G490" s="3" t="s">
        <v>15</v>
      </c>
      <c r="H490" s="2">
        <v>53758</v>
      </c>
      <c r="I490" s="3" t="s">
        <v>528</v>
      </c>
      <c r="J490" s="4">
        <v>44956</v>
      </c>
      <c r="K490" s="3" t="s">
        <v>17</v>
      </c>
      <c r="L490" s="6">
        <v>10000</v>
      </c>
    </row>
    <row r="491" spans="1:12" x14ac:dyDescent="0.25">
      <c r="A491" s="2">
        <v>693311</v>
      </c>
      <c r="B491" s="3" t="s">
        <v>705</v>
      </c>
      <c r="C491" s="2">
        <v>30</v>
      </c>
      <c r="D491" s="3" t="s">
        <v>13</v>
      </c>
      <c r="E491" s="2">
        <v>65018</v>
      </c>
      <c r="F491" s="3" t="s">
        <v>88</v>
      </c>
      <c r="G491" s="3" t="s">
        <v>15</v>
      </c>
      <c r="H491" s="2">
        <v>53758</v>
      </c>
      <c r="I491" s="3" t="s">
        <v>528</v>
      </c>
      <c r="J491" s="4">
        <v>44956</v>
      </c>
      <c r="K491" s="3" t="s">
        <v>17</v>
      </c>
      <c r="L491" s="6">
        <v>50000</v>
      </c>
    </row>
    <row r="492" spans="1:12" x14ac:dyDescent="0.25">
      <c r="A492" s="2">
        <v>693317</v>
      </c>
      <c r="B492" s="3" t="s">
        <v>706</v>
      </c>
      <c r="C492" s="2">
        <v>30</v>
      </c>
      <c r="D492" s="3" t="s">
        <v>13</v>
      </c>
      <c r="E492" s="2">
        <v>59095</v>
      </c>
      <c r="F492" s="3" t="s">
        <v>707</v>
      </c>
      <c r="G492" s="3" t="s">
        <v>15</v>
      </c>
      <c r="H492" s="2">
        <v>53758</v>
      </c>
      <c r="I492" s="3" t="s">
        <v>528</v>
      </c>
      <c r="J492" s="4">
        <v>44957</v>
      </c>
      <c r="K492" s="3" t="s">
        <v>17</v>
      </c>
      <c r="L492" s="6">
        <v>15000</v>
      </c>
    </row>
    <row r="493" spans="1:12" x14ac:dyDescent="0.25">
      <c r="A493" s="2">
        <v>693337</v>
      </c>
      <c r="B493" s="3" t="s">
        <v>708</v>
      </c>
      <c r="C493" s="2">
        <v>30</v>
      </c>
      <c r="D493" s="3" t="s">
        <v>13</v>
      </c>
      <c r="E493" s="2">
        <v>55859</v>
      </c>
      <c r="F493" s="3" t="s">
        <v>290</v>
      </c>
      <c r="G493" s="3" t="s">
        <v>15</v>
      </c>
      <c r="H493" s="2">
        <v>25829</v>
      </c>
      <c r="I493" s="3" t="s">
        <v>16</v>
      </c>
      <c r="J493" s="4">
        <v>44956</v>
      </c>
      <c r="K493" s="3" t="s">
        <v>17</v>
      </c>
      <c r="L493" s="6">
        <v>21000</v>
      </c>
    </row>
    <row r="494" spans="1:12" x14ac:dyDescent="0.25">
      <c r="A494" s="2">
        <v>693350</v>
      </c>
      <c r="B494" s="3" t="s">
        <v>709</v>
      </c>
      <c r="C494" s="2">
        <v>30</v>
      </c>
      <c r="D494" s="3" t="s">
        <v>13</v>
      </c>
      <c r="E494" s="2">
        <v>25741</v>
      </c>
      <c r="F494" s="3" t="s">
        <v>542</v>
      </c>
      <c r="G494" s="3" t="s">
        <v>15</v>
      </c>
      <c r="H494" s="2">
        <v>53550</v>
      </c>
      <c r="I494" s="3" t="s">
        <v>24</v>
      </c>
      <c r="J494" s="4">
        <v>44957</v>
      </c>
      <c r="K494" s="3" t="s">
        <v>17</v>
      </c>
      <c r="L494" s="6">
        <v>10000</v>
      </c>
    </row>
    <row r="495" spans="1:12" x14ac:dyDescent="0.25">
      <c r="A495" s="2">
        <v>693362</v>
      </c>
      <c r="B495" s="3" t="s">
        <v>710</v>
      </c>
      <c r="C495" s="2">
        <v>30</v>
      </c>
      <c r="D495" s="3" t="s">
        <v>13</v>
      </c>
      <c r="E495" s="2">
        <v>53605</v>
      </c>
      <c r="F495" s="3" t="s">
        <v>451</v>
      </c>
      <c r="G495" s="3" t="s">
        <v>15</v>
      </c>
      <c r="H495" s="2">
        <v>25829</v>
      </c>
      <c r="I495" s="3" t="s">
        <v>16</v>
      </c>
      <c r="J495" s="4">
        <v>44956</v>
      </c>
      <c r="K495" s="3" t="s">
        <v>17</v>
      </c>
      <c r="L495" s="6">
        <v>50000</v>
      </c>
    </row>
    <row r="496" spans="1:12" x14ac:dyDescent="0.25">
      <c r="A496" s="2">
        <v>693384</v>
      </c>
      <c r="B496" s="3" t="s">
        <v>711</v>
      </c>
      <c r="C496" s="2">
        <v>30</v>
      </c>
      <c r="D496" s="3" t="s">
        <v>13</v>
      </c>
      <c r="E496" s="2">
        <v>53605</v>
      </c>
      <c r="F496" s="3" t="s">
        <v>451</v>
      </c>
      <c r="G496" s="3" t="s">
        <v>15</v>
      </c>
      <c r="H496" s="2">
        <v>24935</v>
      </c>
      <c r="I496" s="3" t="s">
        <v>29</v>
      </c>
      <c r="J496" s="4">
        <v>44957</v>
      </c>
      <c r="K496" s="3" t="s">
        <v>17</v>
      </c>
      <c r="L496" s="6">
        <v>30000</v>
      </c>
    </row>
    <row r="497" spans="1:12" x14ac:dyDescent="0.25">
      <c r="A497" s="2">
        <v>693403</v>
      </c>
      <c r="B497" s="3" t="s">
        <v>712</v>
      </c>
      <c r="C497" s="2">
        <v>30</v>
      </c>
      <c r="D497" s="3" t="s">
        <v>13</v>
      </c>
      <c r="E497" s="2">
        <v>42298</v>
      </c>
      <c r="F497" s="3" t="s">
        <v>118</v>
      </c>
      <c r="G497" s="3" t="s">
        <v>15</v>
      </c>
      <c r="H497" s="2">
        <v>25829</v>
      </c>
      <c r="I497" s="3" t="s">
        <v>16</v>
      </c>
      <c r="J497" s="4">
        <v>44957</v>
      </c>
      <c r="K497" s="3" t="s">
        <v>17</v>
      </c>
      <c r="L497" s="6">
        <v>35000</v>
      </c>
    </row>
    <row r="498" spans="1:12" x14ac:dyDescent="0.25">
      <c r="A498" s="2">
        <v>691349</v>
      </c>
      <c r="B498" s="3" t="s">
        <v>713</v>
      </c>
      <c r="C498" s="2">
        <v>31</v>
      </c>
      <c r="D498" s="3" t="s">
        <v>13</v>
      </c>
      <c r="E498" s="2">
        <v>63633</v>
      </c>
      <c r="F498" s="3" t="s">
        <v>236</v>
      </c>
      <c r="G498" s="3" t="s">
        <v>15</v>
      </c>
      <c r="H498" s="2">
        <v>53758</v>
      </c>
      <c r="I498" s="3" t="s">
        <v>528</v>
      </c>
      <c r="J498" s="4">
        <v>44957</v>
      </c>
      <c r="K498" s="3" t="s">
        <v>17</v>
      </c>
      <c r="L498" s="6">
        <v>25000</v>
      </c>
    </row>
    <row r="499" spans="1:12" x14ac:dyDescent="0.25">
      <c r="A499" s="2">
        <v>691689</v>
      </c>
      <c r="B499" s="3" t="s">
        <v>714</v>
      </c>
      <c r="C499" s="2">
        <v>31</v>
      </c>
      <c r="D499" s="3" t="s">
        <v>13</v>
      </c>
      <c r="E499" s="2">
        <v>40901</v>
      </c>
      <c r="F499" s="3" t="s">
        <v>262</v>
      </c>
      <c r="G499" s="3" t="s">
        <v>15</v>
      </c>
      <c r="H499" s="2">
        <v>24935</v>
      </c>
      <c r="I499" s="3" t="s">
        <v>29</v>
      </c>
      <c r="J499" s="4">
        <v>44959</v>
      </c>
      <c r="K499" s="3" t="s">
        <v>17</v>
      </c>
      <c r="L499" s="6">
        <v>20000</v>
      </c>
    </row>
    <row r="500" spans="1:12" x14ac:dyDescent="0.25">
      <c r="A500" s="2">
        <v>691789</v>
      </c>
      <c r="B500" s="3" t="s">
        <v>715</v>
      </c>
      <c r="C500" s="2">
        <v>31</v>
      </c>
      <c r="D500" s="3" t="s">
        <v>13</v>
      </c>
      <c r="E500" s="2">
        <v>58691</v>
      </c>
      <c r="F500" s="3" t="s">
        <v>716</v>
      </c>
      <c r="G500" s="3" t="s">
        <v>15</v>
      </c>
      <c r="H500" s="2">
        <v>51067</v>
      </c>
      <c r="I500" s="3" t="s">
        <v>42</v>
      </c>
      <c r="J500" s="4">
        <v>44957</v>
      </c>
      <c r="K500" s="3" t="s">
        <v>17</v>
      </c>
      <c r="L500" s="6">
        <v>8000</v>
      </c>
    </row>
    <row r="501" spans="1:12" x14ac:dyDescent="0.25">
      <c r="A501" s="2">
        <v>692314</v>
      </c>
      <c r="B501" s="3" t="s">
        <v>717</v>
      </c>
      <c r="C501" s="2">
        <v>31</v>
      </c>
      <c r="D501" s="3" t="s">
        <v>13</v>
      </c>
      <c r="E501" s="2">
        <v>25742</v>
      </c>
      <c r="F501" s="3" t="s">
        <v>530</v>
      </c>
      <c r="G501" s="3" t="s">
        <v>15</v>
      </c>
      <c r="H501" s="2">
        <v>53758</v>
      </c>
      <c r="I501" s="3" t="s">
        <v>528</v>
      </c>
      <c r="J501" s="4">
        <v>44957</v>
      </c>
      <c r="K501" s="3" t="s">
        <v>17</v>
      </c>
      <c r="L501" s="6">
        <v>6000</v>
      </c>
    </row>
    <row r="502" spans="1:12" x14ac:dyDescent="0.25">
      <c r="A502" s="2">
        <v>692761</v>
      </c>
      <c r="B502" s="3" t="s">
        <v>718</v>
      </c>
      <c r="C502" s="2">
        <v>31</v>
      </c>
      <c r="D502" s="3" t="s">
        <v>13</v>
      </c>
      <c r="E502" s="2">
        <v>63393</v>
      </c>
      <c r="F502" s="3" t="s">
        <v>503</v>
      </c>
      <c r="G502" s="3" t="s">
        <v>15</v>
      </c>
      <c r="H502" s="2">
        <v>25829</v>
      </c>
      <c r="I502" s="3" t="s">
        <v>16</v>
      </c>
      <c r="J502" s="4">
        <v>44957</v>
      </c>
      <c r="K502" s="3" t="s">
        <v>17</v>
      </c>
      <c r="L502" s="6">
        <v>13000</v>
      </c>
    </row>
    <row r="503" spans="1:12" x14ac:dyDescent="0.25">
      <c r="A503" s="2">
        <v>692988</v>
      </c>
      <c r="B503" s="3" t="s">
        <v>719</v>
      </c>
      <c r="C503" s="2">
        <v>31</v>
      </c>
      <c r="D503" s="3" t="s">
        <v>13</v>
      </c>
      <c r="E503" s="2">
        <v>57079</v>
      </c>
      <c r="F503" s="3" t="s">
        <v>284</v>
      </c>
      <c r="G503" s="3" t="s">
        <v>15</v>
      </c>
      <c r="H503" s="2">
        <v>25829</v>
      </c>
      <c r="I503" s="3" t="s">
        <v>16</v>
      </c>
      <c r="J503" s="4">
        <v>44957</v>
      </c>
      <c r="K503" s="3" t="s">
        <v>17</v>
      </c>
      <c r="L503" s="6">
        <v>60000</v>
      </c>
    </row>
    <row r="504" spans="1:12" x14ac:dyDescent="0.25">
      <c r="A504" s="2">
        <v>693092</v>
      </c>
      <c r="B504" s="3" t="s">
        <v>720</v>
      </c>
      <c r="C504" s="2">
        <v>31</v>
      </c>
      <c r="D504" s="3" t="s">
        <v>13</v>
      </c>
      <c r="E504" s="2">
        <v>42296</v>
      </c>
      <c r="F504" s="3" t="s">
        <v>426</v>
      </c>
      <c r="G504" s="3" t="s">
        <v>15</v>
      </c>
      <c r="H504" s="2">
        <v>53758</v>
      </c>
      <c r="I504" s="3" t="s">
        <v>528</v>
      </c>
      <c r="J504" s="4">
        <v>44957</v>
      </c>
      <c r="K504" s="3" t="s">
        <v>17</v>
      </c>
      <c r="L504" s="6">
        <v>30000</v>
      </c>
    </row>
    <row r="505" spans="1:12" x14ac:dyDescent="0.25">
      <c r="A505" s="2">
        <v>693151</v>
      </c>
      <c r="B505" s="3" t="s">
        <v>721</v>
      </c>
      <c r="C505" s="2">
        <v>31</v>
      </c>
      <c r="D505" s="3" t="s">
        <v>13</v>
      </c>
      <c r="E505" s="2">
        <v>46329</v>
      </c>
      <c r="F505" s="3" t="s">
        <v>35</v>
      </c>
      <c r="G505" s="3" t="s">
        <v>15</v>
      </c>
      <c r="H505" s="2">
        <v>25829</v>
      </c>
      <c r="I505" s="3" t="s">
        <v>16</v>
      </c>
      <c r="J505" s="4">
        <v>44957</v>
      </c>
      <c r="K505" s="3" t="s">
        <v>17</v>
      </c>
      <c r="L505" s="6">
        <v>25000</v>
      </c>
    </row>
    <row r="506" spans="1:12" x14ac:dyDescent="0.25">
      <c r="A506" s="2">
        <v>693176</v>
      </c>
      <c r="B506" s="3" t="s">
        <v>722</v>
      </c>
      <c r="C506" s="2">
        <v>31</v>
      </c>
      <c r="D506" s="3" t="s">
        <v>13</v>
      </c>
      <c r="E506" s="2">
        <v>58534</v>
      </c>
      <c r="F506" s="3" t="s">
        <v>52</v>
      </c>
      <c r="G506" s="3" t="s">
        <v>15</v>
      </c>
      <c r="H506" s="2">
        <v>53550</v>
      </c>
      <c r="I506" s="3" t="s">
        <v>24</v>
      </c>
      <c r="J506" s="4">
        <v>44957</v>
      </c>
      <c r="K506" s="3" t="s">
        <v>17</v>
      </c>
      <c r="L506" s="6">
        <v>50000</v>
      </c>
    </row>
    <row r="507" spans="1:12" x14ac:dyDescent="0.25">
      <c r="A507" s="2">
        <v>693240</v>
      </c>
      <c r="B507" s="3" t="s">
        <v>723</v>
      </c>
      <c r="C507" s="2">
        <v>31</v>
      </c>
      <c r="D507" s="3" t="s">
        <v>13</v>
      </c>
      <c r="E507" s="2">
        <v>60774</v>
      </c>
      <c r="F507" s="3" t="s">
        <v>349</v>
      </c>
      <c r="G507" s="3" t="s">
        <v>15</v>
      </c>
      <c r="H507" s="2">
        <v>53550</v>
      </c>
      <c r="I507" s="3" t="s">
        <v>24</v>
      </c>
      <c r="J507" s="4">
        <v>44957</v>
      </c>
      <c r="K507" s="3" t="s">
        <v>17</v>
      </c>
      <c r="L507" s="6">
        <v>60000</v>
      </c>
    </row>
    <row r="508" spans="1:12" x14ac:dyDescent="0.25">
      <c r="A508" s="2">
        <v>693262</v>
      </c>
      <c r="B508" s="3" t="s">
        <v>724</v>
      </c>
      <c r="C508" s="2">
        <v>31</v>
      </c>
      <c r="D508" s="3" t="s">
        <v>13</v>
      </c>
      <c r="E508" s="2">
        <v>58691</v>
      </c>
      <c r="F508" s="3" t="s">
        <v>716</v>
      </c>
      <c r="G508" s="3" t="s">
        <v>15</v>
      </c>
      <c r="H508" s="2">
        <v>24935</v>
      </c>
      <c r="I508" s="3" t="s">
        <v>29</v>
      </c>
      <c r="J508" s="4">
        <v>44957</v>
      </c>
      <c r="K508" s="3" t="s">
        <v>17</v>
      </c>
      <c r="L508" s="6">
        <v>10000</v>
      </c>
    </row>
    <row r="509" spans="1:12" x14ac:dyDescent="0.25">
      <c r="A509" s="2">
        <v>693283</v>
      </c>
      <c r="B509" s="3" t="s">
        <v>725</v>
      </c>
      <c r="C509" s="2">
        <v>31</v>
      </c>
      <c r="D509" s="3" t="s">
        <v>13</v>
      </c>
      <c r="E509" s="2">
        <v>25742</v>
      </c>
      <c r="F509" s="3" t="s">
        <v>530</v>
      </c>
      <c r="G509" s="3" t="s">
        <v>15</v>
      </c>
      <c r="H509" s="2">
        <v>53758</v>
      </c>
      <c r="I509" s="3" t="s">
        <v>528</v>
      </c>
      <c r="J509" s="4">
        <v>44957</v>
      </c>
      <c r="K509" s="3" t="s">
        <v>17</v>
      </c>
      <c r="L509" s="6">
        <v>20000</v>
      </c>
    </row>
    <row r="510" spans="1:12" x14ac:dyDescent="0.25">
      <c r="A510" s="2">
        <v>693284</v>
      </c>
      <c r="B510" s="3" t="s">
        <v>726</v>
      </c>
      <c r="C510" s="2">
        <v>31</v>
      </c>
      <c r="D510" s="3" t="s">
        <v>13</v>
      </c>
      <c r="E510" s="2">
        <v>37714</v>
      </c>
      <c r="F510" s="3" t="s">
        <v>162</v>
      </c>
      <c r="G510" s="3" t="s">
        <v>15</v>
      </c>
      <c r="H510" s="2">
        <v>53758</v>
      </c>
      <c r="I510" s="3" t="s">
        <v>528</v>
      </c>
      <c r="J510" s="4">
        <v>44957</v>
      </c>
      <c r="K510" s="3" t="s">
        <v>17</v>
      </c>
      <c r="L510" s="6">
        <v>15000</v>
      </c>
    </row>
    <row r="511" spans="1:12" x14ac:dyDescent="0.25">
      <c r="A511" s="2">
        <v>693293</v>
      </c>
      <c r="B511" s="3" t="s">
        <v>727</v>
      </c>
      <c r="C511" s="2">
        <v>31</v>
      </c>
      <c r="D511" s="3" t="s">
        <v>13</v>
      </c>
      <c r="E511" s="2">
        <v>50949</v>
      </c>
      <c r="F511" s="3" t="s">
        <v>275</v>
      </c>
      <c r="G511" s="3" t="s">
        <v>15</v>
      </c>
      <c r="H511" s="2">
        <v>25829</v>
      </c>
      <c r="I511" s="3" t="s">
        <v>16</v>
      </c>
      <c r="J511" s="4">
        <v>44957</v>
      </c>
      <c r="K511" s="3" t="s">
        <v>17</v>
      </c>
      <c r="L511" s="6">
        <v>20000</v>
      </c>
    </row>
    <row r="512" spans="1:12" x14ac:dyDescent="0.25">
      <c r="A512" s="2">
        <v>693301</v>
      </c>
      <c r="B512" s="3" t="s">
        <v>728</v>
      </c>
      <c r="C512" s="2">
        <v>31</v>
      </c>
      <c r="D512" s="3" t="s">
        <v>13</v>
      </c>
      <c r="E512" s="2">
        <v>64472</v>
      </c>
      <c r="F512" s="3" t="s">
        <v>729</v>
      </c>
      <c r="G512" s="3" t="s">
        <v>15</v>
      </c>
      <c r="H512" s="2">
        <v>25829</v>
      </c>
      <c r="I512" s="3" t="s">
        <v>16</v>
      </c>
      <c r="J512" s="4">
        <v>44957</v>
      </c>
      <c r="K512" s="3" t="s">
        <v>17</v>
      </c>
      <c r="L512" s="6">
        <v>25000</v>
      </c>
    </row>
    <row r="513" spans="1:12" x14ac:dyDescent="0.25">
      <c r="A513" s="2">
        <v>693325</v>
      </c>
      <c r="B513" s="3" t="s">
        <v>730</v>
      </c>
      <c r="C513" s="2">
        <v>31</v>
      </c>
      <c r="D513" s="3" t="s">
        <v>13</v>
      </c>
      <c r="E513" s="2">
        <v>50965</v>
      </c>
      <c r="F513" s="3" t="s">
        <v>520</v>
      </c>
      <c r="G513" s="3" t="s">
        <v>15</v>
      </c>
      <c r="H513" s="2">
        <v>53758</v>
      </c>
      <c r="I513" s="3" t="s">
        <v>528</v>
      </c>
      <c r="J513" s="4">
        <v>44957</v>
      </c>
      <c r="K513" s="3" t="s">
        <v>17</v>
      </c>
      <c r="L513" s="6">
        <v>35000</v>
      </c>
    </row>
    <row r="514" spans="1:12" x14ac:dyDescent="0.25">
      <c r="A514" s="2">
        <v>693330</v>
      </c>
      <c r="B514" s="3" t="s">
        <v>731</v>
      </c>
      <c r="C514" s="2">
        <v>31</v>
      </c>
      <c r="D514" s="3" t="s">
        <v>13</v>
      </c>
      <c r="E514" s="2">
        <v>52882</v>
      </c>
      <c r="F514" s="3" t="s">
        <v>412</v>
      </c>
      <c r="G514" s="3" t="s">
        <v>15</v>
      </c>
      <c r="H514" s="2">
        <v>25829</v>
      </c>
      <c r="I514" s="3" t="s">
        <v>16</v>
      </c>
      <c r="J514" s="4">
        <v>44957</v>
      </c>
      <c r="K514" s="3" t="s">
        <v>17</v>
      </c>
      <c r="L514" s="6">
        <v>30000</v>
      </c>
    </row>
    <row r="515" spans="1:12" x14ac:dyDescent="0.25">
      <c r="A515" s="2">
        <v>693341</v>
      </c>
      <c r="B515" s="3" t="s">
        <v>732</v>
      </c>
      <c r="C515" s="2">
        <v>31</v>
      </c>
      <c r="D515" s="3" t="s">
        <v>13</v>
      </c>
      <c r="E515" s="2">
        <v>54395</v>
      </c>
      <c r="F515" s="3" t="s">
        <v>255</v>
      </c>
      <c r="G515" s="3" t="s">
        <v>15</v>
      </c>
      <c r="H515" s="2">
        <v>24935</v>
      </c>
      <c r="I515" s="3" t="s">
        <v>29</v>
      </c>
      <c r="J515" s="4">
        <v>44957</v>
      </c>
      <c r="K515" s="3" t="s">
        <v>17</v>
      </c>
      <c r="L515" s="6">
        <v>8000</v>
      </c>
    </row>
    <row r="516" spans="1:12" x14ac:dyDescent="0.25">
      <c r="A516" s="2">
        <v>693365</v>
      </c>
      <c r="B516" s="3" t="s">
        <v>733</v>
      </c>
      <c r="C516" s="2">
        <v>31</v>
      </c>
      <c r="D516" s="3" t="s">
        <v>13</v>
      </c>
      <c r="E516" s="2">
        <v>42312</v>
      </c>
      <c r="F516" s="3" t="s">
        <v>44</v>
      </c>
      <c r="G516" s="3" t="s">
        <v>15</v>
      </c>
      <c r="H516" s="2">
        <v>53758</v>
      </c>
      <c r="I516" s="3" t="s">
        <v>528</v>
      </c>
      <c r="J516" s="4">
        <v>44957</v>
      </c>
      <c r="K516" s="3" t="s">
        <v>17</v>
      </c>
      <c r="L516" s="6">
        <v>20000</v>
      </c>
    </row>
    <row r="517" spans="1:12" x14ac:dyDescent="0.25">
      <c r="A517" s="2">
        <v>693387</v>
      </c>
      <c r="B517" s="3" t="s">
        <v>734</v>
      </c>
      <c r="C517" s="2">
        <v>31</v>
      </c>
      <c r="D517" s="3" t="s">
        <v>13</v>
      </c>
      <c r="E517" s="2">
        <v>59941</v>
      </c>
      <c r="F517" s="3" t="s">
        <v>21</v>
      </c>
      <c r="G517" s="3" t="s">
        <v>15</v>
      </c>
      <c r="H517" s="2">
        <v>25829</v>
      </c>
      <c r="I517" s="3" t="s">
        <v>16</v>
      </c>
      <c r="J517" s="4">
        <v>44957</v>
      </c>
      <c r="K517" s="3" t="s">
        <v>17</v>
      </c>
      <c r="L517" s="6">
        <v>40000</v>
      </c>
    </row>
    <row r="518" spans="1:12" x14ac:dyDescent="0.25">
      <c r="A518" s="2">
        <v>693394</v>
      </c>
      <c r="B518" s="3" t="s">
        <v>735</v>
      </c>
      <c r="C518" s="2">
        <v>31</v>
      </c>
      <c r="D518" s="3" t="s">
        <v>13</v>
      </c>
      <c r="E518" s="2">
        <v>35719</v>
      </c>
      <c r="F518" s="3" t="s">
        <v>169</v>
      </c>
      <c r="G518" s="3" t="s">
        <v>15</v>
      </c>
      <c r="H518" s="2">
        <v>53758</v>
      </c>
      <c r="I518" s="3" t="s">
        <v>528</v>
      </c>
      <c r="J518" s="4">
        <v>44957</v>
      </c>
      <c r="K518" s="3" t="s">
        <v>17</v>
      </c>
      <c r="L518" s="6">
        <v>35000</v>
      </c>
    </row>
    <row r="519" spans="1:12" x14ac:dyDescent="0.25">
      <c r="A519" s="2">
        <v>693400</v>
      </c>
      <c r="B519" s="3" t="s">
        <v>736</v>
      </c>
      <c r="C519" s="2">
        <v>31</v>
      </c>
      <c r="D519" s="3" t="s">
        <v>13</v>
      </c>
      <c r="E519" s="2">
        <v>50950</v>
      </c>
      <c r="F519" s="3" t="s">
        <v>74</v>
      </c>
      <c r="G519" s="3" t="s">
        <v>15</v>
      </c>
      <c r="H519" s="2">
        <v>53758</v>
      </c>
      <c r="I519" s="3" t="s">
        <v>528</v>
      </c>
      <c r="J519" s="4">
        <v>44957</v>
      </c>
      <c r="K519" s="3" t="s">
        <v>17</v>
      </c>
      <c r="L519" s="6">
        <v>18000</v>
      </c>
    </row>
    <row r="520" spans="1:12" x14ac:dyDescent="0.25">
      <c r="A520" s="2">
        <v>693407</v>
      </c>
      <c r="B520" s="3" t="s">
        <v>737</v>
      </c>
      <c r="C520" s="2">
        <v>31</v>
      </c>
      <c r="D520" s="3" t="s">
        <v>13</v>
      </c>
      <c r="E520" s="2">
        <v>59941</v>
      </c>
      <c r="F520" s="3" t="s">
        <v>21</v>
      </c>
      <c r="G520" s="3" t="s">
        <v>15</v>
      </c>
      <c r="H520" s="2">
        <v>53550</v>
      </c>
      <c r="I520" s="3" t="s">
        <v>24</v>
      </c>
      <c r="J520" s="4">
        <v>44957</v>
      </c>
      <c r="K520" s="3" t="s">
        <v>17</v>
      </c>
      <c r="L520" s="6">
        <v>45000</v>
      </c>
    </row>
    <row r="521" spans="1:12" x14ac:dyDescent="0.25">
      <c r="A521" s="2">
        <v>693410</v>
      </c>
      <c r="B521" s="3" t="s">
        <v>738</v>
      </c>
      <c r="C521" s="2">
        <v>31</v>
      </c>
      <c r="D521" s="3" t="s">
        <v>13</v>
      </c>
      <c r="E521" s="2">
        <v>48314</v>
      </c>
      <c r="F521" s="3" t="s">
        <v>82</v>
      </c>
      <c r="G521" s="3" t="s">
        <v>15</v>
      </c>
      <c r="H521" s="2">
        <v>51067</v>
      </c>
      <c r="I521" s="3" t="s">
        <v>42</v>
      </c>
      <c r="J521" s="4">
        <v>44957</v>
      </c>
      <c r="K521" s="3" t="s">
        <v>17</v>
      </c>
      <c r="L521" s="6">
        <v>30000</v>
      </c>
    </row>
    <row r="522" spans="1:12" x14ac:dyDescent="0.25">
      <c r="A522" s="2">
        <v>693417</v>
      </c>
      <c r="B522" s="3" t="s">
        <v>739</v>
      </c>
      <c r="C522" s="2">
        <v>31</v>
      </c>
      <c r="D522" s="3" t="s">
        <v>13</v>
      </c>
      <c r="E522" s="2">
        <v>25742</v>
      </c>
      <c r="F522" s="3" t="s">
        <v>530</v>
      </c>
      <c r="G522" s="3" t="s">
        <v>15</v>
      </c>
      <c r="H522" s="2">
        <v>53550</v>
      </c>
      <c r="I522" s="3" t="s">
        <v>24</v>
      </c>
      <c r="J522" s="4">
        <v>44957</v>
      </c>
      <c r="K522" s="3" t="s">
        <v>17</v>
      </c>
      <c r="L522" s="6">
        <v>15000</v>
      </c>
    </row>
    <row r="523" spans="1:12" x14ac:dyDescent="0.25">
      <c r="A523" s="2">
        <v>693420</v>
      </c>
      <c r="B523" s="3" t="s">
        <v>740</v>
      </c>
      <c r="C523" s="2">
        <v>31</v>
      </c>
      <c r="D523" s="3" t="s">
        <v>13</v>
      </c>
      <c r="E523" s="2">
        <v>65014</v>
      </c>
      <c r="F523" s="3" t="s">
        <v>741</v>
      </c>
      <c r="G523" s="3" t="s">
        <v>15</v>
      </c>
      <c r="H523" s="2">
        <v>25829</v>
      </c>
      <c r="I523" s="3" t="s">
        <v>16</v>
      </c>
      <c r="J523" s="4">
        <v>44957</v>
      </c>
      <c r="K523" s="3" t="s">
        <v>17</v>
      </c>
      <c r="L523" s="6">
        <v>67000</v>
      </c>
    </row>
    <row r="524" spans="1:12" x14ac:dyDescent="0.25">
      <c r="A524" s="2">
        <v>693432</v>
      </c>
      <c r="B524" s="3" t="s">
        <v>742</v>
      </c>
      <c r="C524" s="2">
        <v>31</v>
      </c>
      <c r="D524" s="3" t="s">
        <v>13</v>
      </c>
      <c r="E524" s="2">
        <v>49675</v>
      </c>
      <c r="F524" s="3" t="s">
        <v>112</v>
      </c>
      <c r="G524" s="3" t="s">
        <v>15</v>
      </c>
      <c r="H524" s="2">
        <v>53550</v>
      </c>
      <c r="I524" s="3" t="s">
        <v>24</v>
      </c>
      <c r="J524" s="4">
        <v>44957</v>
      </c>
      <c r="K524" s="3" t="s">
        <v>17</v>
      </c>
      <c r="L524" s="6">
        <v>25000</v>
      </c>
    </row>
    <row r="525" spans="1:12" x14ac:dyDescent="0.25">
      <c r="A525" s="2">
        <v>693434</v>
      </c>
      <c r="B525" s="3" t="s">
        <v>743</v>
      </c>
      <c r="C525" s="2">
        <v>31</v>
      </c>
      <c r="D525" s="3" t="s">
        <v>13</v>
      </c>
      <c r="E525" s="2">
        <v>42312</v>
      </c>
      <c r="F525" s="3" t="s">
        <v>44</v>
      </c>
      <c r="G525" s="3" t="s">
        <v>15</v>
      </c>
      <c r="H525" s="2">
        <v>53758</v>
      </c>
      <c r="I525" s="3" t="s">
        <v>528</v>
      </c>
      <c r="J525" s="4">
        <v>44957</v>
      </c>
      <c r="K525" s="3" t="s">
        <v>17</v>
      </c>
      <c r="L525" s="6">
        <v>65000</v>
      </c>
    </row>
    <row r="526" spans="1:12" x14ac:dyDescent="0.25">
      <c r="A526" s="2">
        <v>693445</v>
      </c>
      <c r="B526" s="3" t="s">
        <v>744</v>
      </c>
      <c r="C526" s="2">
        <v>31</v>
      </c>
      <c r="D526" s="3" t="s">
        <v>13</v>
      </c>
      <c r="E526" s="2">
        <v>59251</v>
      </c>
      <c r="F526" s="3" t="s">
        <v>19</v>
      </c>
      <c r="G526" s="3" t="s">
        <v>15</v>
      </c>
      <c r="H526" s="2">
        <v>25829</v>
      </c>
      <c r="I526" s="3" t="s">
        <v>16</v>
      </c>
      <c r="J526" s="4">
        <v>44957</v>
      </c>
      <c r="K526" s="3" t="s">
        <v>17</v>
      </c>
      <c r="L526" s="6">
        <v>30000</v>
      </c>
    </row>
    <row r="527" spans="1:12" x14ac:dyDescent="0.25">
      <c r="A527" s="2">
        <v>693452</v>
      </c>
      <c r="B527" s="3" t="s">
        <v>745</v>
      </c>
      <c r="C527" s="2">
        <v>31</v>
      </c>
      <c r="D527" s="3" t="s">
        <v>13</v>
      </c>
      <c r="E527" s="2">
        <v>50954</v>
      </c>
      <c r="F527" s="3" t="s">
        <v>270</v>
      </c>
      <c r="G527" s="3" t="s">
        <v>15</v>
      </c>
      <c r="H527" s="2">
        <v>53758</v>
      </c>
      <c r="I527" s="3" t="s">
        <v>528</v>
      </c>
      <c r="J527" s="4">
        <v>44957</v>
      </c>
      <c r="K527" s="3" t="s">
        <v>17</v>
      </c>
      <c r="L527" s="6">
        <v>10000</v>
      </c>
    </row>
    <row r="528" spans="1:12" x14ac:dyDescent="0.25">
      <c r="A528" s="2">
        <v>693458</v>
      </c>
      <c r="B528" s="3" t="s">
        <v>746</v>
      </c>
      <c r="C528" s="2">
        <v>31</v>
      </c>
      <c r="D528" s="3" t="s">
        <v>13</v>
      </c>
      <c r="E528" s="2">
        <v>40931</v>
      </c>
      <c r="F528" s="3" t="s">
        <v>340</v>
      </c>
      <c r="G528" s="3" t="s">
        <v>15</v>
      </c>
      <c r="H528" s="2">
        <v>25829</v>
      </c>
      <c r="I528" s="3" t="s">
        <v>16</v>
      </c>
      <c r="J528" s="4">
        <v>44957</v>
      </c>
      <c r="K528" s="3" t="s">
        <v>17</v>
      </c>
      <c r="L528" s="6">
        <v>12000</v>
      </c>
    </row>
    <row r="529" spans="1:12" x14ac:dyDescent="0.25">
      <c r="A529" s="2">
        <v>693469</v>
      </c>
      <c r="B529" s="3" t="s">
        <v>747</v>
      </c>
      <c r="C529" s="2">
        <v>31</v>
      </c>
      <c r="D529" s="3" t="s">
        <v>13</v>
      </c>
      <c r="E529" s="2">
        <v>50278</v>
      </c>
      <c r="F529" s="3" t="s">
        <v>253</v>
      </c>
      <c r="G529" s="3" t="s">
        <v>15</v>
      </c>
      <c r="H529" s="2">
        <v>51067</v>
      </c>
      <c r="I529" s="3" t="s">
        <v>42</v>
      </c>
      <c r="J529" s="4">
        <v>44957</v>
      </c>
      <c r="K529" s="3" t="s">
        <v>17</v>
      </c>
      <c r="L529" s="6">
        <v>25000</v>
      </c>
    </row>
    <row r="530" spans="1:12" x14ac:dyDescent="0.25">
      <c r="A530" s="2">
        <v>693478</v>
      </c>
      <c r="B530" s="3" t="s">
        <v>748</v>
      </c>
      <c r="C530" s="2">
        <v>31</v>
      </c>
      <c r="D530" s="3" t="s">
        <v>13</v>
      </c>
      <c r="E530" s="2">
        <v>41591</v>
      </c>
      <c r="F530" s="3" t="s">
        <v>326</v>
      </c>
      <c r="G530" s="3" t="s">
        <v>15</v>
      </c>
      <c r="H530" s="2">
        <v>53550</v>
      </c>
      <c r="I530" s="3" t="s">
        <v>24</v>
      </c>
      <c r="J530" s="4">
        <v>44957</v>
      </c>
      <c r="K530" s="3" t="s">
        <v>17</v>
      </c>
      <c r="L530" s="6">
        <v>10000</v>
      </c>
    </row>
    <row r="531" spans="1:12" x14ac:dyDescent="0.25">
      <c r="A531" s="2">
        <v>693486</v>
      </c>
      <c r="B531" s="3" t="s">
        <v>749</v>
      </c>
      <c r="C531" s="2">
        <v>31</v>
      </c>
      <c r="D531" s="3" t="s">
        <v>13</v>
      </c>
      <c r="E531" s="2">
        <v>48252</v>
      </c>
      <c r="F531" s="3" t="s">
        <v>141</v>
      </c>
      <c r="G531" s="3" t="s">
        <v>15</v>
      </c>
      <c r="H531" s="2">
        <v>24935</v>
      </c>
      <c r="I531" s="3" t="s">
        <v>29</v>
      </c>
      <c r="J531" s="4">
        <v>44957</v>
      </c>
      <c r="K531" s="3" t="s">
        <v>17</v>
      </c>
      <c r="L531" s="6">
        <v>10000</v>
      </c>
    </row>
    <row r="532" spans="1:12" x14ac:dyDescent="0.25">
      <c r="A532" s="2">
        <v>693499</v>
      </c>
      <c r="B532" s="3" t="s">
        <v>750</v>
      </c>
      <c r="C532" s="2">
        <v>31</v>
      </c>
      <c r="D532" s="3" t="s">
        <v>13</v>
      </c>
      <c r="E532" s="2">
        <v>47178</v>
      </c>
      <c r="F532" s="3" t="s">
        <v>37</v>
      </c>
      <c r="G532" s="3" t="s">
        <v>15</v>
      </c>
      <c r="H532" s="2">
        <v>53550</v>
      </c>
      <c r="I532" s="3" t="s">
        <v>24</v>
      </c>
      <c r="J532" s="4">
        <v>44957</v>
      </c>
      <c r="K532" s="3" t="s">
        <v>17</v>
      </c>
      <c r="L532" s="6">
        <v>14000</v>
      </c>
    </row>
    <row r="533" spans="1:12" x14ac:dyDescent="0.25">
      <c r="A533" s="2">
        <v>693505</v>
      </c>
      <c r="B533" s="3" t="s">
        <v>751</v>
      </c>
      <c r="C533" s="2">
        <v>31</v>
      </c>
      <c r="D533" s="3" t="s">
        <v>13</v>
      </c>
      <c r="E533" s="2">
        <v>40902</v>
      </c>
      <c r="F533" s="3" t="s">
        <v>116</v>
      </c>
      <c r="G533" s="3" t="s">
        <v>15</v>
      </c>
      <c r="H533" s="2">
        <v>24935</v>
      </c>
      <c r="I533" s="3" t="s">
        <v>29</v>
      </c>
      <c r="J533" s="4">
        <v>44959</v>
      </c>
      <c r="K533" s="3" t="s">
        <v>17</v>
      </c>
      <c r="L533" s="6">
        <v>15000</v>
      </c>
    </row>
    <row r="534" spans="1:12" x14ac:dyDescent="0.25">
      <c r="A534" s="2">
        <v>693515</v>
      </c>
      <c r="B534" s="3" t="s">
        <v>752</v>
      </c>
      <c r="C534" s="2">
        <v>31</v>
      </c>
      <c r="D534" s="3" t="s">
        <v>13</v>
      </c>
      <c r="E534" s="2">
        <v>57377</v>
      </c>
      <c r="F534" s="3" t="s">
        <v>260</v>
      </c>
      <c r="G534" s="3" t="s">
        <v>15</v>
      </c>
      <c r="H534" s="2">
        <v>25829</v>
      </c>
      <c r="I534" s="3" t="s">
        <v>16</v>
      </c>
      <c r="J534" s="4">
        <v>44957</v>
      </c>
      <c r="K534" s="3" t="s">
        <v>17</v>
      </c>
      <c r="L534" s="6">
        <v>20000</v>
      </c>
    </row>
    <row r="535" spans="1:12" x14ac:dyDescent="0.25">
      <c r="A535" s="2">
        <v>693531</v>
      </c>
      <c r="B535" s="3" t="s">
        <v>753</v>
      </c>
      <c r="C535" s="2">
        <v>31</v>
      </c>
      <c r="D535" s="3" t="s">
        <v>13</v>
      </c>
      <c r="E535" s="2">
        <v>61344</v>
      </c>
      <c r="F535" s="3" t="s">
        <v>143</v>
      </c>
      <c r="G535" s="3" t="s">
        <v>15</v>
      </c>
      <c r="H535" s="2">
        <v>53758</v>
      </c>
      <c r="I535" s="3" t="s">
        <v>528</v>
      </c>
      <c r="J535" s="4">
        <v>44957</v>
      </c>
      <c r="K535" s="3" t="s">
        <v>17</v>
      </c>
      <c r="L535" s="6">
        <v>10000</v>
      </c>
    </row>
    <row r="536" spans="1:12" x14ac:dyDescent="0.25">
      <c r="A536" s="2">
        <v>693534</v>
      </c>
      <c r="B536" s="3" t="s">
        <v>754</v>
      </c>
      <c r="C536" s="2">
        <v>31</v>
      </c>
      <c r="D536" s="3" t="s">
        <v>13</v>
      </c>
      <c r="E536" s="2">
        <v>51265</v>
      </c>
      <c r="F536" s="3" t="s">
        <v>193</v>
      </c>
      <c r="G536" s="3" t="s">
        <v>15</v>
      </c>
      <c r="H536" s="2">
        <v>53758</v>
      </c>
      <c r="I536" s="3" t="s">
        <v>528</v>
      </c>
      <c r="J536" s="4">
        <v>44957</v>
      </c>
      <c r="K536" s="3" t="s">
        <v>17</v>
      </c>
      <c r="L536" s="6">
        <v>10000</v>
      </c>
    </row>
    <row r="537" spans="1:12" x14ac:dyDescent="0.25">
      <c r="A537" s="2">
        <v>693547</v>
      </c>
      <c r="B537" s="3" t="s">
        <v>755</v>
      </c>
      <c r="C537" s="2">
        <v>31</v>
      </c>
      <c r="D537" s="3" t="s">
        <v>13</v>
      </c>
      <c r="E537" s="2">
        <v>38612</v>
      </c>
      <c r="F537" s="3" t="s">
        <v>513</v>
      </c>
      <c r="G537" s="3" t="s">
        <v>15</v>
      </c>
      <c r="H537" s="2">
        <v>25829</v>
      </c>
      <c r="I537" s="3" t="s">
        <v>16</v>
      </c>
      <c r="J537" s="4">
        <v>44957</v>
      </c>
      <c r="K537" s="3" t="s">
        <v>17</v>
      </c>
      <c r="L537" s="6">
        <v>25000</v>
      </c>
    </row>
    <row r="538" spans="1:12" x14ac:dyDescent="0.25">
      <c r="A538" s="2">
        <v>693548</v>
      </c>
      <c r="B538" s="3" t="s">
        <v>756</v>
      </c>
      <c r="C538" s="2">
        <v>31</v>
      </c>
      <c r="D538" s="3" t="s">
        <v>13</v>
      </c>
      <c r="E538" s="2">
        <v>52891</v>
      </c>
      <c r="F538" s="3" t="s">
        <v>120</v>
      </c>
      <c r="G538" s="3" t="s">
        <v>15</v>
      </c>
      <c r="H538" s="2">
        <v>24935</v>
      </c>
      <c r="I538" s="3" t="s">
        <v>29</v>
      </c>
      <c r="J538" s="4">
        <v>44957</v>
      </c>
      <c r="K538" s="3" t="s">
        <v>17</v>
      </c>
      <c r="L538" s="6">
        <v>10000</v>
      </c>
    </row>
  </sheetData>
  <autoFilter ref="A1:L1" xr:uid="{DD569F8F-3FFB-4415-A030-BE514A41CB49}">
    <sortState xmlns:xlrd2="http://schemas.microsoft.com/office/spreadsheetml/2017/richdata2" ref="A2:L860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4B34-2D61-4E35-8D86-D6C39359200B}">
  <dimension ref="A3:F73"/>
  <sheetViews>
    <sheetView showGridLines="0" workbookViewId="0">
      <selection activeCell="D20" sqref="D20"/>
    </sheetView>
  </sheetViews>
  <sheetFormatPr baseColWidth="10" defaultRowHeight="15" x14ac:dyDescent="0.25"/>
  <cols>
    <col min="1" max="1" width="17.85546875" bestFit="1" customWidth="1"/>
    <col min="2" max="2" width="24.5703125" bestFit="1" customWidth="1"/>
    <col min="3" max="3" width="29.42578125" bestFit="1" customWidth="1"/>
    <col min="4" max="4" width="24.7109375" bestFit="1" customWidth="1"/>
    <col min="5" max="5" width="24.42578125" bestFit="1" customWidth="1"/>
    <col min="6" max="6" width="28.140625" bestFit="1" customWidth="1"/>
  </cols>
  <sheetData>
    <row r="3" spans="1:3" x14ac:dyDescent="0.25">
      <c r="A3" s="7" t="s">
        <v>757</v>
      </c>
      <c r="B3" t="s">
        <v>759</v>
      </c>
      <c r="C3" t="s">
        <v>760</v>
      </c>
    </row>
    <row r="4" spans="1:3" x14ac:dyDescent="0.25">
      <c r="A4" s="8" t="s">
        <v>284</v>
      </c>
      <c r="B4">
        <v>9</v>
      </c>
      <c r="C4" s="9">
        <v>7.9646017699115043E-2</v>
      </c>
    </row>
    <row r="5" spans="1:3" x14ac:dyDescent="0.25">
      <c r="A5" s="8" t="s">
        <v>108</v>
      </c>
      <c r="B5">
        <v>8</v>
      </c>
      <c r="C5" s="9">
        <v>7.0796460176991149E-2</v>
      </c>
    </row>
    <row r="6" spans="1:3" x14ac:dyDescent="0.25">
      <c r="A6" s="8" t="s">
        <v>270</v>
      </c>
      <c r="B6">
        <v>7</v>
      </c>
      <c r="C6" s="9">
        <v>6.1946902654867256E-2</v>
      </c>
    </row>
    <row r="7" spans="1:3" x14ac:dyDescent="0.25">
      <c r="A7" s="8" t="s">
        <v>56</v>
      </c>
      <c r="B7">
        <v>6</v>
      </c>
      <c r="C7" s="9">
        <v>5.3097345132743362E-2</v>
      </c>
    </row>
    <row r="8" spans="1:3" x14ac:dyDescent="0.25">
      <c r="A8" s="8" t="s">
        <v>28</v>
      </c>
      <c r="B8">
        <v>6</v>
      </c>
      <c r="C8" s="9">
        <v>5.3097345132743362E-2</v>
      </c>
    </row>
    <row r="9" spans="1:3" x14ac:dyDescent="0.25">
      <c r="A9" s="8" t="s">
        <v>150</v>
      </c>
      <c r="B9">
        <v>6</v>
      </c>
      <c r="C9" s="9">
        <v>5.3097345132743362E-2</v>
      </c>
    </row>
    <row r="10" spans="1:3" x14ac:dyDescent="0.25">
      <c r="A10" s="8" t="s">
        <v>44</v>
      </c>
      <c r="B10">
        <v>6</v>
      </c>
      <c r="C10" s="9">
        <v>5.3097345132743362E-2</v>
      </c>
    </row>
    <row r="11" spans="1:3" x14ac:dyDescent="0.25">
      <c r="A11" s="8" t="s">
        <v>193</v>
      </c>
      <c r="B11">
        <v>5</v>
      </c>
      <c r="C11" s="9">
        <v>4.4247787610619468E-2</v>
      </c>
    </row>
    <row r="12" spans="1:3" x14ac:dyDescent="0.25">
      <c r="A12" s="8" t="s">
        <v>118</v>
      </c>
      <c r="B12">
        <v>5</v>
      </c>
      <c r="C12" s="9">
        <v>4.4247787610619468E-2</v>
      </c>
    </row>
    <row r="13" spans="1:3" x14ac:dyDescent="0.25">
      <c r="A13" s="8" t="s">
        <v>143</v>
      </c>
      <c r="B13">
        <v>5</v>
      </c>
      <c r="C13" s="9">
        <v>4.4247787610619468E-2</v>
      </c>
    </row>
    <row r="14" spans="1:3" x14ac:dyDescent="0.25">
      <c r="A14" s="8" t="s">
        <v>102</v>
      </c>
      <c r="B14">
        <v>5</v>
      </c>
      <c r="C14" s="9">
        <v>4.4247787610619468E-2</v>
      </c>
    </row>
    <row r="15" spans="1:3" x14ac:dyDescent="0.25">
      <c r="A15" s="8" t="s">
        <v>33</v>
      </c>
      <c r="B15">
        <v>5</v>
      </c>
      <c r="C15" s="9">
        <v>4.4247787610619468E-2</v>
      </c>
    </row>
    <row r="16" spans="1:3" x14ac:dyDescent="0.25">
      <c r="A16" s="8" t="s">
        <v>169</v>
      </c>
      <c r="B16">
        <v>5</v>
      </c>
      <c r="C16" s="9">
        <v>4.4247787610619468E-2</v>
      </c>
    </row>
    <row r="17" spans="1:3" x14ac:dyDescent="0.25">
      <c r="A17" s="8" t="s">
        <v>195</v>
      </c>
      <c r="B17">
        <v>5</v>
      </c>
      <c r="C17" s="9">
        <v>4.4247787610619468E-2</v>
      </c>
    </row>
    <row r="18" spans="1:3" x14ac:dyDescent="0.25">
      <c r="A18" s="8" t="s">
        <v>68</v>
      </c>
      <c r="B18">
        <v>5</v>
      </c>
      <c r="C18" s="9">
        <v>4.4247787610619468E-2</v>
      </c>
    </row>
    <row r="19" spans="1:3" x14ac:dyDescent="0.25">
      <c r="A19" s="8" t="s">
        <v>190</v>
      </c>
      <c r="B19">
        <v>5</v>
      </c>
      <c r="C19" s="9">
        <v>4.4247787610619468E-2</v>
      </c>
    </row>
    <row r="20" spans="1:3" x14ac:dyDescent="0.25">
      <c r="A20" s="8" t="s">
        <v>50</v>
      </c>
      <c r="B20">
        <v>5</v>
      </c>
      <c r="C20" s="9">
        <v>4.4247787610619468E-2</v>
      </c>
    </row>
    <row r="21" spans="1:3" x14ac:dyDescent="0.25">
      <c r="A21" s="8" t="s">
        <v>178</v>
      </c>
      <c r="B21">
        <v>5</v>
      </c>
      <c r="C21" s="9">
        <v>4.4247787610619468E-2</v>
      </c>
    </row>
    <row r="22" spans="1:3" x14ac:dyDescent="0.25">
      <c r="A22" s="8" t="s">
        <v>100</v>
      </c>
      <c r="B22">
        <v>5</v>
      </c>
      <c r="C22" s="9">
        <v>4.4247787610619468E-2</v>
      </c>
    </row>
    <row r="23" spans="1:3" x14ac:dyDescent="0.25">
      <c r="A23" s="8" t="s">
        <v>275</v>
      </c>
      <c r="B23">
        <v>5</v>
      </c>
      <c r="C23" s="9">
        <v>4.4247787610619468E-2</v>
      </c>
    </row>
    <row r="24" spans="1:3" x14ac:dyDescent="0.25">
      <c r="A24" s="8" t="s">
        <v>758</v>
      </c>
      <c r="B24">
        <v>113</v>
      </c>
      <c r="C24" s="9">
        <v>1</v>
      </c>
    </row>
    <row r="32" spans="1:3" x14ac:dyDescent="0.25">
      <c r="A32" s="7" t="s">
        <v>757</v>
      </c>
      <c r="B32" t="s">
        <v>762</v>
      </c>
      <c r="C32" t="s">
        <v>763</v>
      </c>
    </row>
    <row r="33" spans="1:6" x14ac:dyDescent="0.25">
      <c r="A33" s="8" t="s">
        <v>17</v>
      </c>
      <c r="B33">
        <v>533</v>
      </c>
      <c r="C33" s="9">
        <v>0.99255121042830541</v>
      </c>
    </row>
    <row r="34" spans="1:6" x14ac:dyDescent="0.25">
      <c r="A34" s="8" t="s">
        <v>298</v>
      </c>
      <c r="B34">
        <v>4</v>
      </c>
      <c r="C34" s="9">
        <v>7.4487895716945996E-3</v>
      </c>
    </row>
    <row r="35" spans="1:6" x14ac:dyDescent="0.25">
      <c r="A35" s="8" t="s">
        <v>758</v>
      </c>
      <c r="B35">
        <v>537</v>
      </c>
      <c r="C35" s="9">
        <v>1</v>
      </c>
    </row>
    <row r="40" spans="1:6" x14ac:dyDescent="0.25">
      <c r="A40" s="7" t="s">
        <v>757</v>
      </c>
      <c r="B40" t="s">
        <v>761</v>
      </c>
      <c r="C40" t="s">
        <v>764</v>
      </c>
      <c r="D40" t="s">
        <v>765</v>
      </c>
      <c r="E40" t="s">
        <v>766</v>
      </c>
      <c r="F40" t="s">
        <v>767</v>
      </c>
    </row>
    <row r="41" spans="1:6" x14ac:dyDescent="0.25">
      <c r="A41" s="8" t="s">
        <v>17</v>
      </c>
      <c r="B41">
        <v>14906500</v>
      </c>
      <c r="C41">
        <v>27967.1669793621</v>
      </c>
      <c r="D41">
        <v>74000</v>
      </c>
      <c r="E41">
        <v>6000</v>
      </c>
      <c r="F41">
        <v>15108.951152506665</v>
      </c>
    </row>
    <row r="42" spans="1:6" x14ac:dyDescent="0.25">
      <c r="A42" s="8" t="s">
        <v>298</v>
      </c>
      <c r="B42">
        <v>97000</v>
      </c>
      <c r="C42">
        <v>24250</v>
      </c>
      <c r="D42">
        <v>40000</v>
      </c>
      <c r="E42">
        <v>12000</v>
      </c>
      <c r="F42">
        <v>11786.291472158096</v>
      </c>
    </row>
    <row r="43" spans="1:6" x14ac:dyDescent="0.25">
      <c r="A43" s="8" t="s">
        <v>758</v>
      </c>
      <c r="B43">
        <v>15003500</v>
      </c>
      <c r="C43">
        <v>27939.478584729983</v>
      </c>
      <c r="D43">
        <v>74000</v>
      </c>
      <c r="E43">
        <v>6000</v>
      </c>
      <c r="F43">
        <v>15081.667175821305</v>
      </c>
    </row>
    <row r="48" spans="1:6" ht="15.75" thickBot="1" x14ac:dyDescent="0.3"/>
    <row r="49" spans="1:2" x14ac:dyDescent="0.25">
      <c r="A49" s="10" t="s">
        <v>768</v>
      </c>
      <c r="B49" s="10" t="s">
        <v>769</v>
      </c>
    </row>
    <row r="50" spans="1:2" x14ac:dyDescent="0.25">
      <c r="A50">
        <v>6000</v>
      </c>
      <c r="B50">
        <v>10</v>
      </c>
    </row>
    <row r="51" spans="1:2" x14ac:dyDescent="0.25">
      <c r="A51">
        <v>8956.5217391304359</v>
      </c>
      <c r="B51">
        <v>7</v>
      </c>
    </row>
    <row r="52" spans="1:2" x14ac:dyDescent="0.25">
      <c r="A52">
        <v>11913.04347826087</v>
      </c>
      <c r="B52">
        <v>54</v>
      </c>
    </row>
    <row r="53" spans="1:2" x14ac:dyDescent="0.25">
      <c r="A53">
        <v>14869.565217391304</v>
      </c>
      <c r="B53">
        <v>20</v>
      </c>
    </row>
    <row r="54" spans="1:2" x14ac:dyDescent="0.25">
      <c r="A54">
        <v>17826.08695652174</v>
      </c>
      <c r="B54">
        <v>66</v>
      </c>
    </row>
    <row r="55" spans="1:2" x14ac:dyDescent="0.25">
      <c r="A55">
        <v>20782.608695652176</v>
      </c>
      <c r="B55">
        <v>86</v>
      </c>
    </row>
    <row r="56" spans="1:2" x14ac:dyDescent="0.25">
      <c r="A56">
        <v>23739.130434782608</v>
      </c>
      <c r="B56">
        <v>8</v>
      </c>
    </row>
    <row r="57" spans="1:2" x14ac:dyDescent="0.25">
      <c r="A57">
        <v>26695.652173913044</v>
      </c>
      <c r="B57">
        <v>52</v>
      </c>
    </row>
    <row r="58" spans="1:2" x14ac:dyDescent="0.25">
      <c r="A58">
        <v>29652.17391304348</v>
      </c>
      <c r="B58">
        <v>2</v>
      </c>
    </row>
    <row r="59" spans="1:2" x14ac:dyDescent="0.25">
      <c r="A59">
        <v>32608.695652173916</v>
      </c>
      <c r="B59">
        <v>53</v>
      </c>
    </row>
    <row r="60" spans="1:2" x14ac:dyDescent="0.25">
      <c r="A60">
        <v>35565.217391304352</v>
      </c>
      <c r="B60">
        <v>31</v>
      </c>
    </row>
    <row r="61" spans="1:2" x14ac:dyDescent="0.25">
      <c r="A61">
        <v>38521.739130434784</v>
      </c>
      <c r="B61">
        <v>3</v>
      </c>
    </row>
    <row r="62" spans="1:2" x14ac:dyDescent="0.25">
      <c r="A62">
        <v>41478.260869565216</v>
      </c>
      <c r="B62">
        <v>40</v>
      </c>
    </row>
    <row r="63" spans="1:2" x14ac:dyDescent="0.25">
      <c r="A63">
        <v>44434.782608695656</v>
      </c>
      <c r="B63">
        <v>0</v>
      </c>
    </row>
    <row r="64" spans="1:2" x14ac:dyDescent="0.25">
      <c r="A64">
        <v>47391.304347826088</v>
      </c>
      <c r="B64">
        <v>25</v>
      </c>
    </row>
    <row r="65" spans="1:2" x14ac:dyDescent="0.25">
      <c r="A65">
        <v>50347.826086956527</v>
      </c>
      <c r="B65">
        <v>45</v>
      </c>
    </row>
    <row r="66" spans="1:2" x14ac:dyDescent="0.25">
      <c r="A66">
        <v>53304.34782608696</v>
      </c>
      <c r="B66">
        <v>1</v>
      </c>
    </row>
    <row r="67" spans="1:2" x14ac:dyDescent="0.25">
      <c r="A67">
        <v>56260.869565217392</v>
      </c>
      <c r="B67">
        <v>11</v>
      </c>
    </row>
    <row r="68" spans="1:2" x14ac:dyDescent="0.25">
      <c r="A68">
        <v>59217.391304347831</v>
      </c>
      <c r="B68">
        <v>2</v>
      </c>
    </row>
    <row r="69" spans="1:2" x14ac:dyDescent="0.25">
      <c r="A69">
        <v>62173.913043478264</v>
      </c>
      <c r="B69">
        <v>12</v>
      </c>
    </row>
    <row r="70" spans="1:2" x14ac:dyDescent="0.25">
      <c r="A70">
        <v>65130.434782608703</v>
      </c>
      <c r="B70">
        <v>3</v>
      </c>
    </row>
    <row r="71" spans="1:2" x14ac:dyDescent="0.25">
      <c r="A71">
        <v>68086.956521739135</v>
      </c>
      <c r="B71">
        <v>1</v>
      </c>
    </row>
    <row r="72" spans="1:2" x14ac:dyDescent="0.25">
      <c r="A72">
        <v>71043.478260869568</v>
      </c>
      <c r="B72">
        <v>4</v>
      </c>
    </row>
    <row r="73" spans="1:2" ht="15.75" thickBot="1" x14ac:dyDescent="0.3">
      <c r="A73" s="11" t="s">
        <v>770</v>
      </c>
      <c r="B73" s="11">
        <v>1</v>
      </c>
    </row>
  </sheetData>
  <conditionalFormatting pivot="1" sqref="B4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{6DA007EB-03D5-4556-91A0-2E091314B705}</x14:id>
        </ext>
      </extLst>
    </cfRule>
  </conditionalFormatting>
  <conditionalFormatting pivot="1" sqref="B33:B3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{A6C43B02-DD86-4E59-B76D-48C73D272C16}</x14:id>
        </ext>
      </extLst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DA007EB-03D5-4556-91A0-2E091314B7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B4:B23</xm:sqref>
        </x14:conditionalFormatting>
        <x14:conditionalFormatting xmlns:xm="http://schemas.microsoft.com/office/excel/2006/main" pivot="1">
          <x14:cfRule type="dataBar" id="{A6C43B02-DD86-4E59-B76D-48C73D272C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B33:B34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A820-8D17-4A2B-8468-F4AAE617B111}">
  <dimension ref="A3:H1024"/>
  <sheetViews>
    <sheetView workbookViewId="0">
      <selection activeCell="E17" sqref="E17:E1015"/>
    </sheetView>
  </sheetViews>
  <sheetFormatPr baseColWidth="10" defaultRowHeight="15" x14ac:dyDescent="0.25"/>
  <cols>
    <col min="1" max="1" width="20.5703125" bestFit="1" customWidth="1"/>
    <col min="2" max="2" width="21" bestFit="1" customWidth="1"/>
    <col min="3" max="3" width="17.42578125" bestFit="1" customWidth="1"/>
    <col min="4" max="4" width="27.140625" bestFit="1" customWidth="1"/>
    <col min="5" max="5" width="17.140625" bestFit="1" customWidth="1"/>
    <col min="6" max="6" width="18.140625" bestFit="1" customWidth="1"/>
    <col min="7" max="7" width="21.42578125" bestFit="1" customWidth="1"/>
    <col min="8" max="8" width="20.28515625" bestFit="1" customWidth="1"/>
  </cols>
  <sheetData>
    <row r="3" spans="1:8" x14ac:dyDescent="0.25">
      <c r="A3" t="s">
        <v>771</v>
      </c>
    </row>
    <row r="4" spans="1:8" x14ac:dyDescent="0.25">
      <c r="A4" t="s">
        <v>772</v>
      </c>
      <c r="B4">
        <v>0</v>
      </c>
    </row>
    <row r="5" spans="1:8" x14ac:dyDescent="0.25">
      <c r="A5" t="s">
        <v>773</v>
      </c>
      <c r="B5">
        <v>5</v>
      </c>
    </row>
    <row r="7" spans="1:8" x14ac:dyDescent="0.25">
      <c r="A7" t="s">
        <v>774</v>
      </c>
    </row>
    <row r="8" spans="1:8" x14ac:dyDescent="0.25">
      <c r="A8" t="s">
        <v>775</v>
      </c>
      <c r="B8">
        <v>2</v>
      </c>
    </row>
    <row r="9" spans="1:8" x14ac:dyDescent="0.25">
      <c r="A9" t="s">
        <v>776</v>
      </c>
      <c r="B9">
        <v>0.5</v>
      </c>
    </row>
    <row r="12" spans="1:8" x14ac:dyDescent="0.25">
      <c r="A12" t="s">
        <v>777</v>
      </c>
    </row>
    <row r="15" spans="1:8" x14ac:dyDescent="0.25">
      <c r="A15" s="12" t="s">
        <v>1</v>
      </c>
      <c r="B15" s="12" t="s">
        <v>771</v>
      </c>
      <c r="C15" s="12" t="s">
        <v>778</v>
      </c>
      <c r="D15" s="12" t="s">
        <v>779</v>
      </c>
      <c r="E15" s="12" t="s">
        <v>782</v>
      </c>
      <c r="F15" s="12" t="s">
        <v>774</v>
      </c>
      <c r="G15" s="12" t="s">
        <v>780</v>
      </c>
      <c r="H15" s="12" t="s">
        <v>781</v>
      </c>
    </row>
    <row r="16" spans="1:8" x14ac:dyDescent="0.25">
      <c r="A16">
        <v>1</v>
      </c>
      <c r="B16">
        <f ca="1">$B$4+RAND()*($B$5-$B$4)</f>
        <v>0.33880602592405828</v>
      </c>
      <c r="C16">
        <f ca="1">B16</f>
        <v>0.33880602592405828</v>
      </c>
      <c r="D16">
        <f ca="1">C16</f>
        <v>0.33880602592405828</v>
      </c>
      <c r="E16">
        <f ca="1">D16-C16</f>
        <v>0</v>
      </c>
      <c r="F16">
        <f ca="1">_xlfn.NORM.INV(RAND(),$B$8,$B$9)</f>
        <v>1.6000487433359021</v>
      </c>
      <c r="G16">
        <f ca="1">D16+F16</f>
        <v>1.9388547692599603</v>
      </c>
      <c r="H16">
        <f ca="1">G16-C16</f>
        <v>1.6000487433359019</v>
      </c>
    </row>
    <row r="17" spans="1:8" x14ac:dyDescent="0.25">
      <c r="A17">
        <v>2</v>
      </c>
      <c r="B17">
        <f ca="1">$B$4+RAND()*($B$5-$B$4)</f>
        <v>0.89415096167894281</v>
      </c>
      <c r="C17">
        <f ca="1">C16+B17</f>
        <v>1.2329569876030011</v>
      </c>
      <c r="D17">
        <f ca="1">IF(C17&gt;G16,C17,C16)</f>
        <v>0.33880602592405828</v>
      </c>
      <c r="E17" s="13">
        <f ca="1">RANDBETWEEN(0,15)</f>
        <v>8</v>
      </c>
      <c r="F17">
        <f ca="1">_xlfn.NORM.INV(RAND(),$B$8,$B$9)</f>
        <v>2.4873427962748607</v>
      </c>
      <c r="G17">
        <f ca="1">D17+F17</f>
        <v>2.8261488221989191</v>
      </c>
      <c r="H17">
        <f ca="1">G17-C17</f>
        <v>1.593191834595918</v>
      </c>
    </row>
    <row r="18" spans="1:8" x14ac:dyDescent="0.25">
      <c r="A18">
        <v>3</v>
      </c>
      <c r="B18">
        <f t="shared" ref="B18:B81" ca="1" si="0">$B$4+RAND()*($B$5-$B$4)</f>
        <v>4.2203386664653797</v>
      </c>
      <c r="C18">
        <f t="shared" ref="C18:C81" ca="1" si="1">C17+B18</f>
        <v>5.4532956540683806</v>
      </c>
      <c r="D18">
        <f t="shared" ref="D18:D81" ca="1" si="2">IF(C18&gt;G17,C18,C17)</f>
        <v>5.4532956540683806</v>
      </c>
      <c r="E18" s="13">
        <f t="shared" ref="E18:E81" ca="1" si="3">RANDBETWEEN(0,15)</f>
        <v>4</v>
      </c>
      <c r="F18">
        <f t="shared" ref="F18:F81" ca="1" si="4">_xlfn.NORM.INV(RAND(),$B$8,$B$9)</f>
        <v>1.6738516647737729</v>
      </c>
      <c r="G18">
        <f t="shared" ref="G18:G81" ca="1" si="5">D18+F18</f>
        <v>7.1271473188421535</v>
      </c>
      <c r="H18">
        <f t="shared" ref="H18:H81" ca="1" si="6">G18-C18</f>
        <v>1.6738516647737729</v>
      </c>
    </row>
    <row r="19" spans="1:8" x14ac:dyDescent="0.25">
      <c r="A19">
        <v>4</v>
      </c>
      <c r="B19">
        <f t="shared" ca="1" si="0"/>
        <v>3.6827912821484174</v>
      </c>
      <c r="C19">
        <f t="shared" ca="1" si="1"/>
        <v>9.1360869362167989</v>
      </c>
      <c r="D19">
        <f t="shared" ca="1" si="2"/>
        <v>9.1360869362167989</v>
      </c>
      <c r="E19" s="13">
        <f t="shared" ca="1" si="3"/>
        <v>6</v>
      </c>
      <c r="F19">
        <f t="shared" ca="1" si="4"/>
        <v>2.7749770421864199</v>
      </c>
      <c r="G19">
        <f t="shared" ca="1" si="5"/>
        <v>11.911063978403218</v>
      </c>
      <c r="H19">
        <f t="shared" ca="1" si="6"/>
        <v>2.7749770421864195</v>
      </c>
    </row>
    <row r="20" spans="1:8" x14ac:dyDescent="0.25">
      <c r="A20">
        <v>5</v>
      </c>
      <c r="B20">
        <f t="shared" ca="1" si="0"/>
        <v>2.1590203260815533</v>
      </c>
      <c r="C20">
        <f t="shared" ca="1" si="1"/>
        <v>11.295107262298352</v>
      </c>
      <c r="D20">
        <f t="shared" ca="1" si="2"/>
        <v>9.1360869362167989</v>
      </c>
      <c r="E20" s="13">
        <f t="shared" ca="1" si="3"/>
        <v>6</v>
      </c>
      <c r="F20">
        <f t="shared" ca="1" si="4"/>
        <v>2.267837858795549</v>
      </c>
      <c r="G20">
        <f t="shared" ca="1" si="5"/>
        <v>11.403924795012347</v>
      </c>
      <c r="H20">
        <f t="shared" ca="1" si="6"/>
        <v>0.10881753271399575</v>
      </c>
    </row>
    <row r="21" spans="1:8" x14ac:dyDescent="0.25">
      <c r="A21">
        <v>6</v>
      </c>
      <c r="B21">
        <f t="shared" ca="1" si="0"/>
        <v>0.26596848208257307</v>
      </c>
      <c r="C21">
        <f t="shared" ca="1" si="1"/>
        <v>11.561075744380926</v>
      </c>
      <c r="D21">
        <f t="shared" ca="1" si="2"/>
        <v>11.561075744380926</v>
      </c>
      <c r="E21" s="13">
        <f t="shared" ca="1" si="3"/>
        <v>1</v>
      </c>
      <c r="F21">
        <f t="shared" ca="1" si="4"/>
        <v>2.8230315819110543</v>
      </c>
      <c r="G21">
        <f t="shared" ca="1" si="5"/>
        <v>14.38410732629198</v>
      </c>
      <c r="H21">
        <f t="shared" ca="1" si="6"/>
        <v>2.8230315819110547</v>
      </c>
    </row>
    <row r="22" spans="1:8" x14ac:dyDescent="0.25">
      <c r="A22">
        <v>7</v>
      </c>
      <c r="B22">
        <f t="shared" ca="1" si="0"/>
        <v>4.821113567613887</v>
      </c>
      <c r="C22">
        <f t="shared" ca="1" si="1"/>
        <v>16.382189311994814</v>
      </c>
      <c r="D22">
        <f t="shared" ca="1" si="2"/>
        <v>16.382189311994814</v>
      </c>
      <c r="E22" s="13">
        <f t="shared" ca="1" si="3"/>
        <v>5</v>
      </c>
      <c r="F22">
        <f t="shared" ca="1" si="4"/>
        <v>1.822395796356135</v>
      </c>
      <c r="G22">
        <f t="shared" ca="1" si="5"/>
        <v>18.204585108350948</v>
      </c>
      <c r="H22">
        <f t="shared" ca="1" si="6"/>
        <v>1.8223957963561332</v>
      </c>
    </row>
    <row r="23" spans="1:8" x14ac:dyDescent="0.25">
      <c r="A23">
        <v>8</v>
      </c>
      <c r="B23">
        <f t="shared" ca="1" si="0"/>
        <v>4.5831316617846438</v>
      </c>
      <c r="C23">
        <f t="shared" ca="1" si="1"/>
        <v>20.965320973779459</v>
      </c>
      <c r="D23">
        <f t="shared" ca="1" si="2"/>
        <v>20.965320973779459</v>
      </c>
      <c r="E23" s="13">
        <f t="shared" ca="1" si="3"/>
        <v>7</v>
      </c>
      <c r="F23">
        <f t="shared" ca="1" si="4"/>
        <v>2.0213471838332344</v>
      </c>
      <c r="G23">
        <f t="shared" ca="1" si="5"/>
        <v>22.986668157612694</v>
      </c>
      <c r="H23">
        <f t="shared" ca="1" si="6"/>
        <v>2.0213471838332353</v>
      </c>
    </row>
    <row r="24" spans="1:8" x14ac:dyDescent="0.25">
      <c r="A24">
        <v>9</v>
      </c>
      <c r="B24">
        <f t="shared" ca="1" si="0"/>
        <v>2.4759718003558122</v>
      </c>
      <c r="C24">
        <f t="shared" ca="1" si="1"/>
        <v>23.44129277413527</v>
      </c>
      <c r="D24">
        <f t="shared" ca="1" si="2"/>
        <v>23.44129277413527</v>
      </c>
      <c r="E24" s="13">
        <f t="shared" ca="1" si="3"/>
        <v>12</v>
      </c>
      <c r="F24">
        <f t="shared" ca="1" si="4"/>
        <v>1.8327181241558055</v>
      </c>
      <c r="G24">
        <f t="shared" ca="1" si="5"/>
        <v>25.274010898291074</v>
      </c>
      <c r="H24">
        <f t="shared" ca="1" si="6"/>
        <v>1.8327181241558037</v>
      </c>
    </row>
    <row r="25" spans="1:8" x14ac:dyDescent="0.25">
      <c r="A25">
        <v>10</v>
      </c>
      <c r="B25">
        <f t="shared" ca="1" si="0"/>
        <v>4.3758222229396173</v>
      </c>
      <c r="C25">
        <f t="shared" ca="1" si="1"/>
        <v>27.817114997074889</v>
      </c>
      <c r="D25">
        <f t="shared" ca="1" si="2"/>
        <v>27.817114997074889</v>
      </c>
      <c r="E25" s="13">
        <f t="shared" ca="1" si="3"/>
        <v>14</v>
      </c>
      <c r="F25">
        <f t="shared" ca="1" si="4"/>
        <v>1.1319263638107113</v>
      </c>
      <c r="G25">
        <f t="shared" ca="1" si="5"/>
        <v>28.949041360885602</v>
      </c>
      <c r="H25">
        <f t="shared" ca="1" si="6"/>
        <v>1.1319263638107131</v>
      </c>
    </row>
    <row r="26" spans="1:8" x14ac:dyDescent="0.25">
      <c r="A26">
        <v>11</v>
      </c>
      <c r="B26">
        <f t="shared" ca="1" si="0"/>
        <v>1.1531177200103189</v>
      </c>
      <c r="C26">
        <f t="shared" ca="1" si="1"/>
        <v>28.970232717085207</v>
      </c>
      <c r="D26">
        <f t="shared" ca="1" si="2"/>
        <v>28.970232717085207</v>
      </c>
      <c r="E26" s="13">
        <f t="shared" ca="1" si="3"/>
        <v>13</v>
      </c>
      <c r="F26">
        <f t="shared" ca="1" si="4"/>
        <v>2.3997976078807364</v>
      </c>
      <c r="G26">
        <f t="shared" ca="1" si="5"/>
        <v>31.370030324965942</v>
      </c>
      <c r="H26">
        <f t="shared" ca="1" si="6"/>
        <v>2.3997976078807355</v>
      </c>
    </row>
    <row r="27" spans="1:8" x14ac:dyDescent="0.25">
      <c r="A27">
        <v>12</v>
      </c>
      <c r="B27">
        <f t="shared" ca="1" si="0"/>
        <v>4.1902108170006001</v>
      </c>
      <c r="C27">
        <f t="shared" ca="1" si="1"/>
        <v>33.160443534085807</v>
      </c>
      <c r="D27">
        <f t="shared" ca="1" si="2"/>
        <v>33.160443534085807</v>
      </c>
      <c r="E27" s="13">
        <f t="shared" ca="1" si="3"/>
        <v>13</v>
      </c>
      <c r="F27">
        <f t="shared" ca="1" si="4"/>
        <v>1.8852495317247553</v>
      </c>
      <c r="G27">
        <f t="shared" ca="1" si="5"/>
        <v>35.045693065810561</v>
      </c>
      <c r="H27">
        <f t="shared" ca="1" si="6"/>
        <v>1.8852495317247531</v>
      </c>
    </row>
    <row r="28" spans="1:8" x14ac:dyDescent="0.25">
      <c r="A28">
        <v>13</v>
      </c>
      <c r="B28">
        <f t="shared" ca="1" si="0"/>
        <v>1.4540601072363157</v>
      </c>
      <c r="C28">
        <f t="shared" ca="1" si="1"/>
        <v>34.614503641322123</v>
      </c>
      <c r="D28">
        <f t="shared" ca="1" si="2"/>
        <v>33.160443534085807</v>
      </c>
      <c r="E28" s="13">
        <f t="shared" ca="1" si="3"/>
        <v>7</v>
      </c>
      <c r="F28">
        <f t="shared" ca="1" si="4"/>
        <v>1.7866206479648306</v>
      </c>
      <c r="G28">
        <f t="shared" ca="1" si="5"/>
        <v>34.947064182050639</v>
      </c>
      <c r="H28">
        <f t="shared" ca="1" si="6"/>
        <v>0.33256054072851526</v>
      </c>
    </row>
    <row r="29" spans="1:8" x14ac:dyDescent="0.25">
      <c r="A29">
        <v>14</v>
      </c>
      <c r="B29">
        <f t="shared" ca="1" si="0"/>
        <v>3.2546621820446209</v>
      </c>
      <c r="C29">
        <f t="shared" ca="1" si="1"/>
        <v>37.869165823366743</v>
      </c>
      <c r="D29">
        <f t="shared" ca="1" si="2"/>
        <v>37.869165823366743</v>
      </c>
      <c r="E29" s="13">
        <f t="shared" ca="1" si="3"/>
        <v>15</v>
      </c>
      <c r="F29">
        <f t="shared" ca="1" si="4"/>
        <v>2.0430028581936686</v>
      </c>
      <c r="G29">
        <f t="shared" ca="1" si="5"/>
        <v>39.912168681560409</v>
      </c>
      <c r="H29">
        <f t="shared" ca="1" si="6"/>
        <v>2.0430028581936668</v>
      </c>
    </row>
    <row r="30" spans="1:8" x14ac:dyDescent="0.25">
      <c r="A30">
        <v>15</v>
      </c>
      <c r="B30">
        <f t="shared" ca="1" si="0"/>
        <v>2.8938152246614823</v>
      </c>
      <c r="C30">
        <f t="shared" ca="1" si="1"/>
        <v>40.762981048028223</v>
      </c>
      <c r="D30">
        <f t="shared" ca="1" si="2"/>
        <v>40.762981048028223</v>
      </c>
      <c r="E30" s="13">
        <f t="shared" ca="1" si="3"/>
        <v>12</v>
      </c>
      <c r="F30">
        <f t="shared" ca="1" si="4"/>
        <v>2.8050985418401471</v>
      </c>
      <c r="G30">
        <f t="shared" ca="1" si="5"/>
        <v>43.568079589868368</v>
      </c>
      <c r="H30">
        <f t="shared" ca="1" si="6"/>
        <v>2.8050985418401453</v>
      </c>
    </row>
    <row r="31" spans="1:8" x14ac:dyDescent="0.25">
      <c r="A31">
        <v>16</v>
      </c>
      <c r="B31">
        <f t="shared" ca="1" si="0"/>
        <v>0.22940207131944446</v>
      </c>
      <c r="C31">
        <f t="shared" ca="1" si="1"/>
        <v>40.992383119347664</v>
      </c>
      <c r="D31">
        <f t="shared" ca="1" si="2"/>
        <v>40.762981048028223</v>
      </c>
      <c r="E31" s="13">
        <f t="shared" ca="1" si="3"/>
        <v>15</v>
      </c>
      <c r="F31">
        <f t="shared" ca="1" si="4"/>
        <v>2.5614285376196135</v>
      </c>
      <c r="G31">
        <f t="shared" ca="1" si="5"/>
        <v>43.324409585647835</v>
      </c>
      <c r="H31">
        <f t="shared" ca="1" si="6"/>
        <v>2.3320264663001709</v>
      </c>
    </row>
    <row r="32" spans="1:8" x14ac:dyDescent="0.25">
      <c r="A32">
        <v>17</v>
      </c>
      <c r="B32">
        <f t="shared" ca="1" si="0"/>
        <v>0.3427335750059185</v>
      </c>
      <c r="C32">
        <f t="shared" ca="1" si="1"/>
        <v>41.33511669435358</v>
      </c>
      <c r="D32">
        <f t="shared" ca="1" si="2"/>
        <v>40.992383119347664</v>
      </c>
      <c r="E32" s="13">
        <f t="shared" ca="1" si="3"/>
        <v>7</v>
      </c>
      <c r="F32">
        <f t="shared" ca="1" si="4"/>
        <v>1.9097884640010159</v>
      </c>
      <c r="G32">
        <f t="shared" ca="1" si="5"/>
        <v>42.902171583348682</v>
      </c>
      <c r="H32">
        <f t="shared" ca="1" si="6"/>
        <v>1.5670548889951021</v>
      </c>
    </row>
    <row r="33" spans="1:8" x14ac:dyDescent="0.25">
      <c r="A33">
        <v>18</v>
      </c>
      <c r="B33">
        <f t="shared" ca="1" si="0"/>
        <v>0.57786013371287692</v>
      </c>
      <c r="C33">
        <f t="shared" ca="1" si="1"/>
        <v>41.912976828066455</v>
      </c>
      <c r="D33">
        <f t="shared" ca="1" si="2"/>
        <v>41.33511669435358</v>
      </c>
      <c r="E33" s="13">
        <f t="shared" ca="1" si="3"/>
        <v>13</v>
      </c>
      <c r="F33">
        <f t="shared" ca="1" si="4"/>
        <v>2.6139348212005258</v>
      </c>
      <c r="G33">
        <f t="shared" ca="1" si="5"/>
        <v>43.949051515554103</v>
      </c>
      <c r="H33">
        <f t="shared" ca="1" si="6"/>
        <v>2.0360746874876483</v>
      </c>
    </row>
    <row r="34" spans="1:8" x14ac:dyDescent="0.25">
      <c r="A34">
        <v>19</v>
      </c>
      <c r="B34">
        <f t="shared" ca="1" si="0"/>
        <v>2.1084841667282057</v>
      </c>
      <c r="C34">
        <f t="shared" ca="1" si="1"/>
        <v>44.021460994794658</v>
      </c>
      <c r="D34">
        <f t="shared" ca="1" si="2"/>
        <v>44.021460994794658</v>
      </c>
      <c r="E34" s="13">
        <f t="shared" ca="1" si="3"/>
        <v>12</v>
      </c>
      <c r="F34">
        <f t="shared" ca="1" si="4"/>
        <v>1.6587581420259765</v>
      </c>
      <c r="G34">
        <f t="shared" ca="1" si="5"/>
        <v>45.680219136820632</v>
      </c>
      <c r="H34">
        <f t="shared" ca="1" si="6"/>
        <v>1.6587581420259738</v>
      </c>
    </row>
    <row r="35" spans="1:8" x14ac:dyDescent="0.25">
      <c r="A35">
        <v>20</v>
      </c>
      <c r="B35">
        <f t="shared" ca="1" si="0"/>
        <v>4.9919513360339627</v>
      </c>
      <c r="C35">
        <f t="shared" ca="1" si="1"/>
        <v>49.013412330828622</v>
      </c>
      <c r="D35">
        <f t="shared" ca="1" si="2"/>
        <v>49.013412330828622</v>
      </c>
      <c r="E35" s="13">
        <f t="shared" ca="1" si="3"/>
        <v>7</v>
      </c>
      <c r="F35">
        <f t="shared" ca="1" si="4"/>
        <v>2.5431176102869602</v>
      </c>
      <c r="G35">
        <f t="shared" ca="1" si="5"/>
        <v>51.556529941115585</v>
      </c>
      <c r="H35">
        <f t="shared" ca="1" si="6"/>
        <v>2.5431176102869628</v>
      </c>
    </row>
    <row r="36" spans="1:8" x14ac:dyDescent="0.25">
      <c r="A36">
        <v>21</v>
      </c>
      <c r="B36">
        <f t="shared" ca="1" si="0"/>
        <v>3.3724395289150859</v>
      </c>
      <c r="C36">
        <f t="shared" ca="1" si="1"/>
        <v>52.38585185974371</v>
      </c>
      <c r="D36">
        <f t="shared" ca="1" si="2"/>
        <v>52.38585185974371</v>
      </c>
      <c r="E36" s="13">
        <f t="shared" ca="1" si="3"/>
        <v>8</v>
      </c>
      <c r="F36">
        <f t="shared" ca="1" si="4"/>
        <v>1.9401818737331873</v>
      </c>
      <c r="G36">
        <f t="shared" ca="1" si="5"/>
        <v>54.326033733476898</v>
      </c>
      <c r="H36">
        <f t="shared" ca="1" si="6"/>
        <v>1.940181873733188</v>
      </c>
    </row>
    <row r="37" spans="1:8" x14ac:dyDescent="0.25">
      <c r="A37">
        <v>22</v>
      </c>
      <c r="B37">
        <f t="shared" ca="1" si="0"/>
        <v>1.9324670079362587</v>
      </c>
      <c r="C37">
        <f t="shared" ca="1" si="1"/>
        <v>54.31831886767997</v>
      </c>
      <c r="D37">
        <f t="shared" ca="1" si="2"/>
        <v>52.38585185974371</v>
      </c>
      <c r="E37" s="13">
        <f t="shared" ca="1" si="3"/>
        <v>9</v>
      </c>
      <c r="F37">
        <f t="shared" ca="1" si="4"/>
        <v>2.9030183450717257</v>
      </c>
      <c r="G37">
        <f t="shared" ca="1" si="5"/>
        <v>55.288870204815439</v>
      </c>
      <c r="H37">
        <f t="shared" ca="1" si="6"/>
        <v>0.97055133713546837</v>
      </c>
    </row>
    <row r="38" spans="1:8" x14ac:dyDescent="0.25">
      <c r="A38">
        <v>23</v>
      </c>
      <c r="B38">
        <f t="shared" ca="1" si="0"/>
        <v>2.764267695488269</v>
      </c>
      <c r="C38">
        <f t="shared" ca="1" si="1"/>
        <v>57.082586563168242</v>
      </c>
      <c r="D38">
        <f t="shared" ca="1" si="2"/>
        <v>57.082586563168242</v>
      </c>
      <c r="E38" s="13">
        <f t="shared" ca="1" si="3"/>
        <v>15</v>
      </c>
      <c r="F38">
        <f t="shared" ca="1" si="4"/>
        <v>2.0371060943580339</v>
      </c>
      <c r="G38">
        <f t="shared" ca="1" si="5"/>
        <v>59.119692657526272</v>
      </c>
      <c r="H38">
        <f t="shared" ca="1" si="6"/>
        <v>2.0371060943580304</v>
      </c>
    </row>
    <row r="39" spans="1:8" x14ac:dyDescent="0.25">
      <c r="A39">
        <v>24</v>
      </c>
      <c r="B39">
        <f t="shared" ca="1" si="0"/>
        <v>2.4974616590366767</v>
      </c>
      <c r="C39">
        <f t="shared" ca="1" si="1"/>
        <v>59.580048222204915</v>
      </c>
      <c r="D39">
        <f t="shared" ca="1" si="2"/>
        <v>59.580048222204915</v>
      </c>
      <c r="E39" s="13">
        <f t="shared" ca="1" si="3"/>
        <v>4</v>
      </c>
      <c r="F39">
        <f t="shared" ca="1" si="4"/>
        <v>2.1902142443894475</v>
      </c>
      <c r="G39">
        <f t="shared" ca="1" si="5"/>
        <v>61.77026246659436</v>
      </c>
      <c r="H39">
        <f t="shared" ca="1" si="6"/>
        <v>2.1902142443894448</v>
      </c>
    </row>
    <row r="40" spans="1:8" x14ac:dyDescent="0.25">
      <c r="A40">
        <v>25</v>
      </c>
      <c r="B40">
        <f t="shared" ca="1" si="0"/>
        <v>4.040333943324991</v>
      </c>
      <c r="C40">
        <f t="shared" ca="1" si="1"/>
        <v>63.620382165529904</v>
      </c>
      <c r="D40">
        <f t="shared" ca="1" si="2"/>
        <v>63.620382165529904</v>
      </c>
      <c r="E40" s="13">
        <f t="shared" ca="1" si="3"/>
        <v>11</v>
      </c>
      <c r="F40">
        <f t="shared" ca="1" si="4"/>
        <v>3.1880753682577234</v>
      </c>
      <c r="G40">
        <f t="shared" ca="1" si="5"/>
        <v>66.808457533787632</v>
      </c>
      <c r="H40">
        <f t="shared" ca="1" si="6"/>
        <v>3.1880753682577279</v>
      </c>
    </row>
    <row r="41" spans="1:8" x14ac:dyDescent="0.25">
      <c r="A41">
        <v>26</v>
      </c>
      <c r="B41">
        <f t="shared" ca="1" si="0"/>
        <v>2.9214803531207814</v>
      </c>
      <c r="C41">
        <f t="shared" ca="1" si="1"/>
        <v>66.541862518650689</v>
      </c>
      <c r="D41">
        <f t="shared" ca="1" si="2"/>
        <v>63.620382165529904</v>
      </c>
      <c r="E41" s="13">
        <f t="shared" ca="1" si="3"/>
        <v>6</v>
      </c>
      <c r="F41">
        <f t="shared" ca="1" si="4"/>
        <v>1.9533309440987394</v>
      </c>
      <c r="G41">
        <f t="shared" ca="1" si="5"/>
        <v>65.573713109628642</v>
      </c>
      <c r="H41">
        <f t="shared" ca="1" si="6"/>
        <v>-0.96814940902204683</v>
      </c>
    </row>
    <row r="42" spans="1:8" x14ac:dyDescent="0.25">
      <c r="A42">
        <v>27</v>
      </c>
      <c r="B42">
        <f t="shared" ca="1" si="0"/>
        <v>3.8956147761943285</v>
      </c>
      <c r="C42">
        <f t="shared" ca="1" si="1"/>
        <v>70.437477294845024</v>
      </c>
      <c r="D42">
        <f t="shared" ca="1" si="2"/>
        <v>70.437477294845024</v>
      </c>
      <c r="E42" s="13">
        <f t="shared" ca="1" si="3"/>
        <v>1</v>
      </c>
      <c r="F42">
        <f t="shared" ca="1" si="4"/>
        <v>2.3552299041811158</v>
      </c>
      <c r="G42">
        <f t="shared" ca="1" si="5"/>
        <v>72.79270719902614</v>
      </c>
      <c r="H42">
        <f t="shared" ca="1" si="6"/>
        <v>2.3552299041811153</v>
      </c>
    </row>
    <row r="43" spans="1:8" x14ac:dyDescent="0.25">
      <c r="A43">
        <v>28</v>
      </c>
      <c r="B43">
        <f t="shared" ca="1" si="0"/>
        <v>2.3517099227137206</v>
      </c>
      <c r="C43">
        <f t="shared" ca="1" si="1"/>
        <v>72.789187217558748</v>
      </c>
      <c r="D43">
        <f t="shared" ca="1" si="2"/>
        <v>70.437477294845024</v>
      </c>
      <c r="E43" s="13">
        <f t="shared" ca="1" si="3"/>
        <v>3</v>
      </c>
      <c r="F43">
        <f t="shared" ca="1" si="4"/>
        <v>1.8471478832212147</v>
      </c>
      <c r="G43">
        <f t="shared" ca="1" si="5"/>
        <v>72.284625178066236</v>
      </c>
      <c r="H43">
        <f t="shared" ca="1" si="6"/>
        <v>-0.50456203949251233</v>
      </c>
    </row>
    <row r="44" spans="1:8" x14ac:dyDescent="0.25">
      <c r="A44">
        <v>29</v>
      </c>
      <c r="B44">
        <f t="shared" ca="1" si="0"/>
        <v>4.6503144672862842</v>
      </c>
      <c r="C44">
        <f t="shared" ca="1" si="1"/>
        <v>77.439501684845027</v>
      </c>
      <c r="D44">
        <f t="shared" ca="1" si="2"/>
        <v>77.439501684845027</v>
      </c>
      <c r="E44" s="13">
        <f t="shared" ca="1" si="3"/>
        <v>7</v>
      </c>
      <c r="F44">
        <f t="shared" ca="1" si="4"/>
        <v>1.8024251177889994</v>
      </c>
      <c r="G44">
        <f t="shared" ca="1" si="5"/>
        <v>79.241926802634026</v>
      </c>
      <c r="H44">
        <f t="shared" ca="1" si="6"/>
        <v>1.8024251177889994</v>
      </c>
    </row>
    <row r="45" spans="1:8" x14ac:dyDescent="0.25">
      <c r="A45">
        <v>30</v>
      </c>
      <c r="B45">
        <f t="shared" ca="1" si="0"/>
        <v>2.6423236725373815</v>
      </c>
      <c r="C45">
        <f t="shared" ca="1" si="1"/>
        <v>80.081825357382414</v>
      </c>
      <c r="D45">
        <f t="shared" ca="1" si="2"/>
        <v>80.081825357382414</v>
      </c>
      <c r="E45" s="13">
        <f t="shared" ca="1" si="3"/>
        <v>13</v>
      </c>
      <c r="F45">
        <f t="shared" ca="1" si="4"/>
        <v>2.3775648698216538</v>
      </c>
      <c r="G45">
        <f t="shared" ca="1" si="5"/>
        <v>82.459390227204068</v>
      </c>
      <c r="H45">
        <f t="shared" ca="1" si="6"/>
        <v>2.3775648698216543</v>
      </c>
    </row>
    <row r="46" spans="1:8" x14ac:dyDescent="0.25">
      <c r="A46">
        <v>31</v>
      </c>
      <c r="B46">
        <f t="shared" ca="1" si="0"/>
        <v>1.8918813299179864</v>
      </c>
      <c r="C46">
        <f t="shared" ca="1" si="1"/>
        <v>81.973706687300407</v>
      </c>
      <c r="D46">
        <f t="shared" ca="1" si="2"/>
        <v>80.081825357382414</v>
      </c>
      <c r="E46" s="13">
        <f t="shared" ca="1" si="3"/>
        <v>5</v>
      </c>
      <c r="F46">
        <f t="shared" ca="1" si="4"/>
        <v>1.0616193795759337</v>
      </c>
      <c r="G46">
        <f t="shared" ca="1" si="5"/>
        <v>81.143444736958344</v>
      </c>
      <c r="H46">
        <f t="shared" ca="1" si="6"/>
        <v>-0.83026195034206296</v>
      </c>
    </row>
    <row r="47" spans="1:8" x14ac:dyDescent="0.25">
      <c r="A47">
        <v>32</v>
      </c>
      <c r="B47">
        <f t="shared" ca="1" si="0"/>
        <v>1.2930545877520783</v>
      </c>
      <c r="C47">
        <f t="shared" ca="1" si="1"/>
        <v>83.266761275052488</v>
      </c>
      <c r="D47">
        <f t="shared" ca="1" si="2"/>
        <v>83.266761275052488</v>
      </c>
      <c r="E47" s="13">
        <f t="shared" ca="1" si="3"/>
        <v>6</v>
      </c>
      <c r="F47">
        <f t="shared" ca="1" si="4"/>
        <v>1.1326641556691615</v>
      </c>
      <c r="G47">
        <f t="shared" ca="1" si="5"/>
        <v>84.399425430721649</v>
      </c>
      <c r="H47">
        <f t="shared" ca="1" si="6"/>
        <v>1.1326641556691612</v>
      </c>
    </row>
    <row r="48" spans="1:8" x14ac:dyDescent="0.25">
      <c r="A48">
        <v>33</v>
      </c>
      <c r="B48">
        <f t="shared" ca="1" si="0"/>
        <v>3.2045593499021932</v>
      </c>
      <c r="C48">
        <f t="shared" ca="1" si="1"/>
        <v>86.471320624954686</v>
      </c>
      <c r="D48">
        <f t="shared" ca="1" si="2"/>
        <v>86.471320624954686</v>
      </c>
      <c r="E48" s="13">
        <f t="shared" ca="1" si="3"/>
        <v>12</v>
      </c>
      <c r="F48">
        <f t="shared" ca="1" si="4"/>
        <v>2.5897482520144344</v>
      </c>
      <c r="G48">
        <f t="shared" ca="1" si="5"/>
        <v>89.061068876969117</v>
      </c>
      <c r="H48">
        <f t="shared" ca="1" si="6"/>
        <v>2.5897482520144308</v>
      </c>
    </row>
    <row r="49" spans="1:8" x14ac:dyDescent="0.25">
      <c r="A49">
        <v>34</v>
      </c>
      <c r="B49">
        <f t="shared" ca="1" si="0"/>
        <v>3.1378468424763657</v>
      </c>
      <c r="C49">
        <f t="shared" ca="1" si="1"/>
        <v>89.60916746743105</v>
      </c>
      <c r="D49">
        <f t="shared" ca="1" si="2"/>
        <v>89.60916746743105</v>
      </c>
      <c r="E49" s="13">
        <f t="shared" ca="1" si="3"/>
        <v>12</v>
      </c>
      <c r="F49">
        <f t="shared" ca="1" si="4"/>
        <v>2.3821072848102083</v>
      </c>
      <c r="G49">
        <f t="shared" ca="1" si="5"/>
        <v>91.991274752241253</v>
      </c>
      <c r="H49">
        <f t="shared" ca="1" si="6"/>
        <v>2.3821072848102034</v>
      </c>
    </row>
    <row r="50" spans="1:8" x14ac:dyDescent="0.25">
      <c r="A50">
        <v>35</v>
      </c>
      <c r="B50">
        <f t="shared" ca="1" si="0"/>
        <v>0.44302966664840515</v>
      </c>
      <c r="C50">
        <f t="shared" ca="1" si="1"/>
        <v>90.052197134079449</v>
      </c>
      <c r="D50">
        <f t="shared" ca="1" si="2"/>
        <v>89.60916746743105</v>
      </c>
      <c r="E50" s="13">
        <f t="shared" ca="1" si="3"/>
        <v>4</v>
      </c>
      <c r="F50">
        <f t="shared" ca="1" si="4"/>
        <v>0.96138987268079101</v>
      </c>
      <c r="G50">
        <f t="shared" ca="1" si="5"/>
        <v>90.570557340111847</v>
      </c>
      <c r="H50">
        <f t="shared" ca="1" si="6"/>
        <v>0.51836020603239774</v>
      </c>
    </row>
    <row r="51" spans="1:8" x14ac:dyDescent="0.25">
      <c r="A51">
        <v>36</v>
      </c>
      <c r="B51">
        <f t="shared" ca="1" si="0"/>
        <v>1.4826961757069212</v>
      </c>
      <c r="C51">
        <f t="shared" ca="1" si="1"/>
        <v>91.534893309786369</v>
      </c>
      <c r="D51">
        <f t="shared" ca="1" si="2"/>
        <v>91.534893309786369</v>
      </c>
      <c r="E51" s="13">
        <f t="shared" ca="1" si="3"/>
        <v>15</v>
      </c>
      <c r="F51">
        <f t="shared" ca="1" si="4"/>
        <v>0.93550107836976482</v>
      </c>
      <c r="G51">
        <f t="shared" ca="1" si="5"/>
        <v>92.470394388156137</v>
      </c>
      <c r="H51">
        <f t="shared" ca="1" si="6"/>
        <v>0.93550107836976792</v>
      </c>
    </row>
    <row r="52" spans="1:8" x14ac:dyDescent="0.25">
      <c r="A52">
        <v>37</v>
      </c>
      <c r="B52">
        <f t="shared" ca="1" si="0"/>
        <v>0.80503527507113259</v>
      </c>
      <c r="C52">
        <f t="shared" ca="1" si="1"/>
        <v>92.339928584857503</v>
      </c>
      <c r="D52">
        <f t="shared" ca="1" si="2"/>
        <v>91.534893309786369</v>
      </c>
      <c r="E52" s="13">
        <f t="shared" ca="1" si="3"/>
        <v>11</v>
      </c>
      <c r="F52">
        <f t="shared" ca="1" si="4"/>
        <v>1.907444491736924</v>
      </c>
      <c r="G52">
        <f t="shared" ca="1" si="5"/>
        <v>93.442337801523294</v>
      </c>
      <c r="H52">
        <f t="shared" ca="1" si="6"/>
        <v>1.1024092166657908</v>
      </c>
    </row>
    <row r="53" spans="1:8" x14ac:dyDescent="0.25">
      <c r="A53">
        <v>38</v>
      </c>
      <c r="B53">
        <f t="shared" ca="1" si="0"/>
        <v>3.9419030617382522</v>
      </c>
      <c r="C53">
        <f t="shared" ca="1" si="1"/>
        <v>96.281831646595762</v>
      </c>
      <c r="D53">
        <f t="shared" ca="1" si="2"/>
        <v>96.281831646595762</v>
      </c>
      <c r="E53" s="13">
        <f t="shared" ca="1" si="3"/>
        <v>7</v>
      </c>
      <c r="F53">
        <f t="shared" ca="1" si="4"/>
        <v>2.5490722289200876</v>
      </c>
      <c r="G53">
        <f t="shared" ca="1" si="5"/>
        <v>98.830903875515844</v>
      </c>
      <c r="H53">
        <f t="shared" ca="1" si="6"/>
        <v>2.5490722289200818</v>
      </c>
    </row>
    <row r="54" spans="1:8" x14ac:dyDescent="0.25">
      <c r="A54">
        <v>39</v>
      </c>
      <c r="B54">
        <f t="shared" ca="1" si="0"/>
        <v>1.0821441539219057</v>
      </c>
      <c r="C54">
        <f t="shared" ca="1" si="1"/>
        <v>97.363975800517665</v>
      </c>
      <c r="D54">
        <f t="shared" ca="1" si="2"/>
        <v>96.281831646595762</v>
      </c>
      <c r="E54" s="13">
        <f t="shared" ca="1" si="3"/>
        <v>6</v>
      </c>
      <c r="F54">
        <f t="shared" ca="1" si="4"/>
        <v>2.1159735013905498</v>
      </c>
      <c r="G54">
        <f t="shared" ca="1" si="5"/>
        <v>98.397805147986318</v>
      </c>
      <c r="H54">
        <f t="shared" ca="1" si="6"/>
        <v>1.0338293474686537</v>
      </c>
    </row>
    <row r="55" spans="1:8" x14ac:dyDescent="0.25">
      <c r="A55">
        <v>40</v>
      </c>
      <c r="B55">
        <f t="shared" ca="1" si="0"/>
        <v>4.256112592837864</v>
      </c>
      <c r="C55">
        <f t="shared" ca="1" si="1"/>
        <v>101.62008839335553</v>
      </c>
      <c r="D55">
        <f t="shared" ca="1" si="2"/>
        <v>101.62008839335553</v>
      </c>
      <c r="E55" s="13">
        <f t="shared" ca="1" si="3"/>
        <v>0</v>
      </c>
      <c r="F55">
        <f t="shared" ca="1" si="4"/>
        <v>1.8397759649180114</v>
      </c>
      <c r="G55">
        <f t="shared" ca="1" si="5"/>
        <v>103.45986435827353</v>
      </c>
      <c r="H55">
        <f t="shared" ca="1" si="6"/>
        <v>1.8397759649180045</v>
      </c>
    </row>
    <row r="56" spans="1:8" x14ac:dyDescent="0.25">
      <c r="A56">
        <v>41</v>
      </c>
      <c r="B56">
        <f t="shared" ca="1" si="0"/>
        <v>2.2691635835033876</v>
      </c>
      <c r="C56">
        <f t="shared" ca="1" si="1"/>
        <v>103.88925197685892</v>
      </c>
      <c r="D56">
        <f t="shared" ca="1" si="2"/>
        <v>103.88925197685892</v>
      </c>
      <c r="E56" s="13">
        <f t="shared" ca="1" si="3"/>
        <v>14</v>
      </c>
      <c r="F56">
        <f t="shared" ca="1" si="4"/>
        <v>2.3769172884076548</v>
      </c>
      <c r="G56">
        <f t="shared" ca="1" si="5"/>
        <v>106.26616926526657</v>
      </c>
      <c r="H56">
        <f t="shared" ca="1" si="6"/>
        <v>2.3769172884076539</v>
      </c>
    </row>
    <row r="57" spans="1:8" x14ac:dyDescent="0.25">
      <c r="A57">
        <v>42</v>
      </c>
      <c r="B57">
        <f t="shared" ca="1" si="0"/>
        <v>3.3582879964594294</v>
      </c>
      <c r="C57">
        <f t="shared" ca="1" si="1"/>
        <v>107.24753997331834</v>
      </c>
      <c r="D57">
        <f t="shared" ca="1" si="2"/>
        <v>107.24753997331834</v>
      </c>
      <c r="E57" s="13">
        <f t="shared" ca="1" si="3"/>
        <v>1</v>
      </c>
      <c r="F57">
        <f t="shared" ca="1" si="4"/>
        <v>3.047462623640639</v>
      </c>
      <c r="G57">
        <f t="shared" ca="1" si="5"/>
        <v>110.29500259695898</v>
      </c>
      <c r="H57">
        <f t="shared" ca="1" si="6"/>
        <v>3.0474626236406408</v>
      </c>
    </row>
    <row r="58" spans="1:8" x14ac:dyDescent="0.25">
      <c r="A58">
        <v>43</v>
      </c>
      <c r="B58">
        <f t="shared" ca="1" si="0"/>
        <v>2.8218083318372567</v>
      </c>
      <c r="C58">
        <f t="shared" ca="1" si="1"/>
        <v>110.0693483051556</v>
      </c>
      <c r="D58">
        <f t="shared" ca="1" si="2"/>
        <v>107.24753997331834</v>
      </c>
      <c r="E58" s="13">
        <f t="shared" ca="1" si="3"/>
        <v>1</v>
      </c>
      <c r="F58">
        <f t="shared" ca="1" si="4"/>
        <v>0.62518664897039877</v>
      </c>
      <c r="G58">
        <f t="shared" ca="1" si="5"/>
        <v>107.87272662228874</v>
      </c>
      <c r="H58">
        <f t="shared" ca="1" si="6"/>
        <v>-2.1966216828668621</v>
      </c>
    </row>
    <row r="59" spans="1:8" x14ac:dyDescent="0.25">
      <c r="A59">
        <v>44</v>
      </c>
      <c r="B59">
        <f t="shared" ca="1" si="0"/>
        <v>0.23911144544112528</v>
      </c>
      <c r="C59">
        <f t="shared" ca="1" si="1"/>
        <v>110.30845975059673</v>
      </c>
      <c r="D59">
        <f t="shared" ca="1" si="2"/>
        <v>110.30845975059673</v>
      </c>
      <c r="E59" s="13">
        <f t="shared" ca="1" si="3"/>
        <v>15</v>
      </c>
      <c r="F59">
        <f t="shared" ca="1" si="4"/>
        <v>1.1332949400849284</v>
      </c>
      <c r="G59">
        <f t="shared" ca="1" si="5"/>
        <v>111.44175469068165</v>
      </c>
      <c r="H59">
        <f t="shared" ca="1" si="6"/>
        <v>1.133294940084923</v>
      </c>
    </row>
    <row r="60" spans="1:8" x14ac:dyDescent="0.25">
      <c r="A60">
        <v>45</v>
      </c>
      <c r="B60">
        <f t="shared" ca="1" si="0"/>
        <v>3.4266567272832127</v>
      </c>
      <c r="C60">
        <f t="shared" ca="1" si="1"/>
        <v>113.73511647787994</v>
      </c>
      <c r="D60">
        <f t="shared" ca="1" si="2"/>
        <v>113.73511647787994</v>
      </c>
      <c r="E60" s="13">
        <f t="shared" ca="1" si="3"/>
        <v>1</v>
      </c>
      <c r="F60">
        <f t="shared" ca="1" si="4"/>
        <v>1.8106759211313936</v>
      </c>
      <c r="G60">
        <f t="shared" ca="1" si="5"/>
        <v>115.54579239901133</v>
      </c>
      <c r="H60">
        <f t="shared" ca="1" si="6"/>
        <v>1.8106759211313914</v>
      </c>
    </row>
    <row r="61" spans="1:8" x14ac:dyDescent="0.25">
      <c r="A61">
        <v>46</v>
      </c>
      <c r="B61">
        <f t="shared" ca="1" si="0"/>
        <v>4.3533442074228876</v>
      </c>
      <c r="C61">
        <f t="shared" ca="1" si="1"/>
        <v>118.08846068530283</v>
      </c>
      <c r="D61">
        <f t="shared" ca="1" si="2"/>
        <v>118.08846068530283</v>
      </c>
      <c r="E61" s="13">
        <f t="shared" ca="1" si="3"/>
        <v>1</v>
      </c>
      <c r="F61">
        <f t="shared" ca="1" si="4"/>
        <v>1.5245710986492735</v>
      </c>
      <c r="G61">
        <f t="shared" ca="1" si="5"/>
        <v>119.61303178395211</v>
      </c>
      <c r="H61">
        <f t="shared" ca="1" si="6"/>
        <v>1.5245710986492753</v>
      </c>
    </row>
    <row r="62" spans="1:8" x14ac:dyDescent="0.25">
      <c r="A62">
        <v>47</v>
      </c>
      <c r="B62">
        <f t="shared" ca="1" si="0"/>
        <v>2.7756123868159746</v>
      </c>
      <c r="C62">
        <f t="shared" ca="1" si="1"/>
        <v>120.86407307211881</v>
      </c>
      <c r="D62">
        <f t="shared" ca="1" si="2"/>
        <v>120.86407307211881</v>
      </c>
      <c r="E62" s="13">
        <f t="shared" ca="1" si="3"/>
        <v>10</v>
      </c>
      <c r="F62">
        <f t="shared" ca="1" si="4"/>
        <v>2.1184007523185393</v>
      </c>
      <c r="G62">
        <f t="shared" ca="1" si="5"/>
        <v>122.98247382443735</v>
      </c>
      <c r="H62">
        <f t="shared" ca="1" si="6"/>
        <v>2.1184007523185358</v>
      </c>
    </row>
    <row r="63" spans="1:8" x14ac:dyDescent="0.25">
      <c r="A63">
        <v>48</v>
      </c>
      <c r="B63">
        <f t="shared" ca="1" si="0"/>
        <v>2.6944949927299255</v>
      </c>
      <c r="C63">
        <f t="shared" ca="1" si="1"/>
        <v>123.55856806484874</v>
      </c>
      <c r="D63">
        <f t="shared" ca="1" si="2"/>
        <v>123.55856806484874</v>
      </c>
      <c r="E63" s="13">
        <f t="shared" ca="1" si="3"/>
        <v>1</v>
      </c>
      <c r="F63">
        <f t="shared" ca="1" si="4"/>
        <v>2.0793855763989031</v>
      </c>
      <c r="G63">
        <f t="shared" ca="1" si="5"/>
        <v>125.63795364124765</v>
      </c>
      <c r="H63">
        <f t="shared" ca="1" si="6"/>
        <v>2.0793855763989058</v>
      </c>
    </row>
    <row r="64" spans="1:8" x14ac:dyDescent="0.25">
      <c r="A64">
        <v>49</v>
      </c>
      <c r="B64">
        <f t="shared" ca="1" si="0"/>
        <v>1.6584545859430377</v>
      </c>
      <c r="C64">
        <f t="shared" ca="1" si="1"/>
        <v>125.21702265079178</v>
      </c>
      <c r="D64">
        <f t="shared" ca="1" si="2"/>
        <v>123.55856806484874</v>
      </c>
      <c r="E64" s="13">
        <f t="shared" ca="1" si="3"/>
        <v>0</v>
      </c>
      <c r="F64">
        <f t="shared" ca="1" si="4"/>
        <v>1.4923503418475563</v>
      </c>
      <c r="G64">
        <f t="shared" ca="1" si="5"/>
        <v>125.0509184066963</v>
      </c>
      <c r="H64">
        <f t="shared" ca="1" si="6"/>
        <v>-0.16610424409547875</v>
      </c>
    </row>
    <row r="65" spans="1:8" x14ac:dyDescent="0.25">
      <c r="A65">
        <v>50</v>
      </c>
      <c r="B65">
        <f t="shared" ca="1" si="0"/>
        <v>3.0319224160564322</v>
      </c>
      <c r="C65">
        <f t="shared" ca="1" si="1"/>
        <v>128.24894506684822</v>
      </c>
      <c r="D65">
        <f t="shared" ca="1" si="2"/>
        <v>128.24894506684822</v>
      </c>
      <c r="E65" s="13">
        <f t="shared" ca="1" si="3"/>
        <v>12</v>
      </c>
      <c r="F65">
        <f t="shared" ca="1" si="4"/>
        <v>1.4686657685284605</v>
      </c>
      <c r="G65">
        <f t="shared" ca="1" si="5"/>
        <v>129.71761083537669</v>
      </c>
      <c r="H65">
        <f t="shared" ca="1" si="6"/>
        <v>1.4686657685284672</v>
      </c>
    </row>
    <row r="66" spans="1:8" x14ac:dyDescent="0.25">
      <c r="A66">
        <v>51</v>
      </c>
      <c r="B66">
        <f t="shared" ca="1" si="0"/>
        <v>2.495393541997541</v>
      </c>
      <c r="C66">
        <f t="shared" ca="1" si="1"/>
        <v>130.74433860884577</v>
      </c>
      <c r="D66">
        <f t="shared" ca="1" si="2"/>
        <v>130.74433860884577</v>
      </c>
      <c r="E66" s="13">
        <f t="shared" ca="1" si="3"/>
        <v>12</v>
      </c>
      <c r="F66">
        <f t="shared" ca="1" si="4"/>
        <v>2.1038443788288816</v>
      </c>
      <c r="G66">
        <f t="shared" ca="1" si="5"/>
        <v>132.84818298767465</v>
      </c>
      <c r="H66">
        <f t="shared" ca="1" si="6"/>
        <v>2.1038443788288816</v>
      </c>
    </row>
    <row r="67" spans="1:8" x14ac:dyDescent="0.25">
      <c r="A67">
        <v>52</v>
      </c>
      <c r="B67">
        <f t="shared" ca="1" si="0"/>
        <v>4.6053655224347878</v>
      </c>
      <c r="C67">
        <f t="shared" ca="1" si="1"/>
        <v>135.34970413128056</v>
      </c>
      <c r="D67">
        <f t="shared" ca="1" si="2"/>
        <v>135.34970413128056</v>
      </c>
      <c r="E67" s="13">
        <f t="shared" ca="1" si="3"/>
        <v>11</v>
      </c>
      <c r="F67">
        <f t="shared" ca="1" si="4"/>
        <v>2.2021879577312093</v>
      </c>
      <c r="G67">
        <f t="shared" ca="1" si="5"/>
        <v>137.55189208901177</v>
      </c>
      <c r="H67">
        <f t="shared" ca="1" si="6"/>
        <v>2.202187957731212</v>
      </c>
    </row>
    <row r="68" spans="1:8" x14ac:dyDescent="0.25">
      <c r="A68">
        <v>53</v>
      </c>
      <c r="B68">
        <f t="shared" ca="1" si="0"/>
        <v>1.5580958907747759</v>
      </c>
      <c r="C68">
        <f t="shared" ca="1" si="1"/>
        <v>136.90780002205534</v>
      </c>
      <c r="D68">
        <f t="shared" ca="1" si="2"/>
        <v>135.34970413128056</v>
      </c>
      <c r="E68" s="13">
        <f t="shared" ca="1" si="3"/>
        <v>5</v>
      </c>
      <c r="F68">
        <f t="shared" ca="1" si="4"/>
        <v>2.6740693999594844</v>
      </c>
      <c r="G68">
        <f t="shared" ca="1" si="5"/>
        <v>138.02377353124004</v>
      </c>
      <c r="H68">
        <f t="shared" ca="1" si="6"/>
        <v>1.1159735091846983</v>
      </c>
    </row>
    <row r="69" spans="1:8" x14ac:dyDescent="0.25">
      <c r="A69">
        <v>54</v>
      </c>
      <c r="B69">
        <f t="shared" ca="1" si="0"/>
        <v>1.0498740248499931</v>
      </c>
      <c r="C69">
        <f t="shared" ca="1" si="1"/>
        <v>137.95767404690534</v>
      </c>
      <c r="D69">
        <f t="shared" ca="1" si="2"/>
        <v>136.90780002205534</v>
      </c>
      <c r="E69" s="13">
        <f t="shared" ca="1" si="3"/>
        <v>12</v>
      </c>
      <c r="F69">
        <f t="shared" ca="1" si="4"/>
        <v>2.3404341449051067</v>
      </c>
      <c r="G69">
        <f t="shared" ca="1" si="5"/>
        <v>139.24823416696046</v>
      </c>
      <c r="H69">
        <f t="shared" ca="1" si="6"/>
        <v>1.2905601200551189</v>
      </c>
    </row>
    <row r="70" spans="1:8" x14ac:dyDescent="0.25">
      <c r="A70">
        <v>55</v>
      </c>
      <c r="B70">
        <f t="shared" ca="1" si="0"/>
        <v>0.24738728163435086</v>
      </c>
      <c r="C70">
        <f t="shared" ca="1" si="1"/>
        <v>138.2050613285397</v>
      </c>
      <c r="D70">
        <f t="shared" ca="1" si="2"/>
        <v>137.95767404690534</v>
      </c>
      <c r="E70" s="13">
        <f t="shared" ca="1" si="3"/>
        <v>8</v>
      </c>
      <c r="F70">
        <f t="shared" ca="1" si="4"/>
        <v>1.4296802057307265</v>
      </c>
      <c r="G70">
        <f t="shared" ca="1" si="5"/>
        <v>139.38735425263607</v>
      </c>
      <c r="H70">
        <f t="shared" ca="1" si="6"/>
        <v>1.1822929240963731</v>
      </c>
    </row>
    <row r="71" spans="1:8" x14ac:dyDescent="0.25">
      <c r="A71">
        <v>56</v>
      </c>
      <c r="B71">
        <f t="shared" ca="1" si="0"/>
        <v>4.833607813283602</v>
      </c>
      <c r="C71">
        <f t="shared" ca="1" si="1"/>
        <v>143.03866914182331</v>
      </c>
      <c r="D71">
        <f t="shared" ca="1" si="2"/>
        <v>143.03866914182331</v>
      </c>
      <c r="E71" s="13">
        <f t="shared" ca="1" si="3"/>
        <v>14</v>
      </c>
      <c r="F71">
        <f t="shared" ca="1" si="4"/>
        <v>2.188434298515554</v>
      </c>
      <c r="G71">
        <f t="shared" ca="1" si="5"/>
        <v>145.22710344033885</v>
      </c>
      <c r="H71">
        <f t="shared" ca="1" si="6"/>
        <v>2.1884342985155456</v>
      </c>
    </row>
    <row r="72" spans="1:8" x14ac:dyDescent="0.25">
      <c r="A72">
        <v>57</v>
      </c>
      <c r="B72">
        <f t="shared" ca="1" si="0"/>
        <v>6.149831097320646E-2</v>
      </c>
      <c r="C72">
        <f t="shared" ca="1" si="1"/>
        <v>143.10016745279651</v>
      </c>
      <c r="D72">
        <f t="shared" ca="1" si="2"/>
        <v>143.03866914182331</v>
      </c>
      <c r="E72" s="13">
        <f t="shared" ca="1" si="3"/>
        <v>3</v>
      </c>
      <c r="F72">
        <f t="shared" ca="1" si="4"/>
        <v>2.0312510585106462</v>
      </c>
      <c r="G72">
        <f t="shared" ca="1" si="5"/>
        <v>145.06992020033394</v>
      </c>
      <c r="H72">
        <f t="shared" ca="1" si="6"/>
        <v>1.9697527475374272</v>
      </c>
    </row>
    <row r="73" spans="1:8" x14ac:dyDescent="0.25">
      <c r="A73">
        <v>58</v>
      </c>
      <c r="B73">
        <f t="shared" ca="1" si="0"/>
        <v>2.3624420399440833</v>
      </c>
      <c r="C73">
        <f t="shared" ca="1" si="1"/>
        <v>145.4626094927406</v>
      </c>
      <c r="D73">
        <f t="shared" ca="1" si="2"/>
        <v>145.4626094927406</v>
      </c>
      <c r="E73" s="13">
        <f t="shared" ca="1" si="3"/>
        <v>5</v>
      </c>
      <c r="F73">
        <f t="shared" ca="1" si="4"/>
        <v>2.0580932160813856</v>
      </c>
      <c r="G73">
        <f t="shared" ca="1" si="5"/>
        <v>147.52070270882197</v>
      </c>
      <c r="H73">
        <f t="shared" ca="1" si="6"/>
        <v>2.0580932160813745</v>
      </c>
    </row>
    <row r="74" spans="1:8" x14ac:dyDescent="0.25">
      <c r="A74">
        <v>59</v>
      </c>
      <c r="B74">
        <f t="shared" ca="1" si="0"/>
        <v>4.3072920739240343</v>
      </c>
      <c r="C74">
        <f t="shared" ca="1" si="1"/>
        <v>149.76990156666463</v>
      </c>
      <c r="D74">
        <f t="shared" ca="1" si="2"/>
        <v>149.76990156666463</v>
      </c>
      <c r="E74" s="13">
        <f t="shared" ca="1" si="3"/>
        <v>9</v>
      </c>
      <c r="F74">
        <f t="shared" ca="1" si="4"/>
        <v>1.6776117337647682</v>
      </c>
      <c r="G74">
        <f t="shared" ca="1" si="5"/>
        <v>151.44751330042939</v>
      </c>
      <c r="H74">
        <f t="shared" ca="1" si="6"/>
        <v>1.6776117337647634</v>
      </c>
    </row>
    <row r="75" spans="1:8" x14ac:dyDescent="0.25">
      <c r="A75">
        <v>60</v>
      </c>
      <c r="B75">
        <f t="shared" ca="1" si="0"/>
        <v>2.5524544265888989</v>
      </c>
      <c r="C75">
        <f t="shared" ca="1" si="1"/>
        <v>152.32235599325352</v>
      </c>
      <c r="D75">
        <f t="shared" ca="1" si="2"/>
        <v>152.32235599325352</v>
      </c>
      <c r="E75" s="13">
        <f t="shared" ca="1" si="3"/>
        <v>5</v>
      </c>
      <c r="F75">
        <f t="shared" ca="1" si="4"/>
        <v>2.6518732702614543</v>
      </c>
      <c r="G75">
        <f t="shared" ca="1" si="5"/>
        <v>154.97422926351499</v>
      </c>
      <c r="H75">
        <f t="shared" ca="1" si="6"/>
        <v>2.6518732702614614</v>
      </c>
    </row>
    <row r="76" spans="1:8" x14ac:dyDescent="0.25">
      <c r="A76">
        <v>61</v>
      </c>
      <c r="B76">
        <f t="shared" ca="1" si="0"/>
        <v>3.4366732688752206</v>
      </c>
      <c r="C76">
        <f t="shared" ca="1" si="1"/>
        <v>155.75902926212873</v>
      </c>
      <c r="D76">
        <f t="shared" ca="1" si="2"/>
        <v>155.75902926212873</v>
      </c>
      <c r="E76" s="13">
        <f t="shared" ca="1" si="3"/>
        <v>12</v>
      </c>
      <c r="F76">
        <f t="shared" ca="1" si="4"/>
        <v>1.6793676106690127</v>
      </c>
      <c r="G76">
        <f t="shared" ca="1" si="5"/>
        <v>157.43839687279774</v>
      </c>
      <c r="H76">
        <f t="shared" ca="1" si="6"/>
        <v>1.6793676106690043</v>
      </c>
    </row>
    <row r="77" spans="1:8" x14ac:dyDescent="0.25">
      <c r="A77">
        <v>62</v>
      </c>
      <c r="B77">
        <f t="shared" ca="1" si="0"/>
        <v>4.6201402157555673</v>
      </c>
      <c r="C77">
        <f t="shared" ca="1" si="1"/>
        <v>160.37916947788429</v>
      </c>
      <c r="D77">
        <f t="shared" ca="1" si="2"/>
        <v>160.37916947788429</v>
      </c>
      <c r="E77" s="13">
        <f t="shared" ca="1" si="3"/>
        <v>15</v>
      </c>
      <c r="F77">
        <f t="shared" ca="1" si="4"/>
        <v>2.1614337497950831</v>
      </c>
      <c r="G77">
        <f t="shared" ca="1" si="5"/>
        <v>162.54060322767938</v>
      </c>
      <c r="H77">
        <f t="shared" ca="1" si="6"/>
        <v>2.1614337497950942</v>
      </c>
    </row>
    <row r="78" spans="1:8" x14ac:dyDescent="0.25">
      <c r="A78">
        <v>63</v>
      </c>
      <c r="B78">
        <f t="shared" ca="1" si="0"/>
        <v>4.4588127880312838</v>
      </c>
      <c r="C78">
        <f t="shared" ca="1" si="1"/>
        <v>164.83798226591557</v>
      </c>
      <c r="D78">
        <f t="shared" ca="1" si="2"/>
        <v>164.83798226591557</v>
      </c>
      <c r="E78" s="13">
        <f t="shared" ca="1" si="3"/>
        <v>0</v>
      </c>
      <c r="F78">
        <f t="shared" ca="1" si="4"/>
        <v>3.2610520103154439</v>
      </c>
      <c r="G78">
        <f t="shared" ca="1" si="5"/>
        <v>168.09903427623101</v>
      </c>
      <c r="H78">
        <f t="shared" ca="1" si="6"/>
        <v>3.2610520103154386</v>
      </c>
    </row>
    <row r="79" spans="1:8" x14ac:dyDescent="0.25">
      <c r="A79">
        <v>64</v>
      </c>
      <c r="B79">
        <f t="shared" ca="1" si="0"/>
        <v>4.1753224293208433</v>
      </c>
      <c r="C79">
        <f t="shared" ca="1" si="1"/>
        <v>169.0133046952364</v>
      </c>
      <c r="D79">
        <f t="shared" ca="1" si="2"/>
        <v>169.0133046952364</v>
      </c>
      <c r="E79" s="13">
        <f t="shared" ca="1" si="3"/>
        <v>3</v>
      </c>
      <c r="F79">
        <f t="shared" ca="1" si="4"/>
        <v>2.6571186687159773</v>
      </c>
      <c r="G79">
        <f t="shared" ca="1" si="5"/>
        <v>171.67042336395238</v>
      </c>
      <c r="H79">
        <f t="shared" ca="1" si="6"/>
        <v>2.6571186687159809</v>
      </c>
    </row>
    <row r="80" spans="1:8" x14ac:dyDescent="0.25">
      <c r="A80">
        <v>65</v>
      </c>
      <c r="B80">
        <f t="shared" ca="1" si="0"/>
        <v>4.1637394836952808</v>
      </c>
      <c r="C80">
        <f t="shared" ca="1" si="1"/>
        <v>173.17704417893168</v>
      </c>
      <c r="D80">
        <f t="shared" ca="1" si="2"/>
        <v>173.17704417893168</v>
      </c>
      <c r="E80" s="13">
        <f t="shared" ca="1" si="3"/>
        <v>13</v>
      </c>
      <c r="F80">
        <f t="shared" ca="1" si="4"/>
        <v>2.3067818230279582</v>
      </c>
      <c r="G80">
        <f t="shared" ca="1" si="5"/>
        <v>175.48382600195964</v>
      </c>
      <c r="H80">
        <f t="shared" ca="1" si="6"/>
        <v>2.3067818230279613</v>
      </c>
    </row>
    <row r="81" spans="1:8" x14ac:dyDescent="0.25">
      <c r="A81">
        <v>66</v>
      </c>
      <c r="B81">
        <f t="shared" ca="1" si="0"/>
        <v>1.1918705107368903</v>
      </c>
      <c r="C81">
        <f t="shared" ca="1" si="1"/>
        <v>174.36891468966857</v>
      </c>
      <c r="D81">
        <f t="shared" ca="1" si="2"/>
        <v>173.17704417893168</v>
      </c>
      <c r="E81" s="13">
        <f t="shared" ca="1" si="3"/>
        <v>14</v>
      </c>
      <c r="F81">
        <f t="shared" ca="1" si="4"/>
        <v>2.5139955231648181</v>
      </c>
      <c r="G81">
        <f t="shared" ca="1" si="5"/>
        <v>175.6910397020965</v>
      </c>
      <c r="H81">
        <f t="shared" ca="1" si="6"/>
        <v>1.3221250124279322</v>
      </c>
    </row>
    <row r="82" spans="1:8" x14ac:dyDescent="0.25">
      <c r="A82">
        <v>67</v>
      </c>
      <c r="B82">
        <f t="shared" ref="B82:B145" ca="1" si="7">$B$4+RAND()*($B$5-$B$4)</f>
        <v>3.8397353002072538</v>
      </c>
      <c r="C82">
        <f t="shared" ref="C82:C145" ca="1" si="8">C81+B82</f>
        <v>178.20864998987582</v>
      </c>
      <c r="D82">
        <f t="shared" ref="D82:D145" ca="1" si="9">IF(C82&gt;G81,C82,C81)</f>
        <v>178.20864998987582</v>
      </c>
      <c r="E82" s="13">
        <f t="shared" ref="E82:E145" ca="1" si="10">RANDBETWEEN(0,15)</f>
        <v>3</v>
      </c>
      <c r="F82">
        <f t="shared" ref="F82:F145" ca="1" si="11">_xlfn.NORM.INV(RAND(),$B$8,$B$9)</f>
        <v>2.3882369872967271</v>
      </c>
      <c r="G82">
        <f t="shared" ref="G82:G145" ca="1" si="12">D82+F82</f>
        <v>180.59688697717255</v>
      </c>
      <c r="H82">
        <f t="shared" ref="H82:H145" ca="1" si="13">G82-C82</f>
        <v>2.3882369872967217</v>
      </c>
    </row>
    <row r="83" spans="1:8" x14ac:dyDescent="0.25">
      <c r="A83">
        <v>68</v>
      </c>
      <c r="B83">
        <f t="shared" ca="1" si="7"/>
        <v>0.6659019105745706</v>
      </c>
      <c r="C83">
        <f t="shared" ca="1" si="8"/>
        <v>178.8745519004504</v>
      </c>
      <c r="D83">
        <f t="shared" ca="1" si="9"/>
        <v>178.20864998987582</v>
      </c>
      <c r="E83" s="13">
        <f t="shared" ca="1" si="10"/>
        <v>15</v>
      </c>
      <c r="F83">
        <f t="shared" ca="1" si="11"/>
        <v>1.3569006896249882</v>
      </c>
      <c r="G83">
        <f t="shared" ca="1" si="12"/>
        <v>179.5655506795008</v>
      </c>
      <c r="H83">
        <f t="shared" ca="1" si="13"/>
        <v>0.6909987790504033</v>
      </c>
    </row>
    <row r="84" spans="1:8" x14ac:dyDescent="0.25">
      <c r="A84">
        <v>69</v>
      </c>
      <c r="B84">
        <f t="shared" ca="1" si="7"/>
        <v>1.5532560923168559</v>
      </c>
      <c r="C84">
        <f t="shared" ca="1" si="8"/>
        <v>180.42780799276724</v>
      </c>
      <c r="D84">
        <f t="shared" ca="1" si="9"/>
        <v>180.42780799276724</v>
      </c>
      <c r="E84" s="13">
        <f t="shared" ca="1" si="10"/>
        <v>14</v>
      </c>
      <c r="F84">
        <f t="shared" ca="1" si="11"/>
        <v>2.7338827578715299</v>
      </c>
      <c r="G84">
        <f t="shared" ca="1" si="12"/>
        <v>183.16169075063877</v>
      </c>
      <c r="H84">
        <f t="shared" ca="1" si="13"/>
        <v>2.7338827578715268</v>
      </c>
    </row>
    <row r="85" spans="1:8" x14ac:dyDescent="0.25">
      <c r="A85">
        <v>70</v>
      </c>
      <c r="B85">
        <f t="shared" ca="1" si="7"/>
        <v>1.3139147794982275</v>
      </c>
      <c r="C85">
        <f t="shared" ca="1" si="8"/>
        <v>181.74172277226546</v>
      </c>
      <c r="D85">
        <f t="shared" ca="1" si="9"/>
        <v>180.42780799276724</v>
      </c>
      <c r="E85" s="13">
        <f t="shared" ca="1" si="10"/>
        <v>4</v>
      </c>
      <c r="F85">
        <f t="shared" ca="1" si="11"/>
        <v>1.860998972158489</v>
      </c>
      <c r="G85">
        <f t="shared" ca="1" si="12"/>
        <v>182.28880696492573</v>
      </c>
      <c r="H85">
        <f t="shared" ca="1" si="13"/>
        <v>0.54708419266026453</v>
      </c>
    </row>
    <row r="86" spans="1:8" x14ac:dyDescent="0.25">
      <c r="A86">
        <v>71</v>
      </c>
      <c r="B86">
        <f t="shared" ca="1" si="7"/>
        <v>0.47579436207417947</v>
      </c>
      <c r="C86">
        <f t="shared" ca="1" si="8"/>
        <v>182.21751713433963</v>
      </c>
      <c r="D86">
        <f t="shared" ca="1" si="9"/>
        <v>181.74172277226546</v>
      </c>
      <c r="E86" s="13">
        <f t="shared" ca="1" si="10"/>
        <v>12</v>
      </c>
      <c r="F86">
        <f t="shared" ca="1" si="11"/>
        <v>2.3928089158271999</v>
      </c>
      <c r="G86">
        <f t="shared" ca="1" si="12"/>
        <v>184.13453168809266</v>
      </c>
      <c r="H86">
        <f t="shared" ca="1" si="13"/>
        <v>1.9170145537530345</v>
      </c>
    </row>
    <row r="87" spans="1:8" x14ac:dyDescent="0.25">
      <c r="A87">
        <v>72</v>
      </c>
      <c r="B87">
        <f t="shared" ca="1" si="7"/>
        <v>1.5791864585734738</v>
      </c>
      <c r="C87">
        <f t="shared" ca="1" si="8"/>
        <v>183.7967035929131</v>
      </c>
      <c r="D87">
        <f t="shared" ca="1" si="9"/>
        <v>182.21751713433963</v>
      </c>
      <c r="E87" s="13">
        <f t="shared" ca="1" si="10"/>
        <v>15</v>
      </c>
      <c r="F87">
        <f t="shared" ca="1" si="11"/>
        <v>2.2357787199224539</v>
      </c>
      <c r="G87">
        <f t="shared" ca="1" si="12"/>
        <v>184.45329585426208</v>
      </c>
      <c r="H87">
        <f t="shared" ca="1" si="13"/>
        <v>0.65659226134897608</v>
      </c>
    </row>
    <row r="88" spans="1:8" x14ac:dyDescent="0.25">
      <c r="A88">
        <v>73</v>
      </c>
      <c r="B88">
        <f t="shared" ca="1" si="7"/>
        <v>2.5107396514102023</v>
      </c>
      <c r="C88">
        <f t="shared" ca="1" si="8"/>
        <v>186.30744324432331</v>
      </c>
      <c r="D88">
        <f t="shared" ca="1" si="9"/>
        <v>186.30744324432331</v>
      </c>
      <c r="E88" s="13">
        <f t="shared" ca="1" si="10"/>
        <v>2</v>
      </c>
      <c r="F88">
        <f t="shared" ca="1" si="11"/>
        <v>2.1472305968243477</v>
      </c>
      <c r="G88">
        <f t="shared" ca="1" si="12"/>
        <v>188.45467384114767</v>
      </c>
      <c r="H88">
        <f t="shared" ca="1" si="13"/>
        <v>2.1472305968243575</v>
      </c>
    </row>
    <row r="89" spans="1:8" x14ac:dyDescent="0.25">
      <c r="A89">
        <v>74</v>
      </c>
      <c r="B89">
        <f t="shared" ca="1" si="7"/>
        <v>2.5865695061101364</v>
      </c>
      <c r="C89">
        <f t="shared" ca="1" si="8"/>
        <v>188.89401275043343</v>
      </c>
      <c r="D89">
        <f t="shared" ca="1" si="9"/>
        <v>188.89401275043343</v>
      </c>
      <c r="E89" s="13">
        <f t="shared" ca="1" si="10"/>
        <v>10</v>
      </c>
      <c r="F89">
        <f t="shared" ca="1" si="11"/>
        <v>2.744353830885367</v>
      </c>
      <c r="G89">
        <f t="shared" ca="1" si="12"/>
        <v>191.63836658131879</v>
      </c>
      <c r="H89">
        <f t="shared" ca="1" si="13"/>
        <v>2.744353830885359</v>
      </c>
    </row>
    <row r="90" spans="1:8" x14ac:dyDescent="0.25">
      <c r="A90">
        <v>75</v>
      </c>
      <c r="B90">
        <f t="shared" ca="1" si="7"/>
        <v>1.3788438177124318</v>
      </c>
      <c r="C90">
        <f t="shared" ca="1" si="8"/>
        <v>190.27285656814587</v>
      </c>
      <c r="D90">
        <f t="shared" ca="1" si="9"/>
        <v>188.89401275043343</v>
      </c>
      <c r="E90" s="13">
        <f t="shared" ca="1" si="10"/>
        <v>3</v>
      </c>
      <c r="F90">
        <f t="shared" ca="1" si="11"/>
        <v>1.6344994875408181</v>
      </c>
      <c r="G90">
        <f t="shared" ca="1" si="12"/>
        <v>190.52851223797424</v>
      </c>
      <c r="H90">
        <f t="shared" ca="1" si="13"/>
        <v>0.2556556698283714</v>
      </c>
    </row>
    <row r="91" spans="1:8" x14ac:dyDescent="0.25">
      <c r="A91">
        <v>76</v>
      </c>
      <c r="B91">
        <f t="shared" ca="1" si="7"/>
        <v>4.6905022655380133</v>
      </c>
      <c r="C91">
        <f t="shared" ca="1" si="8"/>
        <v>194.96335883368388</v>
      </c>
      <c r="D91">
        <f t="shared" ca="1" si="9"/>
        <v>194.96335883368388</v>
      </c>
      <c r="E91" s="13">
        <f t="shared" ca="1" si="10"/>
        <v>5</v>
      </c>
      <c r="F91">
        <f t="shared" ca="1" si="11"/>
        <v>2.8159814319691399</v>
      </c>
      <c r="G91">
        <f t="shared" ca="1" si="12"/>
        <v>197.77934026565302</v>
      </c>
      <c r="H91">
        <f t="shared" ca="1" si="13"/>
        <v>2.815981431969135</v>
      </c>
    </row>
    <row r="92" spans="1:8" x14ac:dyDescent="0.25">
      <c r="A92">
        <v>77</v>
      </c>
      <c r="B92">
        <f t="shared" ca="1" si="7"/>
        <v>0.96584142833541387</v>
      </c>
      <c r="C92">
        <f t="shared" ca="1" si="8"/>
        <v>195.92920026201929</v>
      </c>
      <c r="D92">
        <f t="shared" ca="1" si="9"/>
        <v>194.96335883368388</v>
      </c>
      <c r="E92" s="13">
        <f t="shared" ca="1" si="10"/>
        <v>10</v>
      </c>
      <c r="F92">
        <f t="shared" ca="1" si="11"/>
        <v>1.1442840965327519</v>
      </c>
      <c r="G92">
        <f t="shared" ca="1" si="12"/>
        <v>196.10764293021663</v>
      </c>
      <c r="H92">
        <f t="shared" ca="1" si="13"/>
        <v>0.17844266819733434</v>
      </c>
    </row>
    <row r="93" spans="1:8" x14ac:dyDescent="0.25">
      <c r="A93">
        <v>78</v>
      </c>
      <c r="B93">
        <f t="shared" ca="1" si="7"/>
        <v>3.53686911497392</v>
      </c>
      <c r="C93">
        <f t="shared" ca="1" si="8"/>
        <v>199.4660693769932</v>
      </c>
      <c r="D93">
        <f t="shared" ca="1" si="9"/>
        <v>199.4660693769932</v>
      </c>
      <c r="E93" s="13">
        <f t="shared" ca="1" si="10"/>
        <v>12</v>
      </c>
      <c r="F93">
        <f t="shared" ca="1" si="11"/>
        <v>1.6035440576640294</v>
      </c>
      <c r="G93">
        <f t="shared" ca="1" si="12"/>
        <v>201.06961343465724</v>
      </c>
      <c r="H93">
        <f t="shared" ca="1" si="13"/>
        <v>1.6035440576640383</v>
      </c>
    </row>
    <row r="94" spans="1:8" x14ac:dyDescent="0.25">
      <c r="A94">
        <v>79</v>
      </c>
      <c r="B94">
        <f t="shared" ca="1" si="7"/>
        <v>4.7402992997407178</v>
      </c>
      <c r="C94">
        <f t="shared" ca="1" si="8"/>
        <v>204.20636867673392</v>
      </c>
      <c r="D94">
        <f t="shared" ca="1" si="9"/>
        <v>204.20636867673392</v>
      </c>
      <c r="E94" s="13">
        <f t="shared" ca="1" si="10"/>
        <v>3</v>
      </c>
      <c r="F94">
        <f t="shared" ca="1" si="11"/>
        <v>1.3882995864265544</v>
      </c>
      <c r="G94">
        <f t="shared" ca="1" si="12"/>
        <v>205.59466826316046</v>
      </c>
      <c r="H94">
        <f t="shared" ca="1" si="13"/>
        <v>1.3882995864265411</v>
      </c>
    </row>
    <row r="95" spans="1:8" x14ac:dyDescent="0.25">
      <c r="A95">
        <v>80</v>
      </c>
      <c r="B95">
        <f t="shared" ca="1" si="7"/>
        <v>3.5785568663160827</v>
      </c>
      <c r="C95">
        <f t="shared" ca="1" si="8"/>
        <v>207.78492554305001</v>
      </c>
      <c r="D95">
        <f t="shared" ca="1" si="9"/>
        <v>207.78492554305001</v>
      </c>
      <c r="E95" s="13">
        <f t="shared" ca="1" si="10"/>
        <v>10</v>
      </c>
      <c r="F95">
        <f t="shared" ca="1" si="11"/>
        <v>2.3916322056237145</v>
      </c>
      <c r="G95">
        <f t="shared" ca="1" si="12"/>
        <v>210.17655774867373</v>
      </c>
      <c r="H95">
        <f t="shared" ca="1" si="13"/>
        <v>2.391632205623722</v>
      </c>
    </row>
    <row r="96" spans="1:8" x14ac:dyDescent="0.25">
      <c r="A96">
        <v>81</v>
      </c>
      <c r="B96">
        <f t="shared" ca="1" si="7"/>
        <v>3.0835750291760666</v>
      </c>
      <c r="C96">
        <f t="shared" ca="1" si="8"/>
        <v>210.86850057222608</v>
      </c>
      <c r="D96">
        <f t="shared" ca="1" si="9"/>
        <v>210.86850057222608</v>
      </c>
      <c r="E96" s="13">
        <f t="shared" ca="1" si="10"/>
        <v>14</v>
      </c>
      <c r="F96">
        <f t="shared" ca="1" si="11"/>
        <v>1.8858458937960196</v>
      </c>
      <c r="G96">
        <f t="shared" ca="1" si="12"/>
        <v>212.7543464660221</v>
      </c>
      <c r="H96">
        <f t="shared" ca="1" si="13"/>
        <v>1.8858458937960165</v>
      </c>
    </row>
    <row r="97" spans="1:8" x14ac:dyDescent="0.25">
      <c r="A97">
        <v>82</v>
      </c>
      <c r="B97">
        <f t="shared" ca="1" si="7"/>
        <v>1.2858102075663014</v>
      </c>
      <c r="C97">
        <f t="shared" ca="1" si="8"/>
        <v>212.15431077979238</v>
      </c>
      <c r="D97">
        <f t="shared" ca="1" si="9"/>
        <v>210.86850057222608</v>
      </c>
      <c r="E97" s="13">
        <f t="shared" ca="1" si="10"/>
        <v>8</v>
      </c>
      <c r="F97">
        <f t="shared" ca="1" si="11"/>
        <v>1.3836720799559092</v>
      </c>
      <c r="G97">
        <f t="shared" ca="1" si="12"/>
        <v>212.252172652182</v>
      </c>
      <c r="H97">
        <f t="shared" ca="1" si="13"/>
        <v>9.7861872389614746E-2</v>
      </c>
    </row>
    <row r="98" spans="1:8" x14ac:dyDescent="0.25">
      <c r="A98">
        <v>83</v>
      </c>
      <c r="B98">
        <f t="shared" ca="1" si="7"/>
        <v>3.9286728061306513</v>
      </c>
      <c r="C98">
        <f t="shared" ca="1" si="8"/>
        <v>216.08298358592305</v>
      </c>
      <c r="D98">
        <f t="shared" ca="1" si="9"/>
        <v>216.08298358592305</v>
      </c>
      <c r="E98" s="13">
        <f t="shared" ca="1" si="10"/>
        <v>11</v>
      </c>
      <c r="F98">
        <f t="shared" ca="1" si="11"/>
        <v>2.3050553934965654</v>
      </c>
      <c r="G98">
        <f t="shared" ca="1" si="12"/>
        <v>218.3880389794196</v>
      </c>
      <c r="H98">
        <f t="shared" ca="1" si="13"/>
        <v>2.3050553934965592</v>
      </c>
    </row>
    <row r="99" spans="1:8" x14ac:dyDescent="0.25">
      <c r="A99">
        <v>84</v>
      </c>
      <c r="B99">
        <f t="shared" ca="1" si="7"/>
        <v>3.2200112343042786</v>
      </c>
      <c r="C99">
        <f t="shared" ca="1" si="8"/>
        <v>219.30299482022733</v>
      </c>
      <c r="D99">
        <f t="shared" ca="1" si="9"/>
        <v>219.30299482022733</v>
      </c>
      <c r="E99" s="13">
        <f t="shared" ca="1" si="10"/>
        <v>15</v>
      </c>
      <c r="F99">
        <f t="shared" ca="1" si="11"/>
        <v>1.136013300098569</v>
      </c>
      <c r="G99">
        <f t="shared" ca="1" si="12"/>
        <v>220.43900812032589</v>
      </c>
      <c r="H99">
        <f t="shared" ca="1" si="13"/>
        <v>1.1360133000985684</v>
      </c>
    </row>
    <row r="100" spans="1:8" x14ac:dyDescent="0.25">
      <c r="A100">
        <v>85</v>
      </c>
      <c r="B100">
        <f t="shared" ca="1" si="7"/>
        <v>2.2116742875519435</v>
      </c>
      <c r="C100">
        <f t="shared" ca="1" si="8"/>
        <v>221.51466910777927</v>
      </c>
      <c r="D100">
        <f t="shared" ca="1" si="9"/>
        <v>221.51466910777927</v>
      </c>
      <c r="E100" s="13">
        <f t="shared" ca="1" si="10"/>
        <v>2</v>
      </c>
      <c r="F100">
        <f t="shared" ca="1" si="11"/>
        <v>2.7864409618017847</v>
      </c>
      <c r="G100">
        <f t="shared" ca="1" si="12"/>
        <v>224.30111006958106</v>
      </c>
      <c r="H100">
        <f t="shared" ca="1" si="13"/>
        <v>2.7864409618017874</v>
      </c>
    </row>
    <row r="101" spans="1:8" x14ac:dyDescent="0.25">
      <c r="A101">
        <v>86</v>
      </c>
      <c r="B101">
        <f t="shared" ca="1" si="7"/>
        <v>4.7273694307549725</v>
      </c>
      <c r="C101">
        <f t="shared" ca="1" si="8"/>
        <v>226.24203853853425</v>
      </c>
      <c r="D101">
        <f t="shared" ca="1" si="9"/>
        <v>226.24203853853425</v>
      </c>
      <c r="E101" s="13">
        <f t="shared" ca="1" si="10"/>
        <v>6</v>
      </c>
      <c r="F101">
        <f t="shared" ca="1" si="11"/>
        <v>2.1541656596579686</v>
      </c>
      <c r="G101">
        <f t="shared" ca="1" si="12"/>
        <v>228.39620419819221</v>
      </c>
      <c r="H101">
        <f t="shared" ca="1" si="13"/>
        <v>2.1541656596579628</v>
      </c>
    </row>
    <row r="102" spans="1:8" x14ac:dyDescent="0.25">
      <c r="A102">
        <v>87</v>
      </c>
      <c r="B102">
        <f t="shared" ca="1" si="7"/>
        <v>2.4078454329985695</v>
      </c>
      <c r="C102">
        <f t="shared" ca="1" si="8"/>
        <v>228.6498839715328</v>
      </c>
      <c r="D102">
        <f t="shared" ca="1" si="9"/>
        <v>228.6498839715328</v>
      </c>
      <c r="E102" s="13">
        <f t="shared" ca="1" si="10"/>
        <v>13</v>
      </c>
      <c r="F102">
        <f t="shared" ca="1" si="11"/>
        <v>2.0449827984438111</v>
      </c>
      <c r="G102">
        <f t="shared" ca="1" si="12"/>
        <v>230.69486676997661</v>
      </c>
      <c r="H102">
        <f t="shared" ca="1" si="13"/>
        <v>2.0449827984438116</v>
      </c>
    </row>
    <row r="103" spans="1:8" x14ac:dyDescent="0.25">
      <c r="A103">
        <v>88</v>
      </c>
      <c r="B103">
        <f t="shared" ca="1" si="7"/>
        <v>1.0060185330037714</v>
      </c>
      <c r="C103">
        <f t="shared" ca="1" si="8"/>
        <v>229.65590250453658</v>
      </c>
      <c r="D103">
        <f t="shared" ca="1" si="9"/>
        <v>228.6498839715328</v>
      </c>
      <c r="E103" s="13">
        <f t="shared" ca="1" si="10"/>
        <v>15</v>
      </c>
      <c r="F103">
        <f t="shared" ca="1" si="11"/>
        <v>0.80660702686907482</v>
      </c>
      <c r="G103">
        <f t="shared" ca="1" si="12"/>
        <v>229.45649099840188</v>
      </c>
      <c r="H103">
        <f t="shared" ca="1" si="13"/>
        <v>-0.19941150613470882</v>
      </c>
    </row>
    <row r="104" spans="1:8" x14ac:dyDescent="0.25">
      <c r="A104">
        <v>89</v>
      </c>
      <c r="B104">
        <f t="shared" ca="1" si="7"/>
        <v>1.7338193019470944</v>
      </c>
      <c r="C104">
        <f t="shared" ca="1" si="8"/>
        <v>231.38972180648369</v>
      </c>
      <c r="D104">
        <f t="shared" ca="1" si="9"/>
        <v>231.38972180648369</v>
      </c>
      <c r="E104" s="13">
        <f t="shared" ca="1" si="10"/>
        <v>4</v>
      </c>
      <c r="F104">
        <f t="shared" ca="1" si="11"/>
        <v>1.889980968121608</v>
      </c>
      <c r="G104">
        <f t="shared" ca="1" si="12"/>
        <v>233.27970277460531</v>
      </c>
      <c r="H104">
        <f t="shared" ca="1" si="13"/>
        <v>1.8899809681216198</v>
      </c>
    </row>
    <row r="105" spans="1:8" x14ac:dyDescent="0.25">
      <c r="A105">
        <v>90</v>
      </c>
      <c r="B105">
        <f t="shared" ca="1" si="7"/>
        <v>4.5792800278017793</v>
      </c>
      <c r="C105">
        <f t="shared" ca="1" si="8"/>
        <v>235.96900183428548</v>
      </c>
      <c r="D105">
        <f t="shared" ca="1" si="9"/>
        <v>235.96900183428548</v>
      </c>
      <c r="E105" s="13">
        <f t="shared" ca="1" si="10"/>
        <v>14</v>
      </c>
      <c r="F105">
        <f t="shared" ca="1" si="11"/>
        <v>2.0513787184526673</v>
      </c>
      <c r="G105">
        <f t="shared" ca="1" si="12"/>
        <v>238.02038055273815</v>
      </c>
      <c r="H105">
        <f t="shared" ca="1" si="13"/>
        <v>2.0513787184526677</v>
      </c>
    </row>
    <row r="106" spans="1:8" x14ac:dyDescent="0.25">
      <c r="A106">
        <v>91</v>
      </c>
      <c r="B106">
        <f t="shared" ca="1" si="7"/>
        <v>0.72221862506443357</v>
      </c>
      <c r="C106">
        <f t="shared" ca="1" si="8"/>
        <v>236.69122045934992</v>
      </c>
      <c r="D106">
        <f t="shared" ca="1" si="9"/>
        <v>235.96900183428548</v>
      </c>
      <c r="E106" s="13">
        <f t="shared" ca="1" si="10"/>
        <v>15</v>
      </c>
      <c r="F106">
        <f t="shared" ca="1" si="11"/>
        <v>1.539093003556947</v>
      </c>
      <c r="G106">
        <f t="shared" ca="1" si="12"/>
        <v>237.50809483784244</v>
      </c>
      <c r="H106">
        <f t="shared" ca="1" si="13"/>
        <v>0.8168743784925141</v>
      </c>
    </row>
    <row r="107" spans="1:8" x14ac:dyDescent="0.25">
      <c r="A107">
        <v>92</v>
      </c>
      <c r="B107">
        <f t="shared" ca="1" si="7"/>
        <v>2.8658446988648167</v>
      </c>
      <c r="C107">
        <f t="shared" ca="1" si="8"/>
        <v>239.55706515821473</v>
      </c>
      <c r="D107">
        <f t="shared" ca="1" si="9"/>
        <v>239.55706515821473</v>
      </c>
      <c r="E107" s="13">
        <f t="shared" ca="1" si="10"/>
        <v>7</v>
      </c>
      <c r="F107">
        <f t="shared" ca="1" si="11"/>
        <v>2.2000406274328435</v>
      </c>
      <c r="G107">
        <f t="shared" ca="1" si="12"/>
        <v>241.75710578564758</v>
      </c>
      <c r="H107">
        <f t="shared" ca="1" si="13"/>
        <v>2.2000406274328554</v>
      </c>
    </row>
    <row r="108" spans="1:8" x14ac:dyDescent="0.25">
      <c r="A108">
        <v>93</v>
      </c>
      <c r="B108">
        <f t="shared" ca="1" si="7"/>
        <v>2.5780594521751423</v>
      </c>
      <c r="C108">
        <f t="shared" ca="1" si="8"/>
        <v>242.13512461038988</v>
      </c>
      <c r="D108">
        <f t="shared" ca="1" si="9"/>
        <v>242.13512461038988</v>
      </c>
      <c r="E108" s="13">
        <f t="shared" ca="1" si="10"/>
        <v>9</v>
      </c>
      <c r="F108">
        <f t="shared" ca="1" si="11"/>
        <v>1.69246265240746</v>
      </c>
      <c r="G108">
        <f t="shared" ca="1" si="12"/>
        <v>243.82758726279735</v>
      </c>
      <c r="H108">
        <f t="shared" ca="1" si="13"/>
        <v>1.6924626524074711</v>
      </c>
    </row>
    <row r="109" spans="1:8" x14ac:dyDescent="0.25">
      <c r="A109">
        <v>94</v>
      </c>
      <c r="B109">
        <f t="shared" ca="1" si="7"/>
        <v>1.7773151231035329</v>
      </c>
      <c r="C109">
        <f t="shared" ca="1" si="8"/>
        <v>243.91243973349341</v>
      </c>
      <c r="D109">
        <f t="shared" ca="1" si="9"/>
        <v>243.91243973349341</v>
      </c>
      <c r="E109" s="13">
        <f t="shared" ca="1" si="10"/>
        <v>15</v>
      </c>
      <c r="F109">
        <f t="shared" ca="1" si="11"/>
        <v>2.0051806195956923</v>
      </c>
      <c r="G109">
        <f t="shared" ca="1" si="12"/>
        <v>245.91762035308912</v>
      </c>
      <c r="H109">
        <f t="shared" ca="1" si="13"/>
        <v>2.0051806195957056</v>
      </c>
    </row>
    <row r="110" spans="1:8" x14ac:dyDescent="0.25">
      <c r="A110">
        <v>95</v>
      </c>
      <c r="B110">
        <f t="shared" ca="1" si="7"/>
        <v>4.1370789422288432</v>
      </c>
      <c r="C110">
        <f t="shared" ca="1" si="8"/>
        <v>248.04951867572225</v>
      </c>
      <c r="D110">
        <f t="shared" ca="1" si="9"/>
        <v>248.04951867572225</v>
      </c>
      <c r="E110" s="13">
        <f t="shared" ca="1" si="10"/>
        <v>0</v>
      </c>
      <c r="F110">
        <f t="shared" ca="1" si="11"/>
        <v>1.0632367535830325</v>
      </c>
      <c r="G110">
        <f t="shared" ca="1" si="12"/>
        <v>249.11275542930528</v>
      </c>
      <c r="H110">
        <f t="shared" ca="1" si="13"/>
        <v>1.0632367535830269</v>
      </c>
    </row>
    <row r="111" spans="1:8" x14ac:dyDescent="0.25">
      <c r="A111">
        <v>96</v>
      </c>
      <c r="B111">
        <f t="shared" ca="1" si="7"/>
        <v>2.2357614304376661</v>
      </c>
      <c r="C111">
        <f t="shared" ca="1" si="8"/>
        <v>250.28528010615992</v>
      </c>
      <c r="D111">
        <f t="shared" ca="1" si="9"/>
        <v>250.28528010615992</v>
      </c>
      <c r="E111" s="13">
        <f t="shared" ca="1" si="10"/>
        <v>15</v>
      </c>
      <c r="F111">
        <f t="shared" ca="1" si="11"/>
        <v>1.8265349989651984</v>
      </c>
      <c r="G111">
        <f t="shared" ca="1" si="12"/>
        <v>252.11181510512512</v>
      </c>
      <c r="H111">
        <f t="shared" ca="1" si="13"/>
        <v>1.8265349989652009</v>
      </c>
    </row>
    <row r="112" spans="1:8" x14ac:dyDescent="0.25">
      <c r="A112">
        <v>97</v>
      </c>
      <c r="B112">
        <f t="shared" ca="1" si="7"/>
        <v>3.730542703542393</v>
      </c>
      <c r="C112">
        <f t="shared" ca="1" si="8"/>
        <v>254.01582280970231</v>
      </c>
      <c r="D112">
        <f t="shared" ca="1" si="9"/>
        <v>254.01582280970231</v>
      </c>
      <c r="E112" s="13">
        <f t="shared" ca="1" si="10"/>
        <v>13</v>
      </c>
      <c r="F112">
        <f t="shared" ca="1" si="11"/>
        <v>2.1277010017868743</v>
      </c>
      <c r="G112">
        <f t="shared" ca="1" si="12"/>
        <v>256.14352381148916</v>
      </c>
      <c r="H112">
        <f t="shared" ca="1" si="13"/>
        <v>2.1277010017868463</v>
      </c>
    </row>
    <row r="113" spans="1:8" x14ac:dyDescent="0.25">
      <c r="A113">
        <v>98</v>
      </c>
      <c r="B113">
        <f t="shared" ca="1" si="7"/>
        <v>0.4062798108928839</v>
      </c>
      <c r="C113">
        <f t="shared" ca="1" si="8"/>
        <v>254.42210262059521</v>
      </c>
      <c r="D113">
        <f t="shared" ca="1" si="9"/>
        <v>254.01582280970231</v>
      </c>
      <c r="E113" s="13">
        <f t="shared" ca="1" si="10"/>
        <v>4</v>
      </c>
      <c r="F113">
        <f t="shared" ca="1" si="11"/>
        <v>2.2291232676892641</v>
      </c>
      <c r="G113">
        <f t="shared" ca="1" si="12"/>
        <v>256.2449460773916</v>
      </c>
      <c r="H113">
        <f t="shared" ca="1" si="13"/>
        <v>1.8228434567963916</v>
      </c>
    </row>
    <row r="114" spans="1:8" x14ac:dyDescent="0.25">
      <c r="A114">
        <v>99</v>
      </c>
      <c r="B114">
        <f t="shared" ca="1" si="7"/>
        <v>4.3077763059815712</v>
      </c>
      <c r="C114">
        <f t="shared" ca="1" si="8"/>
        <v>258.72987892657676</v>
      </c>
      <c r="D114">
        <f t="shared" ca="1" si="9"/>
        <v>258.72987892657676</v>
      </c>
      <c r="E114" s="13">
        <f t="shared" ca="1" si="10"/>
        <v>6</v>
      </c>
      <c r="F114">
        <f t="shared" ca="1" si="11"/>
        <v>2.1036909176945793</v>
      </c>
      <c r="G114">
        <f t="shared" ca="1" si="12"/>
        <v>260.83356984427132</v>
      </c>
      <c r="H114">
        <f t="shared" ca="1" si="13"/>
        <v>2.1036909176945642</v>
      </c>
    </row>
    <row r="115" spans="1:8" x14ac:dyDescent="0.25">
      <c r="A115">
        <v>100</v>
      </c>
      <c r="B115">
        <f t="shared" ca="1" si="7"/>
        <v>0.3323846686938875</v>
      </c>
      <c r="C115">
        <f t="shared" ca="1" si="8"/>
        <v>259.06226359527062</v>
      </c>
      <c r="D115">
        <f t="shared" ca="1" si="9"/>
        <v>258.72987892657676</v>
      </c>
      <c r="E115" s="13">
        <f t="shared" ca="1" si="10"/>
        <v>11</v>
      </c>
      <c r="F115">
        <f t="shared" ca="1" si="11"/>
        <v>1.9780583760891854</v>
      </c>
      <c r="G115">
        <f t="shared" ca="1" si="12"/>
        <v>260.70793730266593</v>
      </c>
      <c r="H115">
        <f t="shared" ca="1" si="13"/>
        <v>1.6456737073953036</v>
      </c>
    </row>
    <row r="116" spans="1:8" x14ac:dyDescent="0.25">
      <c r="A116">
        <v>101</v>
      </c>
      <c r="B116">
        <f t="shared" ca="1" si="7"/>
        <v>2.6980997924593444</v>
      </c>
      <c r="C116">
        <f t="shared" ca="1" si="8"/>
        <v>261.76036338772997</v>
      </c>
      <c r="D116">
        <f t="shared" ca="1" si="9"/>
        <v>261.76036338772997</v>
      </c>
      <c r="E116" s="13">
        <f t="shared" ca="1" si="10"/>
        <v>6</v>
      </c>
      <c r="F116">
        <f t="shared" ca="1" si="11"/>
        <v>2.0752146903419986</v>
      </c>
      <c r="G116">
        <f t="shared" ca="1" si="12"/>
        <v>263.83557807807199</v>
      </c>
      <c r="H116">
        <f t="shared" ca="1" si="13"/>
        <v>2.0752146903420225</v>
      </c>
    </row>
    <row r="117" spans="1:8" x14ac:dyDescent="0.25">
      <c r="A117">
        <v>102</v>
      </c>
      <c r="B117">
        <f t="shared" ca="1" si="7"/>
        <v>4.1027352856241199</v>
      </c>
      <c r="C117">
        <f t="shared" ca="1" si="8"/>
        <v>265.8630986733541</v>
      </c>
      <c r="D117">
        <f t="shared" ca="1" si="9"/>
        <v>265.8630986733541</v>
      </c>
      <c r="E117" s="13">
        <f t="shared" ca="1" si="10"/>
        <v>6</v>
      </c>
      <c r="F117">
        <f t="shared" ca="1" si="11"/>
        <v>2.1184695146391164</v>
      </c>
      <c r="G117">
        <f t="shared" ca="1" si="12"/>
        <v>267.98156818799322</v>
      </c>
      <c r="H117">
        <f t="shared" ca="1" si="13"/>
        <v>2.1184695146391164</v>
      </c>
    </row>
    <row r="118" spans="1:8" x14ac:dyDescent="0.25">
      <c r="A118">
        <v>103</v>
      </c>
      <c r="B118">
        <f t="shared" ca="1" si="7"/>
        <v>3.4314237658616871</v>
      </c>
      <c r="C118">
        <f t="shared" ca="1" si="8"/>
        <v>269.29452243921577</v>
      </c>
      <c r="D118">
        <f t="shared" ca="1" si="9"/>
        <v>269.29452243921577</v>
      </c>
      <c r="E118" s="13">
        <f t="shared" ca="1" si="10"/>
        <v>11</v>
      </c>
      <c r="F118">
        <f t="shared" ca="1" si="11"/>
        <v>1.9864076850394996</v>
      </c>
      <c r="G118">
        <f t="shared" ca="1" si="12"/>
        <v>271.28093012425529</v>
      </c>
      <c r="H118">
        <f t="shared" ca="1" si="13"/>
        <v>1.9864076850395236</v>
      </c>
    </row>
    <row r="119" spans="1:8" x14ac:dyDescent="0.25">
      <c r="A119">
        <v>104</v>
      </c>
      <c r="B119">
        <f t="shared" ca="1" si="7"/>
        <v>4.2139317170190571</v>
      </c>
      <c r="C119">
        <f t="shared" ca="1" si="8"/>
        <v>273.50845415623485</v>
      </c>
      <c r="D119">
        <f t="shared" ca="1" si="9"/>
        <v>273.50845415623485</v>
      </c>
      <c r="E119" s="13">
        <f t="shared" ca="1" si="10"/>
        <v>8</v>
      </c>
      <c r="F119">
        <f t="shared" ca="1" si="11"/>
        <v>1.7362915061108495</v>
      </c>
      <c r="G119">
        <f t="shared" ca="1" si="12"/>
        <v>275.24474566234568</v>
      </c>
      <c r="H119">
        <f t="shared" ca="1" si="13"/>
        <v>1.7362915061108311</v>
      </c>
    </row>
    <row r="120" spans="1:8" x14ac:dyDescent="0.25">
      <c r="A120">
        <v>105</v>
      </c>
      <c r="B120">
        <f t="shared" ca="1" si="7"/>
        <v>4.1092693599195238</v>
      </c>
      <c r="C120">
        <f t="shared" ca="1" si="8"/>
        <v>277.6177235161544</v>
      </c>
      <c r="D120">
        <f t="shared" ca="1" si="9"/>
        <v>277.6177235161544</v>
      </c>
      <c r="E120" s="13">
        <f t="shared" ca="1" si="10"/>
        <v>5</v>
      </c>
      <c r="F120">
        <f t="shared" ca="1" si="11"/>
        <v>2.2184563945473252</v>
      </c>
      <c r="G120">
        <f t="shared" ca="1" si="12"/>
        <v>279.83617991070173</v>
      </c>
      <c r="H120">
        <f t="shared" ca="1" si="13"/>
        <v>2.2184563945473315</v>
      </c>
    </row>
    <row r="121" spans="1:8" x14ac:dyDescent="0.25">
      <c r="A121">
        <v>106</v>
      </c>
      <c r="B121">
        <f t="shared" ca="1" si="7"/>
        <v>4.4359596990458883</v>
      </c>
      <c r="C121">
        <f t="shared" ca="1" si="8"/>
        <v>282.05368321520029</v>
      </c>
      <c r="D121">
        <f t="shared" ca="1" si="9"/>
        <v>282.05368321520029</v>
      </c>
      <c r="E121" s="13">
        <f t="shared" ca="1" si="10"/>
        <v>4</v>
      </c>
      <c r="F121">
        <f t="shared" ca="1" si="11"/>
        <v>1.8556615769639668</v>
      </c>
      <c r="G121">
        <f t="shared" ca="1" si="12"/>
        <v>283.90934479216423</v>
      </c>
      <c r="H121">
        <f t="shared" ca="1" si="13"/>
        <v>1.8556615769639393</v>
      </c>
    </row>
    <row r="122" spans="1:8" x14ac:dyDescent="0.25">
      <c r="A122">
        <v>107</v>
      </c>
      <c r="B122">
        <f t="shared" ca="1" si="7"/>
        <v>3.6689344632015182</v>
      </c>
      <c r="C122">
        <f t="shared" ca="1" si="8"/>
        <v>285.72261767840183</v>
      </c>
      <c r="D122">
        <f t="shared" ca="1" si="9"/>
        <v>285.72261767840183</v>
      </c>
      <c r="E122" s="13">
        <f t="shared" ca="1" si="10"/>
        <v>5</v>
      </c>
      <c r="F122">
        <f t="shared" ca="1" si="11"/>
        <v>1.8944267186394699</v>
      </c>
      <c r="G122">
        <f t="shared" ca="1" si="12"/>
        <v>287.6170443970413</v>
      </c>
      <c r="H122">
        <f t="shared" ca="1" si="13"/>
        <v>1.8944267186394654</v>
      </c>
    </row>
    <row r="123" spans="1:8" x14ac:dyDescent="0.25">
      <c r="A123">
        <v>108</v>
      </c>
      <c r="B123">
        <f t="shared" ca="1" si="7"/>
        <v>2.3651505951104772</v>
      </c>
      <c r="C123">
        <f t="shared" ca="1" si="8"/>
        <v>288.08776827351232</v>
      </c>
      <c r="D123">
        <f t="shared" ca="1" si="9"/>
        <v>288.08776827351232</v>
      </c>
      <c r="E123" s="13">
        <f t="shared" ca="1" si="10"/>
        <v>14</v>
      </c>
      <c r="F123">
        <f t="shared" ca="1" si="11"/>
        <v>1.9858818291005929</v>
      </c>
      <c r="G123">
        <f t="shared" ca="1" si="12"/>
        <v>290.07365010261293</v>
      </c>
      <c r="H123">
        <f t="shared" ca="1" si="13"/>
        <v>1.985881829100606</v>
      </c>
    </row>
    <row r="124" spans="1:8" x14ac:dyDescent="0.25">
      <c r="A124">
        <v>109</v>
      </c>
      <c r="B124">
        <f t="shared" ca="1" si="7"/>
        <v>0.94968130525136474</v>
      </c>
      <c r="C124">
        <f t="shared" ca="1" si="8"/>
        <v>289.0374495787637</v>
      </c>
      <c r="D124">
        <f t="shared" ca="1" si="9"/>
        <v>288.08776827351232</v>
      </c>
      <c r="E124" s="13">
        <f t="shared" ca="1" si="10"/>
        <v>13</v>
      </c>
      <c r="F124">
        <f t="shared" ca="1" si="11"/>
        <v>2.7766662628750125</v>
      </c>
      <c r="G124">
        <f t="shared" ca="1" si="12"/>
        <v>290.86443453638736</v>
      </c>
      <c r="H124">
        <f t="shared" ca="1" si="13"/>
        <v>1.8269849576236652</v>
      </c>
    </row>
    <row r="125" spans="1:8" x14ac:dyDescent="0.25">
      <c r="A125">
        <v>110</v>
      </c>
      <c r="B125">
        <f t="shared" ca="1" si="7"/>
        <v>3.0951399444900192</v>
      </c>
      <c r="C125">
        <f t="shared" ca="1" si="8"/>
        <v>292.13258952325373</v>
      </c>
      <c r="D125">
        <f t="shared" ca="1" si="9"/>
        <v>292.13258952325373</v>
      </c>
      <c r="E125" s="13">
        <f t="shared" ca="1" si="10"/>
        <v>3</v>
      </c>
      <c r="F125">
        <f t="shared" ca="1" si="11"/>
        <v>2.2717583493362565</v>
      </c>
      <c r="G125">
        <f t="shared" ca="1" si="12"/>
        <v>294.40434787258999</v>
      </c>
      <c r="H125">
        <f t="shared" ca="1" si="13"/>
        <v>2.2717583493362667</v>
      </c>
    </row>
    <row r="126" spans="1:8" x14ac:dyDescent="0.25">
      <c r="A126">
        <v>111</v>
      </c>
      <c r="B126">
        <f t="shared" ca="1" si="7"/>
        <v>4.729748824067681E-2</v>
      </c>
      <c r="C126">
        <f t="shared" ca="1" si="8"/>
        <v>292.17988701149443</v>
      </c>
      <c r="D126">
        <f t="shared" ca="1" si="9"/>
        <v>292.13258952325373</v>
      </c>
      <c r="E126" s="13">
        <f t="shared" ca="1" si="10"/>
        <v>13</v>
      </c>
      <c r="F126">
        <f t="shared" ca="1" si="11"/>
        <v>1.5230938033850239</v>
      </c>
      <c r="G126">
        <f t="shared" ca="1" si="12"/>
        <v>293.65568332663878</v>
      </c>
      <c r="H126">
        <f t="shared" ca="1" si="13"/>
        <v>1.4757963151443505</v>
      </c>
    </row>
    <row r="127" spans="1:8" x14ac:dyDescent="0.25">
      <c r="A127">
        <v>112</v>
      </c>
      <c r="B127">
        <f t="shared" ca="1" si="7"/>
        <v>4.3229455889642194</v>
      </c>
      <c r="C127">
        <f t="shared" ca="1" si="8"/>
        <v>296.50283260045865</v>
      </c>
      <c r="D127">
        <f t="shared" ca="1" si="9"/>
        <v>296.50283260045865</v>
      </c>
      <c r="E127" s="13">
        <f t="shared" ca="1" si="10"/>
        <v>1</v>
      </c>
      <c r="F127">
        <f t="shared" ca="1" si="11"/>
        <v>2.0635537341545405</v>
      </c>
      <c r="G127">
        <f t="shared" ca="1" si="12"/>
        <v>298.56638633461318</v>
      </c>
      <c r="H127">
        <f t="shared" ca="1" si="13"/>
        <v>2.0635537341545387</v>
      </c>
    </row>
    <row r="128" spans="1:8" x14ac:dyDescent="0.25">
      <c r="A128">
        <v>113</v>
      </c>
      <c r="B128">
        <f t="shared" ca="1" si="7"/>
        <v>3.4370470913659785</v>
      </c>
      <c r="C128">
        <f t="shared" ca="1" si="8"/>
        <v>299.93987969182461</v>
      </c>
      <c r="D128">
        <f t="shared" ca="1" si="9"/>
        <v>299.93987969182461</v>
      </c>
      <c r="E128" s="13">
        <f t="shared" ca="1" si="10"/>
        <v>15</v>
      </c>
      <c r="F128">
        <f t="shared" ca="1" si="11"/>
        <v>2.5308188267547145</v>
      </c>
      <c r="G128">
        <f t="shared" ca="1" si="12"/>
        <v>302.47069851857935</v>
      </c>
      <c r="H128">
        <f t="shared" ca="1" si="13"/>
        <v>2.5308188267547393</v>
      </c>
    </row>
    <row r="129" spans="1:8" x14ac:dyDescent="0.25">
      <c r="A129">
        <v>114</v>
      </c>
      <c r="B129">
        <f t="shared" ca="1" si="7"/>
        <v>1.437322557919225</v>
      </c>
      <c r="C129">
        <f t="shared" ca="1" si="8"/>
        <v>301.37720224974385</v>
      </c>
      <c r="D129">
        <f t="shared" ca="1" si="9"/>
        <v>299.93987969182461</v>
      </c>
      <c r="E129" s="13">
        <f t="shared" ca="1" si="10"/>
        <v>7</v>
      </c>
      <c r="F129">
        <f t="shared" ca="1" si="11"/>
        <v>0.8891454618149861</v>
      </c>
      <c r="G129">
        <f t="shared" ca="1" si="12"/>
        <v>300.82902515363958</v>
      </c>
      <c r="H129">
        <f t="shared" ca="1" si="13"/>
        <v>-0.54817709610426846</v>
      </c>
    </row>
    <row r="130" spans="1:8" x14ac:dyDescent="0.25">
      <c r="A130">
        <v>115</v>
      </c>
      <c r="B130">
        <f t="shared" ca="1" si="7"/>
        <v>1.6230900072532801</v>
      </c>
      <c r="C130">
        <f t="shared" ca="1" si="8"/>
        <v>303.00029225699711</v>
      </c>
      <c r="D130">
        <f t="shared" ca="1" si="9"/>
        <v>303.00029225699711</v>
      </c>
      <c r="E130" s="13">
        <f t="shared" ca="1" si="10"/>
        <v>13</v>
      </c>
      <c r="F130">
        <f t="shared" ca="1" si="11"/>
        <v>1.6364165366925021</v>
      </c>
      <c r="G130">
        <f t="shared" ca="1" si="12"/>
        <v>304.63670879368959</v>
      </c>
      <c r="H130">
        <f t="shared" ca="1" si="13"/>
        <v>1.6364165366924794</v>
      </c>
    </row>
    <row r="131" spans="1:8" x14ac:dyDescent="0.25">
      <c r="A131">
        <v>116</v>
      </c>
      <c r="B131">
        <f t="shared" ca="1" si="7"/>
        <v>2.9949498247462998</v>
      </c>
      <c r="C131">
        <f t="shared" ca="1" si="8"/>
        <v>305.99524208174341</v>
      </c>
      <c r="D131">
        <f t="shared" ca="1" si="9"/>
        <v>305.99524208174341</v>
      </c>
      <c r="E131" s="13">
        <f t="shared" ca="1" si="10"/>
        <v>9</v>
      </c>
      <c r="F131">
        <f t="shared" ca="1" si="11"/>
        <v>2.0287577650618274</v>
      </c>
      <c r="G131">
        <f t="shared" ca="1" si="12"/>
        <v>308.02399984680522</v>
      </c>
      <c r="H131">
        <f t="shared" ca="1" si="13"/>
        <v>2.0287577650618118</v>
      </c>
    </row>
    <row r="132" spans="1:8" x14ac:dyDescent="0.25">
      <c r="A132">
        <v>117</v>
      </c>
      <c r="B132">
        <f t="shared" ca="1" si="7"/>
        <v>4.0601859016950268</v>
      </c>
      <c r="C132">
        <f t="shared" ca="1" si="8"/>
        <v>310.05542798343845</v>
      </c>
      <c r="D132">
        <f t="shared" ca="1" si="9"/>
        <v>310.05542798343845</v>
      </c>
      <c r="E132" s="13">
        <f t="shared" ca="1" si="10"/>
        <v>14</v>
      </c>
      <c r="F132">
        <f t="shared" ca="1" si="11"/>
        <v>1.9890547373326237</v>
      </c>
      <c r="G132">
        <f t="shared" ca="1" si="12"/>
        <v>312.0444827207711</v>
      </c>
      <c r="H132">
        <f t="shared" ca="1" si="13"/>
        <v>1.9890547373326513</v>
      </c>
    </row>
    <row r="133" spans="1:8" x14ac:dyDescent="0.25">
      <c r="A133">
        <v>118</v>
      </c>
      <c r="B133">
        <f t="shared" ca="1" si="7"/>
        <v>1.9077677014246008</v>
      </c>
      <c r="C133">
        <f t="shared" ca="1" si="8"/>
        <v>311.96319568486302</v>
      </c>
      <c r="D133">
        <f t="shared" ca="1" si="9"/>
        <v>310.05542798343845</v>
      </c>
      <c r="E133" s="13">
        <f t="shared" ca="1" si="10"/>
        <v>13</v>
      </c>
      <c r="F133">
        <f t="shared" ca="1" si="11"/>
        <v>1.8282879590878041</v>
      </c>
      <c r="G133">
        <f t="shared" ca="1" si="12"/>
        <v>311.88371594252624</v>
      </c>
      <c r="H133">
        <f t="shared" ca="1" si="13"/>
        <v>-7.9479742336786785E-2</v>
      </c>
    </row>
    <row r="134" spans="1:8" x14ac:dyDescent="0.25">
      <c r="A134">
        <v>119</v>
      </c>
      <c r="B134">
        <f t="shared" ca="1" si="7"/>
        <v>4.0203457054829324</v>
      </c>
      <c r="C134">
        <f t="shared" ca="1" si="8"/>
        <v>315.98354139034598</v>
      </c>
      <c r="D134">
        <f t="shared" ca="1" si="9"/>
        <v>315.98354139034598</v>
      </c>
      <c r="E134" s="13">
        <f t="shared" ca="1" si="10"/>
        <v>10</v>
      </c>
      <c r="F134">
        <f t="shared" ca="1" si="11"/>
        <v>3.0169962459724045</v>
      </c>
      <c r="G134">
        <f t="shared" ca="1" si="12"/>
        <v>319.00053763631837</v>
      </c>
      <c r="H134">
        <f t="shared" ca="1" si="13"/>
        <v>3.0169962459723934</v>
      </c>
    </row>
    <row r="135" spans="1:8" x14ac:dyDescent="0.25">
      <c r="A135">
        <v>120</v>
      </c>
      <c r="B135">
        <f t="shared" ca="1" si="7"/>
        <v>1.9344136084798573</v>
      </c>
      <c r="C135">
        <f t="shared" ca="1" si="8"/>
        <v>317.91795499882585</v>
      </c>
      <c r="D135">
        <f t="shared" ca="1" si="9"/>
        <v>315.98354139034598</v>
      </c>
      <c r="E135" s="13">
        <f t="shared" ca="1" si="10"/>
        <v>12</v>
      </c>
      <c r="F135">
        <f t="shared" ca="1" si="11"/>
        <v>2.4768128809843897</v>
      </c>
      <c r="G135">
        <f t="shared" ca="1" si="12"/>
        <v>318.46035427133035</v>
      </c>
      <c r="H135">
        <f t="shared" ca="1" si="13"/>
        <v>0.54239927250449682</v>
      </c>
    </row>
    <row r="136" spans="1:8" x14ac:dyDescent="0.25">
      <c r="A136">
        <v>121</v>
      </c>
      <c r="B136">
        <f t="shared" ca="1" si="7"/>
        <v>2.0921761292706531</v>
      </c>
      <c r="C136">
        <f t="shared" ca="1" si="8"/>
        <v>320.01013112809648</v>
      </c>
      <c r="D136">
        <f t="shared" ca="1" si="9"/>
        <v>320.01013112809648</v>
      </c>
      <c r="E136" s="13">
        <f t="shared" ca="1" si="10"/>
        <v>0</v>
      </c>
      <c r="F136">
        <f t="shared" ca="1" si="11"/>
        <v>0.84166215739160388</v>
      </c>
      <c r="G136">
        <f t="shared" ca="1" si="12"/>
        <v>320.8517932854881</v>
      </c>
      <c r="H136">
        <f t="shared" ca="1" si="13"/>
        <v>0.84166215739162453</v>
      </c>
    </row>
    <row r="137" spans="1:8" x14ac:dyDescent="0.25">
      <c r="A137">
        <v>122</v>
      </c>
      <c r="B137">
        <f t="shared" ca="1" si="7"/>
        <v>0.10105333747742917</v>
      </c>
      <c r="C137">
        <f t="shared" ca="1" si="8"/>
        <v>320.1111844655739</v>
      </c>
      <c r="D137">
        <f t="shared" ca="1" si="9"/>
        <v>320.01013112809648</v>
      </c>
      <c r="E137" s="13">
        <f t="shared" ca="1" si="10"/>
        <v>12</v>
      </c>
      <c r="F137">
        <f t="shared" ca="1" si="11"/>
        <v>1.6197945309565913</v>
      </c>
      <c r="G137">
        <f t="shared" ca="1" si="12"/>
        <v>321.62992565905307</v>
      </c>
      <c r="H137">
        <f t="shared" ca="1" si="13"/>
        <v>1.5187411934791726</v>
      </c>
    </row>
    <row r="138" spans="1:8" x14ac:dyDescent="0.25">
      <c r="A138">
        <v>123</v>
      </c>
      <c r="B138">
        <f t="shared" ca="1" si="7"/>
        <v>1.2918064025982963</v>
      </c>
      <c r="C138">
        <f t="shared" ca="1" si="8"/>
        <v>321.4029908681722</v>
      </c>
      <c r="D138">
        <f t="shared" ca="1" si="9"/>
        <v>320.1111844655739</v>
      </c>
      <c r="E138" s="13">
        <f t="shared" ca="1" si="10"/>
        <v>12</v>
      </c>
      <c r="F138">
        <f t="shared" ca="1" si="11"/>
        <v>1.6128285346487152</v>
      </c>
      <c r="G138">
        <f t="shared" ca="1" si="12"/>
        <v>321.72401300022261</v>
      </c>
      <c r="H138">
        <f t="shared" ca="1" si="13"/>
        <v>0.32102213205041608</v>
      </c>
    </row>
    <row r="139" spans="1:8" x14ac:dyDescent="0.25">
      <c r="A139">
        <v>124</v>
      </c>
      <c r="B139">
        <f t="shared" ca="1" si="7"/>
        <v>0.54554014305845944</v>
      </c>
      <c r="C139">
        <f t="shared" ca="1" si="8"/>
        <v>321.94853101123067</v>
      </c>
      <c r="D139">
        <f t="shared" ca="1" si="9"/>
        <v>321.94853101123067</v>
      </c>
      <c r="E139" s="13">
        <f t="shared" ca="1" si="10"/>
        <v>15</v>
      </c>
      <c r="F139">
        <f t="shared" ca="1" si="11"/>
        <v>1.9559576722042415</v>
      </c>
      <c r="G139">
        <f t="shared" ca="1" si="12"/>
        <v>323.90448868343492</v>
      </c>
      <c r="H139">
        <f t="shared" ca="1" si="13"/>
        <v>1.9559576722042493</v>
      </c>
    </row>
    <row r="140" spans="1:8" x14ac:dyDescent="0.25">
      <c r="A140">
        <v>125</v>
      </c>
      <c r="B140">
        <f t="shared" ca="1" si="7"/>
        <v>2.220823136713939</v>
      </c>
      <c r="C140">
        <f t="shared" ca="1" si="8"/>
        <v>324.1693541479446</v>
      </c>
      <c r="D140">
        <f t="shared" ca="1" si="9"/>
        <v>324.1693541479446</v>
      </c>
      <c r="E140" s="13">
        <f t="shared" ca="1" si="10"/>
        <v>7</v>
      </c>
      <c r="F140">
        <f t="shared" ca="1" si="11"/>
        <v>1.7738629956130256</v>
      </c>
      <c r="G140">
        <f t="shared" ca="1" si="12"/>
        <v>325.9432171435576</v>
      </c>
      <c r="H140">
        <f t="shared" ca="1" si="13"/>
        <v>1.7738629956130012</v>
      </c>
    </row>
    <row r="141" spans="1:8" x14ac:dyDescent="0.25">
      <c r="A141">
        <v>126</v>
      </c>
      <c r="B141">
        <f t="shared" ca="1" si="7"/>
        <v>2.8167605858273346</v>
      </c>
      <c r="C141">
        <f t="shared" ca="1" si="8"/>
        <v>326.98611473377196</v>
      </c>
      <c r="D141">
        <f t="shared" ca="1" si="9"/>
        <v>326.98611473377196</v>
      </c>
      <c r="E141" s="13">
        <f t="shared" ca="1" si="10"/>
        <v>13</v>
      </c>
      <c r="F141">
        <f t="shared" ca="1" si="11"/>
        <v>1.689282101031389</v>
      </c>
      <c r="G141">
        <f t="shared" ca="1" si="12"/>
        <v>328.67539683480334</v>
      </c>
      <c r="H141">
        <f t="shared" ca="1" si="13"/>
        <v>1.689282101031381</v>
      </c>
    </row>
    <row r="142" spans="1:8" x14ac:dyDescent="0.25">
      <c r="A142">
        <v>127</v>
      </c>
      <c r="B142">
        <f t="shared" ca="1" si="7"/>
        <v>0.26421565303866079</v>
      </c>
      <c r="C142">
        <f t="shared" ca="1" si="8"/>
        <v>327.25033038681062</v>
      </c>
      <c r="D142">
        <f t="shared" ca="1" si="9"/>
        <v>326.98611473377196</v>
      </c>
      <c r="E142" s="13">
        <f t="shared" ca="1" si="10"/>
        <v>13</v>
      </c>
      <c r="F142">
        <f t="shared" ca="1" si="11"/>
        <v>2.4736059086340392</v>
      </c>
      <c r="G142">
        <f t="shared" ca="1" si="12"/>
        <v>329.45972064240601</v>
      </c>
      <c r="H142">
        <f t="shared" ca="1" si="13"/>
        <v>2.2093902555953946</v>
      </c>
    </row>
    <row r="143" spans="1:8" x14ac:dyDescent="0.25">
      <c r="A143">
        <v>128</v>
      </c>
      <c r="B143">
        <f t="shared" ca="1" si="7"/>
        <v>3.1088549675578632</v>
      </c>
      <c r="C143">
        <f t="shared" ca="1" si="8"/>
        <v>330.35918535436849</v>
      </c>
      <c r="D143">
        <f t="shared" ca="1" si="9"/>
        <v>330.35918535436849</v>
      </c>
      <c r="E143" s="13">
        <f t="shared" ca="1" si="10"/>
        <v>8</v>
      </c>
      <c r="F143">
        <f t="shared" ca="1" si="11"/>
        <v>1.6735029790520719</v>
      </c>
      <c r="G143">
        <f t="shared" ca="1" si="12"/>
        <v>332.03268833342054</v>
      </c>
      <c r="H143">
        <f t="shared" ca="1" si="13"/>
        <v>1.6735029790520457</v>
      </c>
    </row>
    <row r="144" spans="1:8" x14ac:dyDescent="0.25">
      <c r="A144">
        <v>129</v>
      </c>
      <c r="B144">
        <f t="shared" ca="1" si="7"/>
        <v>3.9491908300200098</v>
      </c>
      <c r="C144">
        <f t="shared" ca="1" si="8"/>
        <v>334.30837618438852</v>
      </c>
      <c r="D144">
        <f t="shared" ca="1" si="9"/>
        <v>334.30837618438852</v>
      </c>
      <c r="E144" s="13">
        <f t="shared" ca="1" si="10"/>
        <v>0</v>
      </c>
      <c r="F144">
        <f t="shared" ca="1" si="11"/>
        <v>1.8667075234305304</v>
      </c>
      <c r="G144">
        <f t="shared" ca="1" si="12"/>
        <v>336.17508370781906</v>
      </c>
      <c r="H144">
        <f t="shared" ca="1" si="13"/>
        <v>1.8667075234305344</v>
      </c>
    </row>
    <row r="145" spans="1:8" x14ac:dyDescent="0.25">
      <c r="A145">
        <v>130</v>
      </c>
      <c r="B145">
        <f t="shared" ca="1" si="7"/>
        <v>1.2311989971478732</v>
      </c>
      <c r="C145">
        <f t="shared" ca="1" si="8"/>
        <v>335.53957518153641</v>
      </c>
      <c r="D145">
        <f t="shared" ca="1" si="9"/>
        <v>334.30837618438852</v>
      </c>
      <c r="E145" s="13">
        <f t="shared" ca="1" si="10"/>
        <v>1</v>
      </c>
      <c r="F145">
        <f t="shared" ca="1" si="11"/>
        <v>1.6593586345731186</v>
      </c>
      <c r="G145">
        <f t="shared" ca="1" si="12"/>
        <v>335.96773481896162</v>
      </c>
      <c r="H145">
        <f t="shared" ca="1" si="13"/>
        <v>0.42815963742521035</v>
      </c>
    </row>
    <row r="146" spans="1:8" x14ac:dyDescent="0.25">
      <c r="A146">
        <v>131</v>
      </c>
      <c r="B146">
        <f t="shared" ref="B146:B209" ca="1" si="14">$B$4+RAND()*($B$5-$B$4)</f>
        <v>2.0911024648849041</v>
      </c>
      <c r="C146">
        <f t="shared" ref="C146:C209" ca="1" si="15">C145+B146</f>
        <v>337.6306776464213</v>
      </c>
      <c r="D146">
        <f t="shared" ref="D146:D209" ca="1" si="16">IF(C146&gt;G145,C146,C145)</f>
        <v>337.6306776464213</v>
      </c>
      <c r="E146" s="13">
        <f t="shared" ref="E146:E209" ca="1" si="17">RANDBETWEEN(0,15)</f>
        <v>10</v>
      </c>
      <c r="F146">
        <f t="shared" ref="F146:F209" ca="1" si="18">_xlfn.NORM.INV(RAND(),$B$8,$B$9)</f>
        <v>2.7950068770456329</v>
      </c>
      <c r="G146">
        <f t="shared" ref="G146:G209" ca="1" si="19">D146+F146</f>
        <v>340.42568452346694</v>
      </c>
      <c r="H146">
        <f t="shared" ref="H146:H209" ca="1" si="20">G146-C146</f>
        <v>2.7950068770456369</v>
      </c>
    </row>
    <row r="147" spans="1:8" x14ac:dyDescent="0.25">
      <c r="A147">
        <v>132</v>
      </c>
      <c r="B147">
        <f t="shared" ca="1" si="14"/>
        <v>4.6291345764447174</v>
      </c>
      <c r="C147">
        <f t="shared" ca="1" si="15"/>
        <v>342.259812222866</v>
      </c>
      <c r="D147">
        <f t="shared" ca="1" si="16"/>
        <v>342.259812222866</v>
      </c>
      <c r="E147" s="13">
        <f t="shared" ca="1" si="17"/>
        <v>0</v>
      </c>
      <c r="F147">
        <f t="shared" ca="1" si="18"/>
        <v>2.715840414930824</v>
      </c>
      <c r="G147">
        <f t="shared" ca="1" si="19"/>
        <v>344.97565263779683</v>
      </c>
      <c r="H147">
        <f t="shared" ca="1" si="20"/>
        <v>2.715840414930824</v>
      </c>
    </row>
    <row r="148" spans="1:8" x14ac:dyDescent="0.25">
      <c r="A148">
        <v>133</v>
      </c>
      <c r="B148">
        <f t="shared" ca="1" si="14"/>
        <v>4.3456957665821232</v>
      </c>
      <c r="C148">
        <f t="shared" ca="1" si="15"/>
        <v>346.60550798944814</v>
      </c>
      <c r="D148">
        <f t="shared" ca="1" si="16"/>
        <v>346.60550798944814</v>
      </c>
      <c r="E148" s="13">
        <f t="shared" ca="1" si="17"/>
        <v>10</v>
      </c>
      <c r="F148">
        <f t="shared" ca="1" si="18"/>
        <v>2.0390528260566945</v>
      </c>
      <c r="G148">
        <f t="shared" ca="1" si="19"/>
        <v>348.64456081550486</v>
      </c>
      <c r="H148">
        <f t="shared" ca="1" si="20"/>
        <v>2.039052826056718</v>
      </c>
    </row>
    <row r="149" spans="1:8" x14ac:dyDescent="0.25">
      <c r="A149">
        <v>134</v>
      </c>
      <c r="B149">
        <f t="shared" ca="1" si="14"/>
        <v>0.94795694769736816</v>
      </c>
      <c r="C149">
        <f t="shared" ca="1" si="15"/>
        <v>347.55346493714552</v>
      </c>
      <c r="D149">
        <f t="shared" ca="1" si="16"/>
        <v>346.60550798944814</v>
      </c>
      <c r="E149" s="13">
        <f t="shared" ca="1" si="17"/>
        <v>14</v>
      </c>
      <c r="F149">
        <f t="shared" ca="1" si="18"/>
        <v>1.3008001632286275</v>
      </c>
      <c r="G149">
        <f t="shared" ca="1" si="19"/>
        <v>347.90630815267679</v>
      </c>
      <c r="H149">
        <f t="shared" ca="1" si="20"/>
        <v>0.35284321553126574</v>
      </c>
    </row>
    <row r="150" spans="1:8" x14ac:dyDescent="0.25">
      <c r="A150">
        <v>135</v>
      </c>
      <c r="B150">
        <f t="shared" ca="1" si="14"/>
        <v>3.0545004943791101</v>
      </c>
      <c r="C150">
        <f t="shared" ca="1" si="15"/>
        <v>350.60796543152463</v>
      </c>
      <c r="D150">
        <f t="shared" ca="1" si="16"/>
        <v>350.60796543152463</v>
      </c>
      <c r="E150" s="13">
        <f t="shared" ca="1" si="17"/>
        <v>1</v>
      </c>
      <c r="F150">
        <f t="shared" ca="1" si="18"/>
        <v>1.715692111113194</v>
      </c>
      <c r="G150">
        <f t="shared" ca="1" si="19"/>
        <v>352.32365754263782</v>
      </c>
      <c r="H150">
        <f t="shared" ca="1" si="20"/>
        <v>1.7156921111131851</v>
      </c>
    </row>
    <row r="151" spans="1:8" x14ac:dyDescent="0.25">
      <c r="A151">
        <v>136</v>
      </c>
      <c r="B151">
        <f t="shared" ca="1" si="14"/>
        <v>1.5783128485266222</v>
      </c>
      <c r="C151">
        <f t="shared" ca="1" si="15"/>
        <v>352.18627828005128</v>
      </c>
      <c r="D151">
        <f t="shared" ca="1" si="16"/>
        <v>350.60796543152463</v>
      </c>
      <c r="E151" s="13">
        <f t="shared" ca="1" si="17"/>
        <v>2</v>
      </c>
      <c r="F151">
        <f t="shared" ca="1" si="18"/>
        <v>1.8546593980613255</v>
      </c>
      <c r="G151">
        <f t="shared" ca="1" si="19"/>
        <v>352.46262482958593</v>
      </c>
      <c r="H151">
        <f t="shared" ca="1" si="20"/>
        <v>0.27634654953465088</v>
      </c>
    </row>
    <row r="152" spans="1:8" x14ac:dyDescent="0.25">
      <c r="A152">
        <v>137</v>
      </c>
      <c r="B152">
        <f t="shared" ca="1" si="14"/>
        <v>1.8927024973280671</v>
      </c>
      <c r="C152">
        <f t="shared" ca="1" si="15"/>
        <v>354.07898077737934</v>
      </c>
      <c r="D152">
        <f t="shared" ca="1" si="16"/>
        <v>354.07898077737934</v>
      </c>
      <c r="E152" s="13">
        <f t="shared" ca="1" si="17"/>
        <v>15</v>
      </c>
      <c r="F152">
        <f t="shared" ca="1" si="18"/>
        <v>2.0159879188671437</v>
      </c>
      <c r="G152">
        <f t="shared" ca="1" si="19"/>
        <v>356.0949686962465</v>
      </c>
      <c r="H152">
        <f t="shared" ca="1" si="20"/>
        <v>2.0159879188671539</v>
      </c>
    </row>
    <row r="153" spans="1:8" x14ac:dyDescent="0.25">
      <c r="A153">
        <v>138</v>
      </c>
      <c r="B153">
        <f t="shared" ca="1" si="14"/>
        <v>3.4289895624869433</v>
      </c>
      <c r="C153">
        <f t="shared" ca="1" si="15"/>
        <v>357.50797033986629</v>
      </c>
      <c r="D153">
        <f t="shared" ca="1" si="16"/>
        <v>357.50797033986629</v>
      </c>
      <c r="E153" s="13">
        <f t="shared" ca="1" si="17"/>
        <v>1</v>
      </c>
      <c r="F153">
        <f t="shared" ca="1" si="18"/>
        <v>2.8188241949883155</v>
      </c>
      <c r="G153">
        <f t="shared" ca="1" si="19"/>
        <v>360.32679453485463</v>
      </c>
      <c r="H153">
        <f t="shared" ca="1" si="20"/>
        <v>2.8188241949883377</v>
      </c>
    </row>
    <row r="154" spans="1:8" x14ac:dyDescent="0.25">
      <c r="A154">
        <v>139</v>
      </c>
      <c r="B154">
        <f t="shared" ca="1" si="14"/>
        <v>7.554255746195393E-2</v>
      </c>
      <c r="C154">
        <f t="shared" ca="1" si="15"/>
        <v>357.58351289732826</v>
      </c>
      <c r="D154">
        <f t="shared" ca="1" si="16"/>
        <v>357.50797033986629</v>
      </c>
      <c r="E154" s="13">
        <f t="shared" ca="1" si="17"/>
        <v>6</v>
      </c>
      <c r="F154">
        <f t="shared" ca="1" si="18"/>
        <v>2.4466082981649295</v>
      </c>
      <c r="G154">
        <f t="shared" ca="1" si="19"/>
        <v>359.95457863803119</v>
      </c>
      <c r="H154">
        <f t="shared" ca="1" si="20"/>
        <v>2.3710657407029316</v>
      </c>
    </row>
    <row r="155" spans="1:8" x14ac:dyDescent="0.25">
      <c r="A155">
        <v>140</v>
      </c>
      <c r="B155">
        <f t="shared" ca="1" si="14"/>
        <v>4.9492999893253833</v>
      </c>
      <c r="C155">
        <f t="shared" ca="1" si="15"/>
        <v>362.53281288665363</v>
      </c>
      <c r="D155">
        <f t="shared" ca="1" si="16"/>
        <v>362.53281288665363</v>
      </c>
      <c r="E155" s="13">
        <f t="shared" ca="1" si="17"/>
        <v>4</v>
      </c>
      <c r="F155">
        <f t="shared" ca="1" si="18"/>
        <v>1.7190720787716436</v>
      </c>
      <c r="G155">
        <f t="shared" ca="1" si="19"/>
        <v>364.25188496542529</v>
      </c>
      <c r="H155">
        <f t="shared" ca="1" si="20"/>
        <v>1.71907207877166</v>
      </c>
    </row>
    <row r="156" spans="1:8" x14ac:dyDescent="0.25">
      <c r="A156">
        <v>141</v>
      </c>
      <c r="B156">
        <f t="shared" ca="1" si="14"/>
        <v>2.9082004499300593</v>
      </c>
      <c r="C156">
        <f t="shared" ca="1" si="15"/>
        <v>365.44101333658369</v>
      </c>
      <c r="D156">
        <f t="shared" ca="1" si="16"/>
        <v>365.44101333658369</v>
      </c>
      <c r="E156" s="13">
        <f t="shared" ca="1" si="17"/>
        <v>3</v>
      </c>
      <c r="F156">
        <f t="shared" ca="1" si="18"/>
        <v>1.7082331104885053</v>
      </c>
      <c r="G156">
        <f t="shared" ca="1" si="19"/>
        <v>367.14924644707219</v>
      </c>
      <c r="H156">
        <f t="shared" ca="1" si="20"/>
        <v>1.7082331104884929</v>
      </c>
    </row>
    <row r="157" spans="1:8" x14ac:dyDescent="0.25">
      <c r="A157">
        <v>142</v>
      </c>
      <c r="B157">
        <f t="shared" ca="1" si="14"/>
        <v>2.4162550332408088</v>
      </c>
      <c r="C157">
        <f t="shared" ca="1" si="15"/>
        <v>367.85726836982451</v>
      </c>
      <c r="D157">
        <f t="shared" ca="1" si="16"/>
        <v>367.85726836982451</v>
      </c>
      <c r="E157" s="13">
        <f t="shared" ca="1" si="17"/>
        <v>5</v>
      </c>
      <c r="F157">
        <f t="shared" ca="1" si="18"/>
        <v>1.5907902932648283</v>
      </c>
      <c r="G157">
        <f t="shared" ca="1" si="19"/>
        <v>369.44805866308934</v>
      </c>
      <c r="H157">
        <f t="shared" ca="1" si="20"/>
        <v>1.5907902932648312</v>
      </c>
    </row>
    <row r="158" spans="1:8" x14ac:dyDescent="0.25">
      <c r="A158">
        <v>143</v>
      </c>
      <c r="B158">
        <f t="shared" ca="1" si="14"/>
        <v>0.92664510910156817</v>
      </c>
      <c r="C158">
        <f t="shared" ca="1" si="15"/>
        <v>368.78391347892608</v>
      </c>
      <c r="D158">
        <f t="shared" ca="1" si="16"/>
        <v>367.85726836982451</v>
      </c>
      <c r="E158" s="13">
        <f t="shared" ca="1" si="17"/>
        <v>6</v>
      </c>
      <c r="F158">
        <f t="shared" ca="1" si="18"/>
        <v>1.7870543845006002</v>
      </c>
      <c r="G158">
        <f t="shared" ca="1" si="19"/>
        <v>369.64432275432512</v>
      </c>
      <c r="H158">
        <f t="shared" ca="1" si="20"/>
        <v>0.86040927539903578</v>
      </c>
    </row>
    <row r="159" spans="1:8" x14ac:dyDescent="0.25">
      <c r="A159">
        <v>144</v>
      </c>
      <c r="B159">
        <f t="shared" ca="1" si="14"/>
        <v>3.0637255423029242</v>
      </c>
      <c r="C159">
        <f t="shared" ca="1" si="15"/>
        <v>371.84763902122899</v>
      </c>
      <c r="D159">
        <f t="shared" ca="1" si="16"/>
        <v>371.84763902122899</v>
      </c>
      <c r="E159" s="13">
        <f t="shared" ca="1" si="17"/>
        <v>15</v>
      </c>
      <c r="F159">
        <f t="shared" ca="1" si="18"/>
        <v>1.0235968349294691</v>
      </c>
      <c r="G159">
        <f t="shared" ca="1" si="19"/>
        <v>372.87123585615848</v>
      </c>
      <c r="H159">
        <f t="shared" ca="1" si="20"/>
        <v>1.0235968349294922</v>
      </c>
    </row>
    <row r="160" spans="1:8" x14ac:dyDescent="0.25">
      <c r="A160">
        <v>145</v>
      </c>
      <c r="B160">
        <f t="shared" ca="1" si="14"/>
        <v>0.73090446440720658</v>
      </c>
      <c r="C160">
        <f t="shared" ca="1" si="15"/>
        <v>372.5785434856362</v>
      </c>
      <c r="D160">
        <f t="shared" ca="1" si="16"/>
        <v>371.84763902122899</v>
      </c>
      <c r="E160" s="13">
        <f t="shared" ca="1" si="17"/>
        <v>11</v>
      </c>
      <c r="F160">
        <f t="shared" ca="1" si="18"/>
        <v>1.5628877828361791</v>
      </c>
      <c r="G160">
        <f t="shared" ca="1" si="19"/>
        <v>373.41052680406517</v>
      </c>
      <c r="H160">
        <f t="shared" ca="1" si="20"/>
        <v>0.83198331842896778</v>
      </c>
    </row>
    <row r="161" spans="1:8" x14ac:dyDescent="0.25">
      <c r="A161">
        <v>146</v>
      </c>
      <c r="B161">
        <f t="shared" ca="1" si="14"/>
        <v>1.5233731072952983</v>
      </c>
      <c r="C161">
        <f t="shared" ca="1" si="15"/>
        <v>374.1019165929315</v>
      </c>
      <c r="D161">
        <f t="shared" ca="1" si="16"/>
        <v>374.1019165929315</v>
      </c>
      <c r="E161" s="13">
        <f t="shared" ca="1" si="17"/>
        <v>4</v>
      </c>
      <c r="F161">
        <f t="shared" ca="1" si="18"/>
        <v>2.3142949368507444</v>
      </c>
      <c r="G161">
        <f t="shared" ca="1" si="19"/>
        <v>376.41621152978223</v>
      </c>
      <c r="H161">
        <f t="shared" ca="1" si="20"/>
        <v>2.3142949368507288</v>
      </c>
    </row>
    <row r="162" spans="1:8" x14ac:dyDescent="0.25">
      <c r="A162">
        <v>147</v>
      </c>
      <c r="B162">
        <f t="shared" ca="1" si="14"/>
        <v>3.6117579880139479</v>
      </c>
      <c r="C162">
        <f t="shared" ca="1" si="15"/>
        <v>377.71367458094545</v>
      </c>
      <c r="D162">
        <f t="shared" ca="1" si="16"/>
        <v>377.71367458094545</v>
      </c>
      <c r="E162" s="13">
        <f t="shared" ca="1" si="17"/>
        <v>0</v>
      </c>
      <c r="F162">
        <f t="shared" ca="1" si="18"/>
        <v>1.4560657394864376</v>
      </c>
      <c r="G162">
        <f t="shared" ca="1" si="19"/>
        <v>379.16974032043191</v>
      </c>
      <c r="H162">
        <f t="shared" ca="1" si="20"/>
        <v>1.456065739486462</v>
      </c>
    </row>
    <row r="163" spans="1:8" x14ac:dyDescent="0.25">
      <c r="A163">
        <v>148</v>
      </c>
      <c r="B163">
        <f t="shared" ca="1" si="14"/>
        <v>2.1189655898379756</v>
      </c>
      <c r="C163">
        <f t="shared" ca="1" si="15"/>
        <v>379.83264017078341</v>
      </c>
      <c r="D163">
        <f t="shared" ca="1" si="16"/>
        <v>379.83264017078341</v>
      </c>
      <c r="E163" s="13">
        <f t="shared" ca="1" si="17"/>
        <v>13</v>
      </c>
      <c r="F163">
        <f t="shared" ca="1" si="18"/>
        <v>2.3239491421090057</v>
      </c>
      <c r="G163">
        <f t="shared" ca="1" si="19"/>
        <v>382.15658931289244</v>
      </c>
      <c r="H163">
        <f t="shared" ca="1" si="20"/>
        <v>2.3239491421090293</v>
      </c>
    </row>
    <row r="164" spans="1:8" x14ac:dyDescent="0.25">
      <c r="A164">
        <v>149</v>
      </c>
      <c r="B164">
        <f t="shared" ca="1" si="14"/>
        <v>1.8613555661850945</v>
      </c>
      <c r="C164">
        <f t="shared" ca="1" si="15"/>
        <v>381.69399573696847</v>
      </c>
      <c r="D164">
        <f t="shared" ca="1" si="16"/>
        <v>379.83264017078341</v>
      </c>
      <c r="E164" s="13">
        <f t="shared" ca="1" si="17"/>
        <v>14</v>
      </c>
      <c r="F164">
        <f t="shared" ca="1" si="18"/>
        <v>1.452990880074843</v>
      </c>
      <c r="G164">
        <f t="shared" ca="1" si="19"/>
        <v>381.28563105085823</v>
      </c>
      <c r="H164">
        <f t="shared" ca="1" si="20"/>
        <v>-0.40836468611024657</v>
      </c>
    </row>
    <row r="165" spans="1:8" x14ac:dyDescent="0.25">
      <c r="A165">
        <v>150</v>
      </c>
      <c r="B165">
        <f t="shared" ca="1" si="14"/>
        <v>1.049567344139003</v>
      </c>
      <c r="C165">
        <f t="shared" ca="1" si="15"/>
        <v>382.74356308110748</v>
      </c>
      <c r="D165">
        <f t="shared" ca="1" si="16"/>
        <v>382.74356308110748</v>
      </c>
      <c r="E165" s="13">
        <f t="shared" ca="1" si="17"/>
        <v>9</v>
      </c>
      <c r="F165">
        <f t="shared" ca="1" si="18"/>
        <v>3.1328502605851369</v>
      </c>
      <c r="G165">
        <f t="shared" ca="1" si="19"/>
        <v>385.87641334169263</v>
      </c>
      <c r="H165">
        <f t="shared" ca="1" si="20"/>
        <v>3.132850260585144</v>
      </c>
    </row>
    <row r="166" spans="1:8" x14ac:dyDescent="0.25">
      <c r="A166">
        <v>151</v>
      </c>
      <c r="B166">
        <f t="shared" ca="1" si="14"/>
        <v>4.6609740039179002</v>
      </c>
      <c r="C166">
        <f t="shared" ca="1" si="15"/>
        <v>387.40453708502537</v>
      </c>
      <c r="D166">
        <f t="shared" ca="1" si="16"/>
        <v>387.40453708502537</v>
      </c>
      <c r="E166" s="13">
        <f t="shared" ca="1" si="17"/>
        <v>8</v>
      </c>
      <c r="F166">
        <f t="shared" ca="1" si="18"/>
        <v>1.6869378117024345</v>
      </c>
      <c r="G166">
        <f t="shared" ca="1" si="19"/>
        <v>389.09147489672779</v>
      </c>
      <c r="H166">
        <f t="shared" ca="1" si="20"/>
        <v>1.6869378117024212</v>
      </c>
    </row>
    <row r="167" spans="1:8" x14ac:dyDescent="0.25">
      <c r="A167">
        <v>152</v>
      </c>
      <c r="B167">
        <f t="shared" ca="1" si="14"/>
        <v>0.26138374279384258</v>
      </c>
      <c r="C167">
        <f t="shared" ca="1" si="15"/>
        <v>387.66592082781921</v>
      </c>
      <c r="D167">
        <f t="shared" ca="1" si="16"/>
        <v>387.40453708502537</v>
      </c>
      <c r="E167" s="13">
        <f t="shared" ca="1" si="17"/>
        <v>2</v>
      </c>
      <c r="F167">
        <f t="shared" ca="1" si="18"/>
        <v>2.5842579361420426</v>
      </c>
      <c r="G167">
        <f t="shared" ca="1" si="19"/>
        <v>389.98879502116739</v>
      </c>
      <c r="H167">
        <f t="shared" ca="1" si="20"/>
        <v>2.3228741933481842</v>
      </c>
    </row>
    <row r="168" spans="1:8" x14ac:dyDescent="0.25">
      <c r="A168">
        <v>153</v>
      </c>
      <c r="B168">
        <f t="shared" ca="1" si="14"/>
        <v>3.9147448239624549</v>
      </c>
      <c r="C168">
        <f t="shared" ca="1" si="15"/>
        <v>391.58066565178166</v>
      </c>
      <c r="D168">
        <f t="shared" ca="1" si="16"/>
        <v>391.58066565178166</v>
      </c>
      <c r="E168" s="13">
        <f t="shared" ca="1" si="17"/>
        <v>10</v>
      </c>
      <c r="F168">
        <f t="shared" ca="1" si="18"/>
        <v>2.886725905935914</v>
      </c>
      <c r="G168">
        <f t="shared" ca="1" si="19"/>
        <v>394.46739155771758</v>
      </c>
      <c r="H168">
        <f t="shared" ca="1" si="20"/>
        <v>2.8867259059359185</v>
      </c>
    </row>
    <row r="169" spans="1:8" x14ac:dyDescent="0.25">
      <c r="A169">
        <v>154</v>
      </c>
      <c r="B169">
        <f t="shared" ca="1" si="14"/>
        <v>0.52342033152231238</v>
      </c>
      <c r="C169">
        <f t="shared" ca="1" si="15"/>
        <v>392.10408598330395</v>
      </c>
      <c r="D169">
        <f t="shared" ca="1" si="16"/>
        <v>391.58066565178166</v>
      </c>
      <c r="E169" s="13">
        <f t="shared" ca="1" si="17"/>
        <v>15</v>
      </c>
      <c r="F169">
        <f t="shared" ca="1" si="18"/>
        <v>1.8651889153154557</v>
      </c>
      <c r="G169">
        <f t="shared" ca="1" si="19"/>
        <v>393.44585456709711</v>
      </c>
      <c r="H169">
        <f t="shared" ca="1" si="20"/>
        <v>1.3417685837931685</v>
      </c>
    </row>
    <row r="170" spans="1:8" x14ac:dyDescent="0.25">
      <c r="A170">
        <v>155</v>
      </c>
      <c r="B170">
        <f t="shared" ca="1" si="14"/>
        <v>2.3028613170112067</v>
      </c>
      <c r="C170">
        <f t="shared" ca="1" si="15"/>
        <v>394.40694730031515</v>
      </c>
      <c r="D170">
        <f t="shared" ca="1" si="16"/>
        <v>394.40694730031515</v>
      </c>
      <c r="E170" s="13">
        <f t="shared" ca="1" si="17"/>
        <v>14</v>
      </c>
      <c r="F170">
        <f t="shared" ca="1" si="18"/>
        <v>2.6237161563208904</v>
      </c>
      <c r="G170">
        <f t="shared" ca="1" si="19"/>
        <v>397.03066345663603</v>
      </c>
      <c r="H170">
        <f t="shared" ca="1" si="20"/>
        <v>2.6237161563208815</v>
      </c>
    </row>
    <row r="171" spans="1:8" x14ac:dyDescent="0.25">
      <c r="A171">
        <v>156</v>
      </c>
      <c r="B171">
        <f t="shared" ca="1" si="14"/>
        <v>1.5321551075161133</v>
      </c>
      <c r="C171">
        <f t="shared" ca="1" si="15"/>
        <v>395.93910240783129</v>
      </c>
      <c r="D171">
        <f t="shared" ca="1" si="16"/>
        <v>394.40694730031515</v>
      </c>
      <c r="E171" s="13">
        <f t="shared" ca="1" si="17"/>
        <v>9</v>
      </c>
      <c r="F171">
        <f t="shared" ca="1" si="18"/>
        <v>1.6969007265708758</v>
      </c>
      <c r="G171">
        <f t="shared" ca="1" si="19"/>
        <v>396.10384802688606</v>
      </c>
      <c r="H171">
        <f t="shared" ca="1" si="20"/>
        <v>0.16474561905477003</v>
      </c>
    </row>
    <row r="172" spans="1:8" x14ac:dyDescent="0.25">
      <c r="A172">
        <v>157</v>
      </c>
      <c r="B172">
        <f t="shared" ca="1" si="14"/>
        <v>4.9661145238982236</v>
      </c>
      <c r="C172">
        <f t="shared" ca="1" si="15"/>
        <v>400.90521693172951</v>
      </c>
      <c r="D172">
        <f t="shared" ca="1" si="16"/>
        <v>400.90521693172951</v>
      </c>
      <c r="E172" s="13">
        <f t="shared" ca="1" si="17"/>
        <v>13</v>
      </c>
      <c r="F172">
        <f t="shared" ca="1" si="18"/>
        <v>1.5880770750253492</v>
      </c>
      <c r="G172">
        <f t="shared" ca="1" si="19"/>
        <v>402.49329400675487</v>
      </c>
      <c r="H172">
        <f t="shared" ca="1" si="20"/>
        <v>1.5880770750253532</v>
      </c>
    </row>
    <row r="173" spans="1:8" x14ac:dyDescent="0.25">
      <c r="A173">
        <v>158</v>
      </c>
      <c r="B173">
        <f t="shared" ca="1" si="14"/>
        <v>2.7039602501835791</v>
      </c>
      <c r="C173">
        <f t="shared" ca="1" si="15"/>
        <v>403.60917718191308</v>
      </c>
      <c r="D173">
        <f t="shared" ca="1" si="16"/>
        <v>403.60917718191308</v>
      </c>
      <c r="E173" s="13">
        <f t="shared" ca="1" si="17"/>
        <v>2</v>
      </c>
      <c r="F173">
        <f t="shared" ca="1" si="18"/>
        <v>2.070113511872171</v>
      </c>
      <c r="G173">
        <f t="shared" ca="1" si="19"/>
        <v>405.67929069378528</v>
      </c>
      <c r="H173">
        <f t="shared" ca="1" si="20"/>
        <v>2.0701135118721936</v>
      </c>
    </row>
    <row r="174" spans="1:8" x14ac:dyDescent="0.25">
      <c r="A174">
        <v>159</v>
      </c>
      <c r="B174">
        <f t="shared" ca="1" si="14"/>
        <v>0.85584864688982298</v>
      </c>
      <c r="C174">
        <f t="shared" ca="1" si="15"/>
        <v>404.46502582880288</v>
      </c>
      <c r="D174">
        <f t="shared" ca="1" si="16"/>
        <v>403.60917718191308</v>
      </c>
      <c r="E174" s="13">
        <f t="shared" ca="1" si="17"/>
        <v>14</v>
      </c>
      <c r="F174">
        <f t="shared" ca="1" si="18"/>
        <v>1.9171223579987255</v>
      </c>
      <c r="G174">
        <f t="shared" ca="1" si="19"/>
        <v>405.5262995399118</v>
      </c>
      <c r="H174">
        <f t="shared" ca="1" si="20"/>
        <v>1.0612737111089245</v>
      </c>
    </row>
    <row r="175" spans="1:8" x14ac:dyDescent="0.25">
      <c r="A175">
        <v>160</v>
      </c>
      <c r="B175">
        <f t="shared" ca="1" si="14"/>
        <v>6.0015594817696138E-2</v>
      </c>
      <c r="C175">
        <f t="shared" ca="1" si="15"/>
        <v>404.52504142362056</v>
      </c>
      <c r="D175">
        <f t="shared" ca="1" si="16"/>
        <v>404.46502582880288</v>
      </c>
      <c r="E175" s="13">
        <f t="shared" ca="1" si="17"/>
        <v>11</v>
      </c>
      <c r="F175">
        <f t="shared" ca="1" si="18"/>
        <v>2.3178882498400437</v>
      </c>
      <c r="G175">
        <f t="shared" ca="1" si="19"/>
        <v>406.78291407864293</v>
      </c>
      <c r="H175">
        <f t="shared" ca="1" si="20"/>
        <v>2.2578726550223678</v>
      </c>
    </row>
    <row r="176" spans="1:8" x14ac:dyDescent="0.25">
      <c r="A176">
        <v>161</v>
      </c>
      <c r="B176">
        <f t="shared" ca="1" si="14"/>
        <v>1.3608654885424269</v>
      </c>
      <c r="C176">
        <f t="shared" ca="1" si="15"/>
        <v>405.88590691216297</v>
      </c>
      <c r="D176">
        <f t="shared" ca="1" si="16"/>
        <v>404.52504142362056</v>
      </c>
      <c r="E176" s="13">
        <f t="shared" ca="1" si="17"/>
        <v>15</v>
      </c>
      <c r="F176">
        <f t="shared" ca="1" si="18"/>
        <v>2.3974925668781393</v>
      </c>
      <c r="G176">
        <f t="shared" ca="1" si="19"/>
        <v>406.92253399049872</v>
      </c>
      <c r="H176">
        <f t="shared" ca="1" si="20"/>
        <v>1.036627078335755</v>
      </c>
    </row>
    <row r="177" spans="1:8" x14ac:dyDescent="0.25">
      <c r="A177">
        <v>162</v>
      </c>
      <c r="B177">
        <f t="shared" ca="1" si="14"/>
        <v>2.0764933796288521</v>
      </c>
      <c r="C177">
        <f t="shared" ca="1" si="15"/>
        <v>407.96240029179182</v>
      </c>
      <c r="D177">
        <f t="shared" ca="1" si="16"/>
        <v>407.96240029179182</v>
      </c>
      <c r="E177" s="13">
        <f t="shared" ca="1" si="17"/>
        <v>15</v>
      </c>
      <c r="F177">
        <f t="shared" ca="1" si="18"/>
        <v>0.85447382753152135</v>
      </c>
      <c r="G177">
        <f t="shared" ca="1" si="19"/>
        <v>408.81687411932336</v>
      </c>
      <c r="H177">
        <f t="shared" ca="1" si="20"/>
        <v>0.85447382753153533</v>
      </c>
    </row>
    <row r="178" spans="1:8" x14ac:dyDescent="0.25">
      <c r="A178">
        <v>163</v>
      </c>
      <c r="B178">
        <f t="shared" ca="1" si="14"/>
        <v>4.029559576178567</v>
      </c>
      <c r="C178">
        <f t="shared" ca="1" si="15"/>
        <v>411.99195986797037</v>
      </c>
      <c r="D178">
        <f t="shared" ca="1" si="16"/>
        <v>411.99195986797037</v>
      </c>
      <c r="E178" s="13">
        <f t="shared" ca="1" si="17"/>
        <v>7</v>
      </c>
      <c r="F178">
        <f t="shared" ca="1" si="18"/>
        <v>0.73870928702779493</v>
      </c>
      <c r="G178">
        <f t="shared" ca="1" si="19"/>
        <v>412.73066915499817</v>
      </c>
      <c r="H178">
        <f t="shared" ca="1" si="20"/>
        <v>0.73870928702780247</v>
      </c>
    </row>
    <row r="179" spans="1:8" x14ac:dyDescent="0.25">
      <c r="A179">
        <v>164</v>
      </c>
      <c r="B179">
        <f t="shared" ca="1" si="14"/>
        <v>3.5566652492916848</v>
      </c>
      <c r="C179">
        <f t="shared" ca="1" si="15"/>
        <v>415.54862511726208</v>
      </c>
      <c r="D179">
        <f t="shared" ca="1" si="16"/>
        <v>415.54862511726208</v>
      </c>
      <c r="E179" s="13">
        <f t="shared" ca="1" si="17"/>
        <v>10</v>
      </c>
      <c r="F179">
        <f t="shared" ca="1" si="18"/>
        <v>2.3794946850959668</v>
      </c>
      <c r="G179">
        <f t="shared" ca="1" si="19"/>
        <v>417.92811980235803</v>
      </c>
      <c r="H179">
        <f t="shared" ca="1" si="20"/>
        <v>2.3794946850959491</v>
      </c>
    </row>
    <row r="180" spans="1:8" x14ac:dyDescent="0.25">
      <c r="A180">
        <v>165</v>
      </c>
      <c r="B180">
        <f t="shared" ca="1" si="14"/>
        <v>3.5901228075436462</v>
      </c>
      <c r="C180">
        <f t="shared" ca="1" si="15"/>
        <v>419.13874792480573</v>
      </c>
      <c r="D180">
        <f t="shared" ca="1" si="16"/>
        <v>419.13874792480573</v>
      </c>
      <c r="E180" s="13">
        <f t="shared" ca="1" si="17"/>
        <v>14</v>
      </c>
      <c r="F180">
        <f t="shared" ca="1" si="18"/>
        <v>1.6163941531240313</v>
      </c>
      <c r="G180">
        <f t="shared" ca="1" si="19"/>
        <v>420.75514207792975</v>
      </c>
      <c r="H180">
        <f t="shared" ca="1" si="20"/>
        <v>1.6163941531240198</v>
      </c>
    </row>
    <row r="181" spans="1:8" x14ac:dyDescent="0.25">
      <c r="A181">
        <v>166</v>
      </c>
      <c r="B181">
        <f t="shared" ca="1" si="14"/>
        <v>1.9310848602536264</v>
      </c>
      <c r="C181">
        <f t="shared" ca="1" si="15"/>
        <v>421.06983278505936</v>
      </c>
      <c r="D181">
        <f t="shared" ca="1" si="16"/>
        <v>421.06983278505936</v>
      </c>
      <c r="E181" s="13">
        <f t="shared" ca="1" si="17"/>
        <v>12</v>
      </c>
      <c r="F181">
        <f t="shared" ca="1" si="18"/>
        <v>2.2638730463690244</v>
      </c>
      <c r="G181">
        <f t="shared" ca="1" si="19"/>
        <v>423.3337058314284</v>
      </c>
      <c r="H181">
        <f t="shared" ca="1" si="20"/>
        <v>2.2638730463690422</v>
      </c>
    </row>
    <row r="182" spans="1:8" x14ac:dyDescent="0.25">
      <c r="A182">
        <v>167</v>
      </c>
      <c r="B182">
        <f t="shared" ca="1" si="14"/>
        <v>3.8233290343388866</v>
      </c>
      <c r="C182">
        <f t="shared" ca="1" si="15"/>
        <v>424.89316181939824</v>
      </c>
      <c r="D182">
        <f t="shared" ca="1" si="16"/>
        <v>424.89316181939824</v>
      </c>
      <c r="E182" s="13">
        <f t="shared" ca="1" si="17"/>
        <v>2</v>
      </c>
      <c r="F182">
        <f t="shared" ca="1" si="18"/>
        <v>1.3782062268063715</v>
      </c>
      <c r="G182">
        <f t="shared" ca="1" si="19"/>
        <v>426.2713680462046</v>
      </c>
      <c r="H182">
        <f t="shared" ca="1" si="20"/>
        <v>1.3782062268063555</v>
      </c>
    </row>
    <row r="183" spans="1:8" x14ac:dyDescent="0.25">
      <c r="A183">
        <v>168</v>
      </c>
      <c r="B183">
        <f t="shared" ca="1" si="14"/>
        <v>2.2175686099436778</v>
      </c>
      <c r="C183">
        <f t="shared" ca="1" si="15"/>
        <v>427.11073042934191</v>
      </c>
      <c r="D183">
        <f t="shared" ca="1" si="16"/>
        <v>427.11073042934191</v>
      </c>
      <c r="E183" s="13">
        <f t="shared" ca="1" si="17"/>
        <v>2</v>
      </c>
      <c r="F183">
        <f t="shared" ca="1" si="18"/>
        <v>2.630696567901496</v>
      </c>
      <c r="G183">
        <f t="shared" ca="1" si="19"/>
        <v>429.74142699724342</v>
      </c>
      <c r="H183">
        <f t="shared" ca="1" si="20"/>
        <v>2.6306965679015093</v>
      </c>
    </row>
    <row r="184" spans="1:8" x14ac:dyDescent="0.25">
      <c r="A184">
        <v>169</v>
      </c>
      <c r="B184">
        <f t="shared" ca="1" si="14"/>
        <v>0.37307596944540777</v>
      </c>
      <c r="C184">
        <f t="shared" ca="1" si="15"/>
        <v>427.48380639878729</v>
      </c>
      <c r="D184">
        <f t="shared" ca="1" si="16"/>
        <v>427.11073042934191</v>
      </c>
      <c r="E184" s="13">
        <f t="shared" ca="1" si="17"/>
        <v>15</v>
      </c>
      <c r="F184">
        <f t="shared" ca="1" si="18"/>
        <v>2.6759526501582123</v>
      </c>
      <c r="G184">
        <f t="shared" ca="1" si="19"/>
        <v>429.78668307950011</v>
      </c>
      <c r="H184">
        <f t="shared" ca="1" si="20"/>
        <v>2.3028766807128136</v>
      </c>
    </row>
    <row r="185" spans="1:8" x14ac:dyDescent="0.25">
      <c r="A185">
        <v>170</v>
      </c>
      <c r="B185">
        <f t="shared" ca="1" si="14"/>
        <v>1.6201817930133884</v>
      </c>
      <c r="C185">
        <f t="shared" ca="1" si="15"/>
        <v>429.10398819180068</v>
      </c>
      <c r="D185">
        <f t="shared" ca="1" si="16"/>
        <v>427.48380639878729</v>
      </c>
      <c r="E185" s="13">
        <f t="shared" ca="1" si="17"/>
        <v>12</v>
      </c>
      <c r="F185">
        <f t="shared" ca="1" si="18"/>
        <v>1.4433467867891239</v>
      </c>
      <c r="G185">
        <f t="shared" ca="1" si="19"/>
        <v>428.9271531855764</v>
      </c>
      <c r="H185">
        <f t="shared" ca="1" si="20"/>
        <v>-0.17683500622428028</v>
      </c>
    </row>
    <row r="186" spans="1:8" x14ac:dyDescent="0.25">
      <c r="A186">
        <v>171</v>
      </c>
      <c r="B186">
        <f t="shared" ca="1" si="14"/>
        <v>1.3838735260999186</v>
      </c>
      <c r="C186">
        <f t="shared" ca="1" si="15"/>
        <v>430.48786171790061</v>
      </c>
      <c r="D186">
        <f t="shared" ca="1" si="16"/>
        <v>430.48786171790061</v>
      </c>
      <c r="E186" s="13">
        <f t="shared" ca="1" si="17"/>
        <v>8</v>
      </c>
      <c r="F186">
        <f t="shared" ca="1" si="18"/>
        <v>2.4704771390817371</v>
      </c>
      <c r="G186">
        <f t="shared" ca="1" si="19"/>
        <v>432.95833885698232</v>
      </c>
      <c r="H186">
        <f t="shared" ca="1" si="20"/>
        <v>2.4704771390817086</v>
      </c>
    </row>
    <row r="187" spans="1:8" x14ac:dyDescent="0.25">
      <c r="A187">
        <v>172</v>
      </c>
      <c r="B187">
        <f t="shared" ca="1" si="14"/>
        <v>3.9438920347660962</v>
      </c>
      <c r="C187">
        <f t="shared" ca="1" si="15"/>
        <v>434.43175375266674</v>
      </c>
      <c r="D187">
        <f t="shared" ca="1" si="16"/>
        <v>434.43175375266674</v>
      </c>
      <c r="E187" s="13">
        <f t="shared" ca="1" si="17"/>
        <v>7</v>
      </c>
      <c r="F187">
        <f t="shared" ca="1" si="18"/>
        <v>1.9504664287344349</v>
      </c>
      <c r="G187">
        <f t="shared" ca="1" si="19"/>
        <v>436.38222018140118</v>
      </c>
      <c r="H187">
        <f t="shared" ca="1" si="20"/>
        <v>1.950466428734444</v>
      </c>
    </row>
    <row r="188" spans="1:8" x14ac:dyDescent="0.25">
      <c r="A188">
        <v>173</v>
      </c>
      <c r="B188">
        <f t="shared" ca="1" si="14"/>
        <v>2.7729399600753331</v>
      </c>
      <c r="C188">
        <f t="shared" ca="1" si="15"/>
        <v>437.20469371274208</v>
      </c>
      <c r="D188">
        <f t="shared" ca="1" si="16"/>
        <v>437.20469371274208</v>
      </c>
      <c r="E188" s="13">
        <f t="shared" ca="1" si="17"/>
        <v>7</v>
      </c>
      <c r="F188">
        <f t="shared" ca="1" si="18"/>
        <v>2.3810549942907606</v>
      </c>
      <c r="G188">
        <f t="shared" ca="1" si="19"/>
        <v>439.58574870703285</v>
      </c>
      <c r="H188">
        <f t="shared" ca="1" si="20"/>
        <v>2.3810549942907642</v>
      </c>
    </row>
    <row r="189" spans="1:8" x14ac:dyDescent="0.25">
      <c r="A189">
        <v>174</v>
      </c>
      <c r="B189">
        <f t="shared" ca="1" si="14"/>
        <v>1.0695754712149985</v>
      </c>
      <c r="C189">
        <f t="shared" ca="1" si="15"/>
        <v>438.27426918395707</v>
      </c>
      <c r="D189">
        <f t="shared" ca="1" si="16"/>
        <v>437.20469371274208</v>
      </c>
      <c r="E189" s="13">
        <f t="shared" ca="1" si="17"/>
        <v>13</v>
      </c>
      <c r="F189">
        <f t="shared" ca="1" si="18"/>
        <v>0.53567383555316583</v>
      </c>
      <c r="G189">
        <f t="shared" ca="1" si="19"/>
        <v>437.74036754829524</v>
      </c>
      <c r="H189">
        <f t="shared" ca="1" si="20"/>
        <v>-0.53390163566183446</v>
      </c>
    </row>
    <row r="190" spans="1:8" x14ac:dyDescent="0.25">
      <c r="A190">
        <v>175</v>
      </c>
      <c r="B190">
        <f t="shared" ca="1" si="14"/>
        <v>4.1852879371390719</v>
      </c>
      <c r="C190">
        <f t="shared" ca="1" si="15"/>
        <v>442.45955712109617</v>
      </c>
      <c r="D190">
        <f t="shared" ca="1" si="16"/>
        <v>442.45955712109617</v>
      </c>
      <c r="E190" s="13">
        <f t="shared" ca="1" si="17"/>
        <v>13</v>
      </c>
      <c r="F190">
        <f t="shared" ca="1" si="18"/>
        <v>1.7266565429314906</v>
      </c>
      <c r="G190">
        <f t="shared" ca="1" si="19"/>
        <v>444.18621366402766</v>
      </c>
      <c r="H190">
        <f t="shared" ca="1" si="20"/>
        <v>1.7266565429314937</v>
      </c>
    </row>
    <row r="191" spans="1:8" x14ac:dyDescent="0.25">
      <c r="A191">
        <v>176</v>
      </c>
      <c r="B191">
        <f t="shared" ca="1" si="14"/>
        <v>0.98447026388827075</v>
      </c>
      <c r="C191">
        <f t="shared" ca="1" si="15"/>
        <v>443.44402738498445</v>
      </c>
      <c r="D191">
        <f t="shared" ca="1" si="16"/>
        <v>442.45955712109617</v>
      </c>
      <c r="E191" s="13">
        <f t="shared" ca="1" si="17"/>
        <v>3</v>
      </c>
      <c r="F191">
        <f t="shared" ca="1" si="18"/>
        <v>1.9762950843866667</v>
      </c>
      <c r="G191">
        <f t="shared" ca="1" si="19"/>
        <v>444.43585220548283</v>
      </c>
      <c r="H191">
        <f t="shared" ca="1" si="20"/>
        <v>0.99182482049837972</v>
      </c>
    </row>
    <row r="192" spans="1:8" x14ac:dyDescent="0.25">
      <c r="A192">
        <v>177</v>
      </c>
      <c r="B192">
        <f t="shared" ca="1" si="14"/>
        <v>0.15707982915612317</v>
      </c>
      <c r="C192">
        <f t="shared" ca="1" si="15"/>
        <v>443.6011072141406</v>
      </c>
      <c r="D192">
        <f t="shared" ca="1" si="16"/>
        <v>443.44402738498445</v>
      </c>
      <c r="E192" s="13">
        <f t="shared" ca="1" si="17"/>
        <v>14</v>
      </c>
      <c r="F192">
        <f t="shared" ca="1" si="18"/>
        <v>0.79246430079539287</v>
      </c>
      <c r="G192">
        <f t="shared" ca="1" si="19"/>
        <v>444.23649168577987</v>
      </c>
      <c r="H192">
        <f t="shared" ca="1" si="20"/>
        <v>0.63538447163927003</v>
      </c>
    </row>
    <row r="193" spans="1:8" x14ac:dyDescent="0.25">
      <c r="A193">
        <v>178</v>
      </c>
      <c r="B193">
        <f t="shared" ca="1" si="14"/>
        <v>1.816237793144722</v>
      </c>
      <c r="C193">
        <f t="shared" ca="1" si="15"/>
        <v>445.41734500728529</v>
      </c>
      <c r="D193">
        <f t="shared" ca="1" si="16"/>
        <v>445.41734500728529</v>
      </c>
      <c r="E193" s="13">
        <f t="shared" ca="1" si="17"/>
        <v>9</v>
      </c>
      <c r="F193">
        <f t="shared" ca="1" si="18"/>
        <v>1.7766535338004148</v>
      </c>
      <c r="G193">
        <f t="shared" ca="1" si="19"/>
        <v>447.1939985410857</v>
      </c>
      <c r="H193">
        <f t="shared" ca="1" si="20"/>
        <v>1.7766535338004132</v>
      </c>
    </row>
    <row r="194" spans="1:8" x14ac:dyDescent="0.25">
      <c r="A194">
        <v>179</v>
      </c>
      <c r="B194">
        <f t="shared" ca="1" si="14"/>
        <v>2.9907369401922859</v>
      </c>
      <c r="C194">
        <f t="shared" ca="1" si="15"/>
        <v>448.40808194747757</v>
      </c>
      <c r="D194">
        <f t="shared" ca="1" si="16"/>
        <v>448.40808194747757</v>
      </c>
      <c r="E194" s="13">
        <f t="shared" ca="1" si="17"/>
        <v>6</v>
      </c>
      <c r="F194">
        <f t="shared" ca="1" si="18"/>
        <v>1.5851987843966537</v>
      </c>
      <c r="G194">
        <f t="shared" ca="1" si="19"/>
        <v>449.99328073187422</v>
      </c>
      <c r="H194">
        <f t="shared" ca="1" si="20"/>
        <v>1.5851987843966526</v>
      </c>
    </row>
    <row r="195" spans="1:8" x14ac:dyDescent="0.25">
      <c r="A195">
        <v>180</v>
      </c>
      <c r="B195">
        <f t="shared" ca="1" si="14"/>
        <v>3.8170147923572202</v>
      </c>
      <c r="C195">
        <f t="shared" ca="1" si="15"/>
        <v>452.22509673983478</v>
      </c>
      <c r="D195">
        <f t="shared" ca="1" si="16"/>
        <v>452.22509673983478</v>
      </c>
      <c r="E195" s="13">
        <f t="shared" ca="1" si="17"/>
        <v>14</v>
      </c>
      <c r="F195">
        <f t="shared" ca="1" si="18"/>
        <v>1.793775748573609</v>
      </c>
      <c r="G195">
        <f t="shared" ca="1" si="19"/>
        <v>454.01887248840842</v>
      </c>
      <c r="H195">
        <f t="shared" ca="1" si="20"/>
        <v>1.793775748573637</v>
      </c>
    </row>
    <row r="196" spans="1:8" x14ac:dyDescent="0.25">
      <c r="A196">
        <v>181</v>
      </c>
      <c r="B196">
        <f t="shared" ca="1" si="14"/>
        <v>1.6304245187007937</v>
      </c>
      <c r="C196">
        <f t="shared" ca="1" si="15"/>
        <v>453.85552125853559</v>
      </c>
      <c r="D196">
        <f t="shared" ca="1" si="16"/>
        <v>452.22509673983478</v>
      </c>
      <c r="E196" s="13">
        <f t="shared" ca="1" si="17"/>
        <v>8</v>
      </c>
      <c r="F196">
        <f t="shared" ca="1" si="18"/>
        <v>1.7247298938919837</v>
      </c>
      <c r="G196">
        <f t="shared" ca="1" si="19"/>
        <v>453.94982663372679</v>
      </c>
      <c r="H196">
        <f t="shared" ca="1" si="20"/>
        <v>9.4305375191197527E-2</v>
      </c>
    </row>
    <row r="197" spans="1:8" x14ac:dyDescent="0.25">
      <c r="A197">
        <v>182</v>
      </c>
      <c r="B197">
        <f t="shared" ca="1" si="14"/>
        <v>2.5107616893284908</v>
      </c>
      <c r="C197">
        <f t="shared" ca="1" si="15"/>
        <v>456.36628294786408</v>
      </c>
      <c r="D197">
        <f t="shared" ca="1" si="16"/>
        <v>456.36628294786408</v>
      </c>
      <c r="E197" s="13">
        <f t="shared" ca="1" si="17"/>
        <v>0</v>
      </c>
      <c r="F197">
        <f t="shared" ca="1" si="18"/>
        <v>2.3534585178772192</v>
      </c>
      <c r="G197">
        <f t="shared" ca="1" si="19"/>
        <v>458.71974146574132</v>
      </c>
      <c r="H197">
        <f t="shared" ca="1" si="20"/>
        <v>2.3534585178772431</v>
      </c>
    </row>
    <row r="198" spans="1:8" x14ac:dyDescent="0.25">
      <c r="A198">
        <v>183</v>
      </c>
      <c r="B198">
        <f t="shared" ca="1" si="14"/>
        <v>2.6512400591187419</v>
      </c>
      <c r="C198">
        <f t="shared" ca="1" si="15"/>
        <v>459.0175230069828</v>
      </c>
      <c r="D198">
        <f t="shared" ca="1" si="16"/>
        <v>459.0175230069828</v>
      </c>
      <c r="E198" s="13">
        <f t="shared" ca="1" si="17"/>
        <v>11</v>
      </c>
      <c r="F198">
        <f t="shared" ca="1" si="18"/>
        <v>2.4043926859864859</v>
      </c>
      <c r="G198">
        <f t="shared" ca="1" si="19"/>
        <v>461.42191569296926</v>
      </c>
      <c r="H198">
        <f t="shared" ca="1" si="20"/>
        <v>2.4043926859864655</v>
      </c>
    </row>
    <row r="199" spans="1:8" x14ac:dyDescent="0.25">
      <c r="A199">
        <v>184</v>
      </c>
      <c r="B199">
        <f t="shared" ca="1" si="14"/>
        <v>1.9709513454716094</v>
      </c>
      <c r="C199">
        <f t="shared" ca="1" si="15"/>
        <v>460.98847435245443</v>
      </c>
      <c r="D199">
        <f t="shared" ca="1" si="16"/>
        <v>459.0175230069828</v>
      </c>
      <c r="E199" s="13">
        <f t="shared" ca="1" si="17"/>
        <v>12</v>
      </c>
      <c r="F199">
        <f t="shared" ca="1" si="18"/>
        <v>1.6145149631550644</v>
      </c>
      <c r="G199">
        <f t="shared" ca="1" si="19"/>
        <v>460.63203797013784</v>
      </c>
      <c r="H199">
        <f t="shared" ca="1" si="20"/>
        <v>-0.3564363823165877</v>
      </c>
    </row>
    <row r="200" spans="1:8" x14ac:dyDescent="0.25">
      <c r="A200">
        <v>185</v>
      </c>
      <c r="B200">
        <f t="shared" ca="1" si="14"/>
        <v>2.6551167685923529</v>
      </c>
      <c r="C200">
        <f t="shared" ca="1" si="15"/>
        <v>463.64359112104677</v>
      </c>
      <c r="D200">
        <f t="shared" ca="1" si="16"/>
        <v>463.64359112104677</v>
      </c>
      <c r="E200" s="13">
        <f t="shared" ca="1" si="17"/>
        <v>15</v>
      </c>
      <c r="F200">
        <f t="shared" ca="1" si="18"/>
        <v>2.5656106865818216</v>
      </c>
      <c r="G200">
        <f t="shared" ca="1" si="19"/>
        <v>466.20920180762857</v>
      </c>
      <c r="H200">
        <f t="shared" ca="1" si="20"/>
        <v>2.565610686581806</v>
      </c>
    </row>
    <row r="201" spans="1:8" x14ac:dyDescent="0.25">
      <c r="A201">
        <v>186</v>
      </c>
      <c r="B201">
        <f t="shared" ca="1" si="14"/>
        <v>3.0821624822132621</v>
      </c>
      <c r="C201">
        <f t="shared" ca="1" si="15"/>
        <v>466.72575360326005</v>
      </c>
      <c r="D201">
        <f t="shared" ca="1" si="16"/>
        <v>466.72575360326005</v>
      </c>
      <c r="E201" s="13">
        <f t="shared" ca="1" si="17"/>
        <v>7</v>
      </c>
      <c r="F201">
        <f t="shared" ca="1" si="18"/>
        <v>2.8693649229517031</v>
      </c>
      <c r="G201">
        <f t="shared" ca="1" si="19"/>
        <v>469.59511852621176</v>
      </c>
      <c r="H201">
        <f t="shared" ca="1" si="20"/>
        <v>2.8693649229517177</v>
      </c>
    </row>
    <row r="202" spans="1:8" x14ac:dyDescent="0.25">
      <c r="A202">
        <v>187</v>
      </c>
      <c r="B202">
        <f t="shared" ca="1" si="14"/>
        <v>4.4938683706689</v>
      </c>
      <c r="C202">
        <f t="shared" ca="1" si="15"/>
        <v>471.21962197392895</v>
      </c>
      <c r="D202">
        <f t="shared" ca="1" si="16"/>
        <v>471.21962197392895</v>
      </c>
      <c r="E202" s="13">
        <f t="shared" ca="1" si="17"/>
        <v>13</v>
      </c>
      <c r="F202">
        <f t="shared" ca="1" si="18"/>
        <v>1.9113216174469831</v>
      </c>
      <c r="G202">
        <f t="shared" ca="1" si="19"/>
        <v>473.13094359137591</v>
      </c>
      <c r="H202">
        <f t="shared" ca="1" si="20"/>
        <v>1.9113216174469585</v>
      </c>
    </row>
    <row r="203" spans="1:8" x14ac:dyDescent="0.25">
      <c r="A203">
        <v>188</v>
      </c>
      <c r="B203">
        <f t="shared" ca="1" si="14"/>
        <v>1.7689600739573863</v>
      </c>
      <c r="C203">
        <f t="shared" ca="1" si="15"/>
        <v>472.98858204788633</v>
      </c>
      <c r="D203">
        <f t="shared" ca="1" si="16"/>
        <v>471.21962197392895</v>
      </c>
      <c r="E203" s="13">
        <f t="shared" ca="1" si="17"/>
        <v>7</v>
      </c>
      <c r="F203">
        <f t="shared" ca="1" si="18"/>
        <v>2.4635819938063341</v>
      </c>
      <c r="G203">
        <f t="shared" ca="1" si="19"/>
        <v>473.68320396773527</v>
      </c>
      <c r="H203">
        <f t="shared" ca="1" si="20"/>
        <v>0.69462191984894162</v>
      </c>
    </row>
    <row r="204" spans="1:8" x14ac:dyDescent="0.25">
      <c r="A204">
        <v>189</v>
      </c>
      <c r="B204">
        <f t="shared" ca="1" si="14"/>
        <v>3.3438695917318366</v>
      </c>
      <c r="C204">
        <f t="shared" ca="1" si="15"/>
        <v>476.33245163961817</v>
      </c>
      <c r="D204">
        <f t="shared" ca="1" si="16"/>
        <v>476.33245163961817</v>
      </c>
      <c r="E204" s="13">
        <f t="shared" ca="1" si="17"/>
        <v>1</v>
      </c>
      <c r="F204">
        <f t="shared" ca="1" si="18"/>
        <v>2.0801550128958102</v>
      </c>
      <c r="G204">
        <f t="shared" ca="1" si="19"/>
        <v>478.412606652514</v>
      </c>
      <c r="H204">
        <f t="shared" ca="1" si="20"/>
        <v>2.0801550128958297</v>
      </c>
    </row>
    <row r="205" spans="1:8" x14ac:dyDescent="0.25">
      <c r="A205">
        <v>190</v>
      </c>
      <c r="B205">
        <f t="shared" ca="1" si="14"/>
        <v>2.5602995851778596</v>
      </c>
      <c r="C205">
        <f t="shared" ca="1" si="15"/>
        <v>478.89275122479603</v>
      </c>
      <c r="D205">
        <f t="shared" ca="1" si="16"/>
        <v>478.89275122479603</v>
      </c>
      <c r="E205" s="13">
        <f t="shared" ca="1" si="17"/>
        <v>11</v>
      </c>
      <c r="F205">
        <f t="shared" ca="1" si="18"/>
        <v>1.9488211998058649</v>
      </c>
      <c r="G205">
        <f t="shared" ca="1" si="19"/>
        <v>480.84157242460191</v>
      </c>
      <c r="H205">
        <f t="shared" ca="1" si="20"/>
        <v>1.9488211998058773</v>
      </c>
    </row>
    <row r="206" spans="1:8" x14ac:dyDescent="0.25">
      <c r="A206">
        <v>191</v>
      </c>
      <c r="B206">
        <f t="shared" ca="1" si="14"/>
        <v>7.0306730186701083E-2</v>
      </c>
      <c r="C206">
        <f t="shared" ca="1" si="15"/>
        <v>478.96305795498273</v>
      </c>
      <c r="D206">
        <f t="shared" ca="1" si="16"/>
        <v>478.89275122479603</v>
      </c>
      <c r="E206" s="13">
        <f t="shared" ca="1" si="17"/>
        <v>0</v>
      </c>
      <c r="F206">
        <f t="shared" ca="1" si="18"/>
        <v>2.07806763691578</v>
      </c>
      <c r="G206">
        <f t="shared" ca="1" si="19"/>
        <v>480.97081886171179</v>
      </c>
      <c r="H206">
        <f t="shared" ca="1" si="20"/>
        <v>2.0077609067290609</v>
      </c>
    </row>
    <row r="207" spans="1:8" x14ac:dyDescent="0.25">
      <c r="A207">
        <v>192</v>
      </c>
      <c r="B207">
        <f t="shared" ca="1" si="14"/>
        <v>3.5423970911245375</v>
      </c>
      <c r="C207">
        <f t="shared" ca="1" si="15"/>
        <v>482.50545504610727</v>
      </c>
      <c r="D207">
        <f t="shared" ca="1" si="16"/>
        <v>482.50545504610727</v>
      </c>
      <c r="E207" s="13">
        <f t="shared" ca="1" si="17"/>
        <v>2</v>
      </c>
      <c r="F207">
        <f t="shared" ca="1" si="18"/>
        <v>1.4583509358377922</v>
      </c>
      <c r="G207">
        <f t="shared" ca="1" si="19"/>
        <v>483.96380598194509</v>
      </c>
      <c r="H207">
        <f t="shared" ca="1" si="20"/>
        <v>1.4583509358378137</v>
      </c>
    </row>
    <row r="208" spans="1:8" x14ac:dyDescent="0.25">
      <c r="A208">
        <v>193</v>
      </c>
      <c r="B208">
        <f t="shared" ca="1" si="14"/>
        <v>2.6008231638663455</v>
      </c>
      <c r="C208">
        <f t="shared" ca="1" si="15"/>
        <v>485.1062782099736</v>
      </c>
      <c r="D208">
        <f t="shared" ca="1" si="16"/>
        <v>485.1062782099736</v>
      </c>
      <c r="E208" s="13">
        <f t="shared" ca="1" si="17"/>
        <v>4</v>
      </c>
      <c r="F208">
        <f t="shared" ca="1" si="18"/>
        <v>1.833980714105601</v>
      </c>
      <c r="G208">
        <f t="shared" ca="1" si="19"/>
        <v>486.94025892407922</v>
      </c>
      <c r="H208">
        <f t="shared" ca="1" si="20"/>
        <v>1.8339807141056212</v>
      </c>
    </row>
    <row r="209" spans="1:8" x14ac:dyDescent="0.25">
      <c r="A209">
        <v>194</v>
      </c>
      <c r="B209">
        <f t="shared" ca="1" si="14"/>
        <v>1.6296271697754423</v>
      </c>
      <c r="C209">
        <f t="shared" ca="1" si="15"/>
        <v>486.73590537974906</v>
      </c>
      <c r="D209">
        <f t="shared" ca="1" si="16"/>
        <v>485.1062782099736</v>
      </c>
      <c r="E209" s="13">
        <f t="shared" ca="1" si="17"/>
        <v>15</v>
      </c>
      <c r="F209">
        <f t="shared" ca="1" si="18"/>
        <v>2.5748395292356014</v>
      </c>
      <c r="G209">
        <f t="shared" ca="1" si="19"/>
        <v>487.68111773920918</v>
      </c>
      <c r="H209">
        <f t="shared" ca="1" si="20"/>
        <v>0.94521235946012894</v>
      </c>
    </row>
    <row r="210" spans="1:8" x14ac:dyDescent="0.25">
      <c r="A210">
        <v>195</v>
      </c>
      <c r="B210">
        <f t="shared" ref="B210:B273" ca="1" si="21">$B$4+RAND()*($B$5-$B$4)</f>
        <v>3.9065708449186887</v>
      </c>
      <c r="C210">
        <f t="shared" ref="C210:C273" ca="1" si="22">C209+B210</f>
        <v>490.64247622466775</v>
      </c>
      <c r="D210">
        <f t="shared" ref="D210:D273" ca="1" si="23">IF(C210&gt;G209,C210,C209)</f>
        <v>490.64247622466775</v>
      </c>
      <c r="E210" s="13">
        <f t="shared" ref="E210:E273" ca="1" si="24">RANDBETWEEN(0,15)</f>
        <v>14</v>
      </c>
      <c r="F210">
        <f t="shared" ref="F210:F273" ca="1" si="25">_xlfn.NORM.INV(RAND(),$B$8,$B$9)</f>
        <v>1.389441351480377</v>
      </c>
      <c r="G210">
        <f t="shared" ref="G210:G273" ca="1" si="26">D210+F210</f>
        <v>492.03191757614815</v>
      </c>
      <c r="H210">
        <f t="shared" ref="H210:H273" ca="1" si="27">G210-C210</f>
        <v>1.3894413514804</v>
      </c>
    </row>
    <row r="211" spans="1:8" x14ac:dyDescent="0.25">
      <c r="A211">
        <v>196</v>
      </c>
      <c r="B211">
        <f t="shared" ca="1" si="21"/>
        <v>3.0664438198302353</v>
      </c>
      <c r="C211">
        <f t="shared" ca="1" si="22"/>
        <v>493.70892004449797</v>
      </c>
      <c r="D211">
        <f t="shared" ca="1" si="23"/>
        <v>493.70892004449797</v>
      </c>
      <c r="E211" s="13">
        <f t="shared" ca="1" si="24"/>
        <v>7</v>
      </c>
      <c r="F211">
        <f t="shared" ca="1" si="25"/>
        <v>2.1062896091286718</v>
      </c>
      <c r="G211">
        <f t="shared" ca="1" si="26"/>
        <v>495.81520965362665</v>
      </c>
      <c r="H211">
        <f t="shared" ca="1" si="27"/>
        <v>2.1062896091286802</v>
      </c>
    </row>
    <row r="212" spans="1:8" x14ac:dyDescent="0.25">
      <c r="A212">
        <v>197</v>
      </c>
      <c r="B212">
        <f t="shared" ca="1" si="21"/>
        <v>3.4509756775386169</v>
      </c>
      <c r="C212">
        <f t="shared" ca="1" si="22"/>
        <v>497.15989572203659</v>
      </c>
      <c r="D212">
        <f t="shared" ca="1" si="23"/>
        <v>497.15989572203659</v>
      </c>
      <c r="E212" s="13">
        <f t="shared" ca="1" si="24"/>
        <v>12</v>
      </c>
      <c r="F212">
        <f t="shared" ca="1" si="25"/>
        <v>2.7865643338408939</v>
      </c>
      <c r="G212">
        <f t="shared" ca="1" si="26"/>
        <v>499.94646005587748</v>
      </c>
      <c r="H212">
        <f t="shared" ca="1" si="27"/>
        <v>2.7865643338408859</v>
      </c>
    </row>
    <row r="213" spans="1:8" x14ac:dyDescent="0.25">
      <c r="A213">
        <v>198</v>
      </c>
      <c r="B213">
        <f t="shared" ca="1" si="21"/>
        <v>0.65656151862680756</v>
      </c>
      <c r="C213">
        <f t="shared" ca="1" si="22"/>
        <v>497.8164572406634</v>
      </c>
      <c r="D213">
        <f t="shared" ca="1" si="23"/>
        <v>497.15989572203659</v>
      </c>
      <c r="E213" s="13">
        <f t="shared" ca="1" si="24"/>
        <v>14</v>
      </c>
      <c r="F213">
        <f t="shared" ca="1" si="25"/>
        <v>1.6173014346931249</v>
      </c>
      <c r="G213">
        <f t="shared" ca="1" si="26"/>
        <v>498.7771971567297</v>
      </c>
      <c r="H213">
        <f t="shared" ca="1" si="27"/>
        <v>0.96073991606630216</v>
      </c>
    </row>
    <row r="214" spans="1:8" x14ac:dyDescent="0.25">
      <c r="A214">
        <v>199</v>
      </c>
      <c r="B214">
        <f t="shared" ca="1" si="21"/>
        <v>4.6967217818361942</v>
      </c>
      <c r="C214">
        <f t="shared" ca="1" si="22"/>
        <v>502.51317902249957</v>
      </c>
      <c r="D214">
        <f t="shared" ca="1" si="23"/>
        <v>502.51317902249957</v>
      </c>
      <c r="E214" s="13">
        <f t="shared" ca="1" si="24"/>
        <v>6</v>
      </c>
      <c r="F214">
        <f t="shared" ca="1" si="25"/>
        <v>1.5663701107662868</v>
      </c>
      <c r="G214">
        <f t="shared" ca="1" si="26"/>
        <v>504.07954913326586</v>
      </c>
      <c r="H214">
        <f t="shared" ca="1" si="27"/>
        <v>1.566370110766286</v>
      </c>
    </row>
    <row r="215" spans="1:8" x14ac:dyDescent="0.25">
      <c r="A215">
        <v>200</v>
      </c>
      <c r="B215">
        <f t="shared" ca="1" si="21"/>
        <v>3.1788004530600276</v>
      </c>
      <c r="C215">
        <f t="shared" ca="1" si="22"/>
        <v>505.69197947555961</v>
      </c>
      <c r="D215">
        <f t="shared" ca="1" si="23"/>
        <v>505.69197947555961</v>
      </c>
      <c r="E215" s="13">
        <f t="shared" ca="1" si="24"/>
        <v>14</v>
      </c>
      <c r="F215">
        <f t="shared" ca="1" si="25"/>
        <v>2.03244603529865</v>
      </c>
      <c r="G215">
        <f t="shared" ca="1" si="26"/>
        <v>507.72442551085828</v>
      </c>
      <c r="H215">
        <f t="shared" ca="1" si="27"/>
        <v>2.0324460352986762</v>
      </c>
    </row>
    <row r="216" spans="1:8" x14ac:dyDescent="0.25">
      <c r="A216">
        <v>201</v>
      </c>
      <c r="B216">
        <f t="shared" ca="1" si="21"/>
        <v>2.9243129205235583</v>
      </c>
      <c r="C216">
        <f t="shared" ca="1" si="22"/>
        <v>508.61629239608317</v>
      </c>
      <c r="D216">
        <f t="shared" ca="1" si="23"/>
        <v>508.61629239608317</v>
      </c>
      <c r="E216" s="13">
        <f t="shared" ca="1" si="24"/>
        <v>9</v>
      </c>
      <c r="F216">
        <f t="shared" ca="1" si="25"/>
        <v>2.6110405295915102</v>
      </c>
      <c r="G216">
        <f t="shared" ca="1" si="26"/>
        <v>511.22733292567466</v>
      </c>
      <c r="H216">
        <f t="shared" ca="1" si="27"/>
        <v>2.6110405295914916</v>
      </c>
    </row>
    <row r="217" spans="1:8" x14ac:dyDescent="0.25">
      <c r="A217">
        <v>202</v>
      </c>
      <c r="B217">
        <f t="shared" ca="1" si="21"/>
        <v>4.2209700783260846</v>
      </c>
      <c r="C217">
        <f t="shared" ca="1" si="22"/>
        <v>512.83726247440927</v>
      </c>
      <c r="D217">
        <f t="shared" ca="1" si="23"/>
        <v>512.83726247440927</v>
      </c>
      <c r="E217" s="13">
        <f t="shared" ca="1" si="24"/>
        <v>11</v>
      </c>
      <c r="F217">
        <f t="shared" ca="1" si="25"/>
        <v>2.4937749527463202</v>
      </c>
      <c r="G217">
        <f t="shared" ca="1" si="26"/>
        <v>515.33103742715559</v>
      </c>
      <c r="H217">
        <f t="shared" ca="1" si="27"/>
        <v>2.4937749527463211</v>
      </c>
    </row>
    <row r="218" spans="1:8" x14ac:dyDescent="0.25">
      <c r="A218">
        <v>203</v>
      </c>
      <c r="B218">
        <f t="shared" ca="1" si="21"/>
        <v>3.9744925627658692</v>
      </c>
      <c r="C218">
        <f t="shared" ca="1" si="22"/>
        <v>516.81175503717509</v>
      </c>
      <c r="D218">
        <f t="shared" ca="1" si="23"/>
        <v>516.81175503717509</v>
      </c>
      <c r="E218" s="13">
        <f t="shared" ca="1" si="24"/>
        <v>11</v>
      </c>
      <c r="F218">
        <f t="shared" ca="1" si="25"/>
        <v>1.4999510360377042</v>
      </c>
      <c r="G218">
        <f t="shared" ca="1" si="26"/>
        <v>518.3117060732128</v>
      </c>
      <c r="H218">
        <f t="shared" ca="1" si="27"/>
        <v>1.4999510360377144</v>
      </c>
    </row>
    <row r="219" spans="1:8" x14ac:dyDescent="0.25">
      <c r="A219">
        <v>204</v>
      </c>
      <c r="B219">
        <f t="shared" ca="1" si="21"/>
        <v>4.8606140541059473</v>
      </c>
      <c r="C219">
        <f t="shared" ca="1" si="22"/>
        <v>521.67236909128098</v>
      </c>
      <c r="D219">
        <f t="shared" ca="1" si="23"/>
        <v>521.67236909128098</v>
      </c>
      <c r="E219" s="13">
        <f t="shared" ca="1" si="24"/>
        <v>13</v>
      </c>
      <c r="F219">
        <f t="shared" ca="1" si="25"/>
        <v>2.9784694138120682</v>
      </c>
      <c r="G219">
        <f t="shared" ca="1" si="26"/>
        <v>524.65083850509302</v>
      </c>
      <c r="H219">
        <f t="shared" ca="1" si="27"/>
        <v>2.9784694138120358</v>
      </c>
    </row>
    <row r="220" spans="1:8" x14ac:dyDescent="0.25">
      <c r="A220">
        <v>205</v>
      </c>
      <c r="B220">
        <f t="shared" ca="1" si="21"/>
        <v>0.17039204087528126</v>
      </c>
      <c r="C220">
        <f t="shared" ca="1" si="22"/>
        <v>521.84276113215628</v>
      </c>
      <c r="D220">
        <f t="shared" ca="1" si="23"/>
        <v>521.67236909128098</v>
      </c>
      <c r="E220" s="13">
        <f t="shared" ca="1" si="24"/>
        <v>8</v>
      </c>
      <c r="F220">
        <f t="shared" ca="1" si="25"/>
        <v>2.7313390066352006</v>
      </c>
      <c r="G220">
        <f t="shared" ca="1" si="26"/>
        <v>524.40370809791614</v>
      </c>
      <c r="H220">
        <f t="shared" ca="1" si="27"/>
        <v>2.5609469657598538</v>
      </c>
    </row>
    <row r="221" spans="1:8" x14ac:dyDescent="0.25">
      <c r="A221">
        <v>206</v>
      </c>
      <c r="B221">
        <f t="shared" ca="1" si="21"/>
        <v>2.9248193228131223</v>
      </c>
      <c r="C221">
        <f t="shared" ca="1" si="22"/>
        <v>524.76758045496945</v>
      </c>
      <c r="D221">
        <f t="shared" ca="1" si="23"/>
        <v>524.76758045496945</v>
      </c>
      <c r="E221" s="13">
        <f t="shared" ca="1" si="24"/>
        <v>14</v>
      </c>
      <c r="F221">
        <f t="shared" ca="1" si="25"/>
        <v>1.9030567566781518</v>
      </c>
      <c r="G221">
        <f t="shared" ca="1" si="26"/>
        <v>526.67063721164754</v>
      </c>
      <c r="H221">
        <f t="shared" ca="1" si="27"/>
        <v>1.9030567566780974</v>
      </c>
    </row>
    <row r="222" spans="1:8" x14ac:dyDescent="0.25">
      <c r="A222">
        <v>207</v>
      </c>
      <c r="B222">
        <f t="shared" ca="1" si="21"/>
        <v>1.248839527918485</v>
      </c>
      <c r="C222">
        <f t="shared" ca="1" si="22"/>
        <v>526.0164199828879</v>
      </c>
      <c r="D222">
        <f t="shared" ca="1" si="23"/>
        <v>524.76758045496945</v>
      </c>
      <c r="E222" s="13">
        <f t="shared" ca="1" si="24"/>
        <v>10</v>
      </c>
      <c r="F222">
        <f t="shared" ca="1" si="25"/>
        <v>1.1890715591306527</v>
      </c>
      <c r="G222">
        <f t="shared" ca="1" si="26"/>
        <v>525.95665201410009</v>
      </c>
      <c r="H222">
        <f t="shared" ca="1" si="27"/>
        <v>-5.9767968787809878E-2</v>
      </c>
    </row>
    <row r="223" spans="1:8" x14ac:dyDescent="0.25">
      <c r="A223">
        <v>208</v>
      </c>
      <c r="B223">
        <f t="shared" ca="1" si="21"/>
        <v>4.6314905690862727</v>
      </c>
      <c r="C223">
        <f t="shared" ca="1" si="22"/>
        <v>530.64791055197418</v>
      </c>
      <c r="D223">
        <f t="shared" ca="1" si="23"/>
        <v>530.64791055197418</v>
      </c>
      <c r="E223" s="13">
        <f t="shared" ca="1" si="24"/>
        <v>1</v>
      </c>
      <c r="F223">
        <f t="shared" ca="1" si="25"/>
        <v>1.9476810814242052</v>
      </c>
      <c r="G223">
        <f t="shared" ca="1" si="26"/>
        <v>532.59559163339839</v>
      </c>
      <c r="H223">
        <f t="shared" ca="1" si="27"/>
        <v>1.9476810814242072</v>
      </c>
    </row>
    <row r="224" spans="1:8" x14ac:dyDescent="0.25">
      <c r="A224">
        <v>209</v>
      </c>
      <c r="B224">
        <f t="shared" ca="1" si="21"/>
        <v>2.098782595600583</v>
      </c>
      <c r="C224">
        <f t="shared" ca="1" si="22"/>
        <v>532.74669314757477</v>
      </c>
      <c r="D224">
        <f t="shared" ca="1" si="23"/>
        <v>532.74669314757477</v>
      </c>
      <c r="E224" s="13">
        <f t="shared" ca="1" si="24"/>
        <v>13</v>
      </c>
      <c r="F224">
        <f t="shared" ca="1" si="25"/>
        <v>2.049018976418127</v>
      </c>
      <c r="G224">
        <f t="shared" ca="1" si="26"/>
        <v>534.79571212399287</v>
      </c>
      <c r="H224">
        <f t="shared" ca="1" si="27"/>
        <v>2.0490189764180968</v>
      </c>
    </row>
    <row r="225" spans="1:8" x14ac:dyDescent="0.25">
      <c r="A225">
        <v>210</v>
      </c>
      <c r="B225">
        <f t="shared" ca="1" si="21"/>
        <v>1.1441874699614312</v>
      </c>
      <c r="C225">
        <f t="shared" ca="1" si="22"/>
        <v>533.89088061753625</v>
      </c>
      <c r="D225">
        <f t="shared" ca="1" si="23"/>
        <v>532.74669314757477</v>
      </c>
      <c r="E225" s="13">
        <f t="shared" ca="1" si="24"/>
        <v>8</v>
      </c>
      <c r="F225">
        <f t="shared" ca="1" si="25"/>
        <v>1.3692565497504603</v>
      </c>
      <c r="G225">
        <f t="shared" ca="1" si="26"/>
        <v>534.11594969732528</v>
      </c>
      <c r="H225">
        <f t="shared" ca="1" si="27"/>
        <v>0.22506907978902291</v>
      </c>
    </row>
    <row r="226" spans="1:8" x14ac:dyDescent="0.25">
      <c r="A226">
        <v>211</v>
      </c>
      <c r="B226">
        <f t="shared" ca="1" si="21"/>
        <v>0.84000508374597549</v>
      </c>
      <c r="C226">
        <f t="shared" ca="1" si="22"/>
        <v>534.7308857012822</v>
      </c>
      <c r="D226">
        <f t="shared" ca="1" si="23"/>
        <v>534.7308857012822</v>
      </c>
      <c r="E226" s="13">
        <f t="shared" ca="1" si="24"/>
        <v>12</v>
      </c>
      <c r="F226">
        <f t="shared" ca="1" si="25"/>
        <v>1.9685358799095842</v>
      </c>
      <c r="G226">
        <f t="shared" ca="1" si="26"/>
        <v>536.69942158119181</v>
      </c>
      <c r="H226">
        <f t="shared" ca="1" si="27"/>
        <v>1.9685358799096093</v>
      </c>
    </row>
    <row r="227" spans="1:8" x14ac:dyDescent="0.25">
      <c r="A227">
        <v>212</v>
      </c>
      <c r="B227">
        <f t="shared" ca="1" si="21"/>
        <v>3.3307696355700287</v>
      </c>
      <c r="C227">
        <f t="shared" ca="1" si="22"/>
        <v>538.06165533685225</v>
      </c>
      <c r="D227">
        <f t="shared" ca="1" si="23"/>
        <v>538.06165533685225</v>
      </c>
      <c r="E227" s="13">
        <f t="shared" ca="1" si="24"/>
        <v>6</v>
      </c>
      <c r="F227">
        <f t="shared" ca="1" si="25"/>
        <v>2.84900490279778</v>
      </c>
      <c r="G227">
        <f t="shared" ca="1" si="26"/>
        <v>540.91066023965004</v>
      </c>
      <c r="H227">
        <f t="shared" ca="1" si="27"/>
        <v>2.8490049027977875</v>
      </c>
    </row>
    <row r="228" spans="1:8" x14ac:dyDescent="0.25">
      <c r="A228">
        <v>213</v>
      </c>
      <c r="B228">
        <f t="shared" ca="1" si="21"/>
        <v>3.6193709996504335</v>
      </c>
      <c r="C228">
        <f t="shared" ca="1" si="22"/>
        <v>541.68102633650267</v>
      </c>
      <c r="D228">
        <f t="shared" ca="1" si="23"/>
        <v>541.68102633650267</v>
      </c>
      <c r="E228" s="13">
        <f t="shared" ca="1" si="24"/>
        <v>4</v>
      </c>
      <c r="F228">
        <f t="shared" ca="1" si="25"/>
        <v>2.1978848851610442</v>
      </c>
      <c r="G228">
        <f t="shared" ca="1" si="26"/>
        <v>543.87891122166366</v>
      </c>
      <c r="H228">
        <f t="shared" ca="1" si="27"/>
        <v>2.1978848851609882</v>
      </c>
    </row>
    <row r="229" spans="1:8" x14ac:dyDescent="0.25">
      <c r="A229">
        <v>214</v>
      </c>
      <c r="B229">
        <f t="shared" ca="1" si="21"/>
        <v>4.9212149829120424</v>
      </c>
      <c r="C229">
        <f t="shared" ca="1" si="22"/>
        <v>546.6022413194147</v>
      </c>
      <c r="D229">
        <f t="shared" ca="1" si="23"/>
        <v>546.6022413194147</v>
      </c>
      <c r="E229" s="13">
        <f t="shared" ca="1" si="24"/>
        <v>8</v>
      </c>
      <c r="F229">
        <f t="shared" ca="1" si="25"/>
        <v>3.0011788851000984</v>
      </c>
      <c r="G229">
        <f t="shared" ca="1" si="26"/>
        <v>549.6034202045148</v>
      </c>
      <c r="H229">
        <f t="shared" ca="1" si="27"/>
        <v>3.0011788851001029</v>
      </c>
    </row>
    <row r="230" spans="1:8" x14ac:dyDescent="0.25">
      <c r="A230">
        <v>215</v>
      </c>
      <c r="B230">
        <f t="shared" ca="1" si="21"/>
        <v>1.8964331101473624</v>
      </c>
      <c r="C230">
        <f t="shared" ca="1" si="22"/>
        <v>548.49867442956202</v>
      </c>
      <c r="D230">
        <f t="shared" ca="1" si="23"/>
        <v>546.6022413194147</v>
      </c>
      <c r="E230" s="13">
        <f t="shared" ca="1" si="24"/>
        <v>11</v>
      </c>
      <c r="F230">
        <f t="shared" ca="1" si="25"/>
        <v>2.2773435823080757</v>
      </c>
      <c r="G230">
        <f t="shared" ca="1" si="26"/>
        <v>548.87958490172275</v>
      </c>
      <c r="H230">
        <f t="shared" ca="1" si="27"/>
        <v>0.38091047216073548</v>
      </c>
    </row>
    <row r="231" spans="1:8" x14ac:dyDescent="0.25">
      <c r="A231">
        <v>216</v>
      </c>
      <c r="B231">
        <f t="shared" ca="1" si="21"/>
        <v>1.0373804187839453</v>
      </c>
      <c r="C231">
        <f t="shared" ca="1" si="22"/>
        <v>549.536054848346</v>
      </c>
      <c r="D231">
        <f t="shared" ca="1" si="23"/>
        <v>549.536054848346</v>
      </c>
      <c r="E231" s="13">
        <f t="shared" ca="1" si="24"/>
        <v>13</v>
      </c>
      <c r="F231">
        <f t="shared" ca="1" si="25"/>
        <v>1.6968932648755271</v>
      </c>
      <c r="G231">
        <f t="shared" ca="1" si="26"/>
        <v>551.23294811322148</v>
      </c>
      <c r="H231">
        <f t="shared" ca="1" si="27"/>
        <v>1.6968932648754844</v>
      </c>
    </row>
    <row r="232" spans="1:8" x14ac:dyDescent="0.25">
      <c r="A232">
        <v>217</v>
      </c>
      <c r="B232">
        <f t="shared" ca="1" si="21"/>
        <v>2.6254029674395651</v>
      </c>
      <c r="C232">
        <f t="shared" ca="1" si="22"/>
        <v>552.16145781578552</v>
      </c>
      <c r="D232">
        <f t="shared" ca="1" si="23"/>
        <v>552.16145781578552</v>
      </c>
      <c r="E232" s="13">
        <f t="shared" ca="1" si="24"/>
        <v>11</v>
      </c>
      <c r="F232">
        <f t="shared" ca="1" si="25"/>
        <v>2.4066274335036471</v>
      </c>
      <c r="G232">
        <f t="shared" ca="1" si="26"/>
        <v>554.5680852492892</v>
      </c>
      <c r="H232">
        <f t="shared" ca="1" si="27"/>
        <v>2.4066274335036724</v>
      </c>
    </row>
    <row r="233" spans="1:8" x14ac:dyDescent="0.25">
      <c r="A233">
        <v>218</v>
      </c>
      <c r="B233">
        <f t="shared" ca="1" si="21"/>
        <v>0.70880809645796794</v>
      </c>
      <c r="C233">
        <f t="shared" ca="1" si="22"/>
        <v>552.87026591224344</v>
      </c>
      <c r="D233">
        <f t="shared" ca="1" si="23"/>
        <v>552.16145781578552</v>
      </c>
      <c r="E233" s="13">
        <f t="shared" ca="1" si="24"/>
        <v>0</v>
      </c>
      <c r="F233">
        <f t="shared" ca="1" si="25"/>
        <v>2.5466317970889696</v>
      </c>
      <c r="G233">
        <f t="shared" ca="1" si="26"/>
        <v>554.70808961287446</v>
      </c>
      <c r="H233">
        <f t="shared" ca="1" si="27"/>
        <v>1.8378237006310201</v>
      </c>
    </row>
    <row r="234" spans="1:8" x14ac:dyDescent="0.25">
      <c r="A234">
        <v>219</v>
      </c>
      <c r="B234">
        <f t="shared" ca="1" si="21"/>
        <v>2.3682021175196328</v>
      </c>
      <c r="C234">
        <f t="shared" ca="1" si="22"/>
        <v>555.23846802976311</v>
      </c>
      <c r="D234">
        <f t="shared" ca="1" si="23"/>
        <v>555.23846802976311</v>
      </c>
      <c r="E234" s="13">
        <f t="shared" ca="1" si="24"/>
        <v>8</v>
      </c>
      <c r="F234">
        <f t="shared" ca="1" si="25"/>
        <v>2.7515835565592113</v>
      </c>
      <c r="G234">
        <f t="shared" ca="1" si="26"/>
        <v>557.99005158632235</v>
      </c>
      <c r="H234">
        <f t="shared" ca="1" si="27"/>
        <v>2.7515835565592397</v>
      </c>
    </row>
    <row r="235" spans="1:8" x14ac:dyDescent="0.25">
      <c r="A235">
        <v>220</v>
      </c>
      <c r="B235">
        <f t="shared" ca="1" si="21"/>
        <v>3.1285324265405872</v>
      </c>
      <c r="C235">
        <f t="shared" ca="1" si="22"/>
        <v>558.36700045630369</v>
      </c>
      <c r="D235">
        <f t="shared" ca="1" si="23"/>
        <v>558.36700045630369</v>
      </c>
      <c r="E235" s="13">
        <f t="shared" ca="1" si="24"/>
        <v>2</v>
      </c>
      <c r="F235">
        <f t="shared" ca="1" si="25"/>
        <v>1.3466558555546362</v>
      </c>
      <c r="G235">
        <f t="shared" ca="1" si="26"/>
        <v>559.71365631185836</v>
      </c>
      <c r="H235">
        <f t="shared" ca="1" si="27"/>
        <v>1.3466558555546726</v>
      </c>
    </row>
    <row r="236" spans="1:8" x14ac:dyDescent="0.25">
      <c r="A236">
        <v>221</v>
      </c>
      <c r="B236">
        <f t="shared" ca="1" si="21"/>
        <v>0.43232234445421514</v>
      </c>
      <c r="C236">
        <f t="shared" ca="1" si="22"/>
        <v>558.79932280075786</v>
      </c>
      <c r="D236">
        <f t="shared" ca="1" si="23"/>
        <v>558.36700045630369</v>
      </c>
      <c r="E236" s="13">
        <f t="shared" ca="1" si="24"/>
        <v>3</v>
      </c>
      <c r="F236">
        <f t="shared" ca="1" si="25"/>
        <v>1.184921014338908</v>
      </c>
      <c r="G236">
        <f t="shared" ca="1" si="26"/>
        <v>559.55192147064258</v>
      </c>
      <c r="H236">
        <f t="shared" ca="1" si="27"/>
        <v>0.75259866988471913</v>
      </c>
    </row>
    <row r="237" spans="1:8" x14ac:dyDescent="0.25">
      <c r="A237">
        <v>222</v>
      </c>
      <c r="B237">
        <f t="shared" ca="1" si="21"/>
        <v>1.629616888483213</v>
      </c>
      <c r="C237">
        <f t="shared" ca="1" si="22"/>
        <v>560.42893968924113</v>
      </c>
      <c r="D237">
        <f t="shared" ca="1" si="23"/>
        <v>560.42893968924113</v>
      </c>
      <c r="E237" s="13">
        <f t="shared" ca="1" si="24"/>
        <v>4</v>
      </c>
      <c r="F237">
        <f t="shared" ca="1" si="25"/>
        <v>3.0305642272311069</v>
      </c>
      <c r="G237">
        <f t="shared" ca="1" si="26"/>
        <v>563.45950391647227</v>
      </c>
      <c r="H237">
        <f t="shared" ca="1" si="27"/>
        <v>3.0305642272311388</v>
      </c>
    </row>
    <row r="238" spans="1:8" x14ac:dyDescent="0.25">
      <c r="A238">
        <v>223</v>
      </c>
      <c r="B238">
        <f t="shared" ca="1" si="21"/>
        <v>1.58600197476092</v>
      </c>
      <c r="C238">
        <f t="shared" ca="1" si="22"/>
        <v>562.01494166400209</v>
      </c>
      <c r="D238">
        <f t="shared" ca="1" si="23"/>
        <v>560.42893968924113</v>
      </c>
      <c r="E238" s="13">
        <f t="shared" ca="1" si="24"/>
        <v>0</v>
      </c>
      <c r="F238">
        <f t="shared" ca="1" si="25"/>
        <v>2.5076092608301597</v>
      </c>
      <c r="G238">
        <f t="shared" ca="1" si="26"/>
        <v>562.93654895007126</v>
      </c>
      <c r="H238">
        <f t="shared" ca="1" si="27"/>
        <v>0.92160728606916109</v>
      </c>
    </row>
    <row r="239" spans="1:8" x14ac:dyDescent="0.25">
      <c r="A239">
        <v>224</v>
      </c>
      <c r="B239">
        <f t="shared" ca="1" si="21"/>
        <v>4.5980477238160313</v>
      </c>
      <c r="C239">
        <f t="shared" ca="1" si="22"/>
        <v>566.61298938781817</v>
      </c>
      <c r="D239">
        <f t="shared" ca="1" si="23"/>
        <v>566.61298938781817</v>
      </c>
      <c r="E239" s="13">
        <f t="shared" ca="1" si="24"/>
        <v>2</v>
      </c>
      <c r="F239">
        <f t="shared" ca="1" si="25"/>
        <v>1.5301976873212142</v>
      </c>
      <c r="G239">
        <f t="shared" ca="1" si="26"/>
        <v>568.14318707513939</v>
      </c>
      <c r="H239">
        <f t="shared" ca="1" si="27"/>
        <v>1.5301976873212197</v>
      </c>
    </row>
    <row r="240" spans="1:8" x14ac:dyDescent="0.25">
      <c r="A240">
        <v>225</v>
      </c>
      <c r="B240">
        <f t="shared" ca="1" si="21"/>
        <v>0.34572803187355394</v>
      </c>
      <c r="C240">
        <f t="shared" ca="1" si="22"/>
        <v>566.95871741969177</v>
      </c>
      <c r="D240">
        <f t="shared" ca="1" si="23"/>
        <v>566.61298938781817</v>
      </c>
      <c r="E240" s="13">
        <f t="shared" ca="1" si="24"/>
        <v>3</v>
      </c>
      <c r="F240">
        <f t="shared" ca="1" si="25"/>
        <v>1.866652562068754</v>
      </c>
      <c r="G240">
        <f t="shared" ca="1" si="26"/>
        <v>568.47964194988697</v>
      </c>
      <c r="H240">
        <f t="shared" ca="1" si="27"/>
        <v>1.5209245301952024</v>
      </c>
    </row>
    <row r="241" spans="1:8" x14ac:dyDescent="0.25">
      <c r="A241">
        <v>226</v>
      </c>
      <c r="B241">
        <f t="shared" ca="1" si="21"/>
        <v>1.6382926286721666</v>
      </c>
      <c r="C241">
        <f t="shared" ca="1" si="22"/>
        <v>568.59701004836393</v>
      </c>
      <c r="D241">
        <f t="shared" ca="1" si="23"/>
        <v>568.59701004836393</v>
      </c>
      <c r="E241" s="13">
        <f t="shared" ca="1" si="24"/>
        <v>7</v>
      </c>
      <c r="F241">
        <f t="shared" ca="1" si="25"/>
        <v>1.6622942667521274</v>
      </c>
      <c r="G241">
        <f t="shared" ca="1" si="26"/>
        <v>570.25930431511608</v>
      </c>
      <c r="H241">
        <f t="shared" ca="1" si="27"/>
        <v>1.6622942667521556</v>
      </c>
    </row>
    <row r="242" spans="1:8" x14ac:dyDescent="0.25">
      <c r="A242">
        <v>227</v>
      </c>
      <c r="B242">
        <f t="shared" ca="1" si="21"/>
        <v>4.4448498077859906</v>
      </c>
      <c r="C242">
        <f t="shared" ca="1" si="22"/>
        <v>573.04185985614993</v>
      </c>
      <c r="D242">
        <f t="shared" ca="1" si="23"/>
        <v>573.04185985614993</v>
      </c>
      <c r="E242" s="13">
        <f t="shared" ca="1" si="24"/>
        <v>1</v>
      </c>
      <c r="F242">
        <f t="shared" ca="1" si="25"/>
        <v>2.2299270150694492</v>
      </c>
      <c r="G242">
        <f t="shared" ca="1" si="26"/>
        <v>575.27178687121932</v>
      </c>
      <c r="H242">
        <f t="shared" ca="1" si="27"/>
        <v>2.2299270150693928</v>
      </c>
    </row>
    <row r="243" spans="1:8" x14ac:dyDescent="0.25">
      <c r="A243">
        <v>228</v>
      </c>
      <c r="B243">
        <f t="shared" ca="1" si="21"/>
        <v>1.0117428970513838</v>
      </c>
      <c r="C243">
        <f t="shared" ca="1" si="22"/>
        <v>574.05360275320129</v>
      </c>
      <c r="D243">
        <f t="shared" ca="1" si="23"/>
        <v>573.04185985614993</v>
      </c>
      <c r="E243" s="13">
        <f t="shared" ca="1" si="24"/>
        <v>10</v>
      </c>
      <c r="F243">
        <f t="shared" ca="1" si="25"/>
        <v>1.7586169819677404</v>
      </c>
      <c r="G243">
        <f t="shared" ca="1" si="26"/>
        <v>574.80047683811767</v>
      </c>
      <c r="H243">
        <f t="shared" ca="1" si="27"/>
        <v>0.74687408491638507</v>
      </c>
    </row>
    <row r="244" spans="1:8" x14ac:dyDescent="0.25">
      <c r="A244">
        <v>229</v>
      </c>
      <c r="B244">
        <f t="shared" ca="1" si="21"/>
        <v>1.3245354819446697</v>
      </c>
      <c r="C244">
        <f t="shared" ca="1" si="22"/>
        <v>575.37813823514591</v>
      </c>
      <c r="D244">
        <f t="shared" ca="1" si="23"/>
        <v>575.37813823514591</v>
      </c>
      <c r="E244" s="13">
        <f t="shared" ca="1" si="24"/>
        <v>2</v>
      </c>
      <c r="F244">
        <f t="shared" ca="1" si="25"/>
        <v>2.3001484683050952</v>
      </c>
      <c r="G244">
        <f t="shared" ca="1" si="26"/>
        <v>577.67828670345102</v>
      </c>
      <c r="H244">
        <f t="shared" ca="1" si="27"/>
        <v>2.3001484683051103</v>
      </c>
    </row>
    <row r="245" spans="1:8" x14ac:dyDescent="0.25">
      <c r="A245">
        <v>230</v>
      </c>
      <c r="B245">
        <f t="shared" ca="1" si="21"/>
        <v>0.36102460698714922</v>
      </c>
      <c r="C245">
        <f t="shared" ca="1" si="22"/>
        <v>575.73916284213306</v>
      </c>
      <c r="D245">
        <f t="shared" ca="1" si="23"/>
        <v>575.37813823514591</v>
      </c>
      <c r="E245" s="13">
        <f t="shared" ca="1" si="24"/>
        <v>14</v>
      </c>
      <c r="F245">
        <f t="shared" ca="1" si="25"/>
        <v>1.7065817178533864</v>
      </c>
      <c r="G245">
        <f t="shared" ca="1" si="26"/>
        <v>577.08471995299931</v>
      </c>
      <c r="H245">
        <f t="shared" ca="1" si="27"/>
        <v>1.3455571108662525</v>
      </c>
    </row>
    <row r="246" spans="1:8" x14ac:dyDescent="0.25">
      <c r="A246">
        <v>231</v>
      </c>
      <c r="B246">
        <f t="shared" ca="1" si="21"/>
        <v>0.52038908120438543</v>
      </c>
      <c r="C246">
        <f t="shared" ca="1" si="22"/>
        <v>576.25955192333743</v>
      </c>
      <c r="D246">
        <f t="shared" ca="1" si="23"/>
        <v>575.73916284213306</v>
      </c>
      <c r="E246" s="13">
        <f t="shared" ca="1" si="24"/>
        <v>12</v>
      </c>
      <c r="F246">
        <f t="shared" ca="1" si="25"/>
        <v>1.6528564452490357</v>
      </c>
      <c r="G246">
        <f t="shared" ca="1" si="26"/>
        <v>577.39201928738214</v>
      </c>
      <c r="H246">
        <f t="shared" ca="1" si="27"/>
        <v>1.1324673640447145</v>
      </c>
    </row>
    <row r="247" spans="1:8" x14ac:dyDescent="0.25">
      <c r="A247">
        <v>232</v>
      </c>
      <c r="B247">
        <f t="shared" ca="1" si="21"/>
        <v>4.1809178587004778</v>
      </c>
      <c r="C247">
        <f t="shared" ca="1" si="22"/>
        <v>580.44046978203789</v>
      </c>
      <c r="D247">
        <f t="shared" ca="1" si="23"/>
        <v>580.44046978203789</v>
      </c>
      <c r="E247" s="13">
        <f t="shared" ca="1" si="24"/>
        <v>12</v>
      </c>
      <c r="F247">
        <f t="shared" ca="1" si="25"/>
        <v>1.3473227173769504</v>
      </c>
      <c r="G247">
        <f t="shared" ca="1" si="26"/>
        <v>581.78779249941488</v>
      </c>
      <c r="H247">
        <f t="shared" ca="1" si="27"/>
        <v>1.3473227173769828</v>
      </c>
    </row>
    <row r="248" spans="1:8" x14ac:dyDescent="0.25">
      <c r="A248">
        <v>233</v>
      </c>
      <c r="B248">
        <f t="shared" ca="1" si="21"/>
        <v>2.4602063994683032</v>
      </c>
      <c r="C248">
        <f t="shared" ca="1" si="22"/>
        <v>582.90067618150624</v>
      </c>
      <c r="D248">
        <f t="shared" ca="1" si="23"/>
        <v>582.90067618150624</v>
      </c>
      <c r="E248" s="13">
        <f t="shared" ca="1" si="24"/>
        <v>9</v>
      </c>
      <c r="F248">
        <f t="shared" ca="1" si="25"/>
        <v>1.9004065633723175</v>
      </c>
      <c r="G248">
        <f t="shared" ca="1" si="26"/>
        <v>584.80108274487861</v>
      </c>
      <c r="H248">
        <f t="shared" ca="1" si="27"/>
        <v>1.9004065633723712</v>
      </c>
    </row>
    <row r="249" spans="1:8" x14ac:dyDescent="0.25">
      <c r="A249">
        <v>234</v>
      </c>
      <c r="B249">
        <f t="shared" ca="1" si="21"/>
        <v>0.58496245479507047</v>
      </c>
      <c r="C249">
        <f t="shared" ca="1" si="22"/>
        <v>583.48563863630136</v>
      </c>
      <c r="D249">
        <f t="shared" ca="1" si="23"/>
        <v>582.90067618150624</v>
      </c>
      <c r="E249" s="13">
        <f t="shared" ca="1" si="24"/>
        <v>14</v>
      </c>
      <c r="F249">
        <f t="shared" ca="1" si="25"/>
        <v>1.6930532721941449</v>
      </c>
      <c r="G249">
        <f t="shared" ca="1" si="26"/>
        <v>584.59372945370035</v>
      </c>
      <c r="H249">
        <f t="shared" ca="1" si="27"/>
        <v>1.1080908173989883</v>
      </c>
    </row>
    <row r="250" spans="1:8" x14ac:dyDescent="0.25">
      <c r="A250">
        <v>235</v>
      </c>
      <c r="B250">
        <f t="shared" ca="1" si="21"/>
        <v>4.1272177235317917</v>
      </c>
      <c r="C250">
        <f t="shared" ca="1" si="22"/>
        <v>587.61285635983313</v>
      </c>
      <c r="D250">
        <f t="shared" ca="1" si="23"/>
        <v>587.61285635983313</v>
      </c>
      <c r="E250" s="13">
        <f t="shared" ca="1" si="24"/>
        <v>1</v>
      </c>
      <c r="F250">
        <f t="shared" ca="1" si="25"/>
        <v>2.3187150112603927</v>
      </c>
      <c r="G250">
        <f t="shared" ca="1" si="26"/>
        <v>589.93157137109347</v>
      </c>
      <c r="H250">
        <f t="shared" ca="1" si="27"/>
        <v>2.3187150112603376</v>
      </c>
    </row>
    <row r="251" spans="1:8" x14ac:dyDescent="0.25">
      <c r="A251">
        <v>236</v>
      </c>
      <c r="B251">
        <f t="shared" ca="1" si="21"/>
        <v>4.2174778382187856</v>
      </c>
      <c r="C251">
        <f t="shared" ca="1" si="22"/>
        <v>591.8303341980519</v>
      </c>
      <c r="D251">
        <f t="shared" ca="1" si="23"/>
        <v>591.8303341980519</v>
      </c>
      <c r="E251" s="13">
        <f t="shared" ca="1" si="24"/>
        <v>10</v>
      </c>
      <c r="F251">
        <f t="shared" ca="1" si="25"/>
        <v>2.6359033806691166</v>
      </c>
      <c r="G251">
        <f t="shared" ca="1" si="26"/>
        <v>594.46623757872101</v>
      </c>
      <c r="H251">
        <f t="shared" ca="1" si="27"/>
        <v>2.6359033806691059</v>
      </c>
    </row>
    <row r="252" spans="1:8" x14ac:dyDescent="0.25">
      <c r="A252">
        <v>237</v>
      </c>
      <c r="B252">
        <f t="shared" ca="1" si="21"/>
        <v>2.8422646194505679</v>
      </c>
      <c r="C252">
        <f t="shared" ca="1" si="22"/>
        <v>594.67259881750249</v>
      </c>
      <c r="D252">
        <f t="shared" ca="1" si="23"/>
        <v>594.67259881750249</v>
      </c>
      <c r="E252" s="13">
        <f t="shared" ca="1" si="24"/>
        <v>2</v>
      </c>
      <c r="F252">
        <f t="shared" ca="1" si="25"/>
        <v>2.4929086231759756</v>
      </c>
      <c r="G252">
        <f t="shared" ca="1" si="26"/>
        <v>597.16550744067843</v>
      </c>
      <c r="H252">
        <f t="shared" ca="1" si="27"/>
        <v>2.4929086231759356</v>
      </c>
    </row>
    <row r="253" spans="1:8" x14ac:dyDescent="0.25">
      <c r="A253">
        <v>238</v>
      </c>
      <c r="B253">
        <f t="shared" ca="1" si="21"/>
        <v>1.9213335023141647</v>
      </c>
      <c r="C253">
        <f t="shared" ca="1" si="22"/>
        <v>596.59393231981664</v>
      </c>
      <c r="D253">
        <f t="shared" ca="1" si="23"/>
        <v>594.67259881750249</v>
      </c>
      <c r="E253" s="13">
        <f t="shared" ca="1" si="24"/>
        <v>4</v>
      </c>
      <c r="F253">
        <f t="shared" ca="1" si="25"/>
        <v>1.6960157322538902</v>
      </c>
      <c r="G253">
        <f t="shared" ca="1" si="26"/>
        <v>596.36861454975633</v>
      </c>
      <c r="H253">
        <f t="shared" ca="1" si="27"/>
        <v>-0.22531777006031461</v>
      </c>
    </row>
    <row r="254" spans="1:8" x14ac:dyDescent="0.25">
      <c r="A254">
        <v>239</v>
      </c>
      <c r="B254">
        <f t="shared" ca="1" si="21"/>
        <v>3.7745954637359058</v>
      </c>
      <c r="C254">
        <f t="shared" ca="1" si="22"/>
        <v>600.36852778355251</v>
      </c>
      <c r="D254">
        <f t="shared" ca="1" si="23"/>
        <v>600.36852778355251</v>
      </c>
      <c r="E254" s="13">
        <f t="shared" ca="1" si="24"/>
        <v>3</v>
      </c>
      <c r="F254">
        <f t="shared" ca="1" si="25"/>
        <v>1.5661115630905353</v>
      </c>
      <c r="G254">
        <f t="shared" ca="1" si="26"/>
        <v>601.93463934664305</v>
      </c>
      <c r="H254">
        <f t="shared" ca="1" si="27"/>
        <v>1.5661115630905442</v>
      </c>
    </row>
    <row r="255" spans="1:8" x14ac:dyDescent="0.25">
      <c r="A255">
        <v>240</v>
      </c>
      <c r="B255">
        <f t="shared" ca="1" si="21"/>
        <v>2.2921557566610273</v>
      </c>
      <c r="C255">
        <f t="shared" ca="1" si="22"/>
        <v>602.66068354021354</v>
      </c>
      <c r="D255">
        <f t="shared" ca="1" si="23"/>
        <v>602.66068354021354</v>
      </c>
      <c r="E255" s="13">
        <f t="shared" ca="1" si="24"/>
        <v>9</v>
      </c>
      <c r="F255">
        <f t="shared" ca="1" si="25"/>
        <v>2.5657409800823454</v>
      </c>
      <c r="G255">
        <f t="shared" ca="1" si="26"/>
        <v>605.22642452029584</v>
      </c>
      <c r="H255">
        <f t="shared" ca="1" si="27"/>
        <v>2.5657409800822961</v>
      </c>
    </row>
    <row r="256" spans="1:8" x14ac:dyDescent="0.25">
      <c r="A256">
        <v>241</v>
      </c>
      <c r="B256">
        <f t="shared" ca="1" si="21"/>
        <v>2.5006865054076788</v>
      </c>
      <c r="C256">
        <f t="shared" ca="1" si="22"/>
        <v>605.1613700456212</v>
      </c>
      <c r="D256">
        <f t="shared" ca="1" si="23"/>
        <v>602.66068354021354</v>
      </c>
      <c r="E256" s="13">
        <f t="shared" ca="1" si="24"/>
        <v>2</v>
      </c>
      <c r="F256">
        <f t="shared" ca="1" si="25"/>
        <v>2.1274948696624443</v>
      </c>
      <c r="G256">
        <f t="shared" ca="1" si="26"/>
        <v>604.78817840987597</v>
      </c>
      <c r="H256">
        <f t="shared" ca="1" si="27"/>
        <v>-0.37319163574522918</v>
      </c>
    </row>
    <row r="257" spans="1:8" x14ac:dyDescent="0.25">
      <c r="A257">
        <v>242</v>
      </c>
      <c r="B257">
        <f t="shared" ca="1" si="21"/>
        <v>4.602151778530553</v>
      </c>
      <c r="C257">
        <f t="shared" ca="1" si="22"/>
        <v>609.76352182415178</v>
      </c>
      <c r="D257">
        <f t="shared" ca="1" si="23"/>
        <v>609.76352182415178</v>
      </c>
      <c r="E257" s="13">
        <f t="shared" ca="1" si="24"/>
        <v>10</v>
      </c>
      <c r="F257">
        <f t="shared" ca="1" si="25"/>
        <v>1.4521901679869433</v>
      </c>
      <c r="G257">
        <f t="shared" ca="1" si="26"/>
        <v>611.21571199213872</v>
      </c>
      <c r="H257">
        <f t="shared" ca="1" si="27"/>
        <v>1.4521901679869416</v>
      </c>
    </row>
    <row r="258" spans="1:8" x14ac:dyDescent="0.25">
      <c r="A258">
        <v>243</v>
      </c>
      <c r="B258">
        <f t="shared" ca="1" si="21"/>
        <v>1.9673199524034564</v>
      </c>
      <c r="C258">
        <f t="shared" ca="1" si="22"/>
        <v>611.73084177655528</v>
      </c>
      <c r="D258">
        <f t="shared" ca="1" si="23"/>
        <v>611.73084177655528</v>
      </c>
      <c r="E258" s="13">
        <f t="shared" ca="1" si="24"/>
        <v>6</v>
      </c>
      <c r="F258">
        <f t="shared" ca="1" si="25"/>
        <v>1.9487390839033609</v>
      </c>
      <c r="G258">
        <f t="shared" ca="1" si="26"/>
        <v>613.6795808604586</v>
      </c>
      <c r="H258">
        <f t="shared" ca="1" si="27"/>
        <v>1.9487390839033196</v>
      </c>
    </row>
    <row r="259" spans="1:8" x14ac:dyDescent="0.25">
      <c r="A259">
        <v>244</v>
      </c>
      <c r="B259">
        <f t="shared" ca="1" si="21"/>
        <v>4.4761260295740772</v>
      </c>
      <c r="C259">
        <f t="shared" ca="1" si="22"/>
        <v>616.20696780612934</v>
      </c>
      <c r="D259">
        <f t="shared" ca="1" si="23"/>
        <v>616.20696780612934</v>
      </c>
      <c r="E259" s="13">
        <f t="shared" ca="1" si="24"/>
        <v>13</v>
      </c>
      <c r="F259">
        <f t="shared" ca="1" si="25"/>
        <v>1.1133371499769011</v>
      </c>
      <c r="G259">
        <f t="shared" ca="1" si="26"/>
        <v>617.32030495610627</v>
      </c>
      <c r="H259">
        <f t="shared" ca="1" si="27"/>
        <v>1.1133371499769282</v>
      </c>
    </row>
    <row r="260" spans="1:8" x14ac:dyDescent="0.25">
      <c r="A260">
        <v>245</v>
      </c>
      <c r="B260">
        <f t="shared" ca="1" si="21"/>
        <v>0.98711974645848521</v>
      </c>
      <c r="C260">
        <f t="shared" ca="1" si="22"/>
        <v>617.1940875525878</v>
      </c>
      <c r="D260">
        <f t="shared" ca="1" si="23"/>
        <v>616.20696780612934</v>
      </c>
      <c r="E260" s="13">
        <f t="shared" ca="1" si="24"/>
        <v>11</v>
      </c>
      <c r="F260">
        <f t="shared" ca="1" si="25"/>
        <v>2.0839681829077317</v>
      </c>
      <c r="G260">
        <f t="shared" ca="1" si="26"/>
        <v>618.29093598903705</v>
      </c>
      <c r="H260">
        <f t="shared" ca="1" si="27"/>
        <v>1.0968484364492497</v>
      </c>
    </row>
    <row r="261" spans="1:8" x14ac:dyDescent="0.25">
      <c r="A261">
        <v>246</v>
      </c>
      <c r="B261">
        <f t="shared" ca="1" si="21"/>
        <v>1.4207667761457698</v>
      </c>
      <c r="C261">
        <f t="shared" ca="1" si="22"/>
        <v>618.6148543287336</v>
      </c>
      <c r="D261">
        <f t="shared" ca="1" si="23"/>
        <v>618.6148543287336</v>
      </c>
      <c r="E261" s="13">
        <f t="shared" ca="1" si="24"/>
        <v>1</v>
      </c>
      <c r="F261">
        <f t="shared" ca="1" si="25"/>
        <v>2.8744489622048675</v>
      </c>
      <c r="G261">
        <f t="shared" ca="1" si="26"/>
        <v>621.48930329093844</v>
      </c>
      <c r="H261">
        <f t="shared" ca="1" si="27"/>
        <v>2.8744489622048377</v>
      </c>
    </row>
    <row r="262" spans="1:8" x14ac:dyDescent="0.25">
      <c r="A262">
        <v>247</v>
      </c>
      <c r="B262">
        <f t="shared" ca="1" si="21"/>
        <v>4.4584655968427644E-2</v>
      </c>
      <c r="C262">
        <f t="shared" ca="1" si="22"/>
        <v>618.65943898470198</v>
      </c>
      <c r="D262">
        <f t="shared" ca="1" si="23"/>
        <v>618.6148543287336</v>
      </c>
      <c r="E262" s="13">
        <f t="shared" ca="1" si="24"/>
        <v>4</v>
      </c>
      <c r="F262">
        <f t="shared" ca="1" si="25"/>
        <v>1.8755946649924113</v>
      </c>
      <c r="G262">
        <f t="shared" ca="1" si="26"/>
        <v>620.49044899372598</v>
      </c>
      <c r="H262">
        <f t="shared" ca="1" si="27"/>
        <v>1.8310100090239985</v>
      </c>
    </row>
    <row r="263" spans="1:8" x14ac:dyDescent="0.25">
      <c r="A263">
        <v>248</v>
      </c>
      <c r="B263">
        <f t="shared" ca="1" si="21"/>
        <v>4.9276239579280858</v>
      </c>
      <c r="C263">
        <f t="shared" ca="1" si="22"/>
        <v>623.58706294263004</v>
      </c>
      <c r="D263">
        <f t="shared" ca="1" si="23"/>
        <v>623.58706294263004</v>
      </c>
      <c r="E263" s="13">
        <f t="shared" ca="1" si="24"/>
        <v>2</v>
      </c>
      <c r="F263">
        <f t="shared" ca="1" si="25"/>
        <v>2.08472140956279</v>
      </c>
      <c r="G263">
        <f t="shared" ca="1" si="26"/>
        <v>625.67178435219284</v>
      </c>
      <c r="H263">
        <f t="shared" ca="1" si="27"/>
        <v>2.0847214095628033</v>
      </c>
    </row>
    <row r="264" spans="1:8" x14ac:dyDescent="0.25">
      <c r="A264">
        <v>249</v>
      </c>
      <c r="B264">
        <f t="shared" ca="1" si="21"/>
        <v>0.36372701599652668</v>
      </c>
      <c r="C264">
        <f t="shared" ca="1" si="22"/>
        <v>623.95078995862661</v>
      </c>
      <c r="D264">
        <f t="shared" ca="1" si="23"/>
        <v>623.58706294263004</v>
      </c>
      <c r="E264" s="13">
        <f t="shared" ca="1" si="24"/>
        <v>13</v>
      </c>
      <c r="F264">
        <f t="shared" ca="1" si="25"/>
        <v>2.7467171306661582</v>
      </c>
      <c r="G264">
        <f t="shared" ca="1" si="26"/>
        <v>626.33378007329623</v>
      </c>
      <c r="H264">
        <f t="shared" ca="1" si="27"/>
        <v>2.3829901146696102</v>
      </c>
    </row>
    <row r="265" spans="1:8" x14ac:dyDescent="0.25">
      <c r="A265">
        <v>250</v>
      </c>
      <c r="B265">
        <f t="shared" ca="1" si="21"/>
        <v>2.6572236146279011</v>
      </c>
      <c r="C265">
        <f t="shared" ca="1" si="22"/>
        <v>626.60801357325454</v>
      </c>
      <c r="D265">
        <f t="shared" ca="1" si="23"/>
        <v>626.60801357325454</v>
      </c>
      <c r="E265" s="13">
        <f t="shared" ca="1" si="24"/>
        <v>4</v>
      </c>
      <c r="F265">
        <f t="shared" ca="1" si="25"/>
        <v>2.3042076241857625</v>
      </c>
      <c r="G265">
        <f t="shared" ca="1" si="26"/>
        <v>628.91222119744032</v>
      </c>
      <c r="H265">
        <f t="shared" ca="1" si="27"/>
        <v>2.3042076241857785</v>
      </c>
    </row>
    <row r="266" spans="1:8" x14ac:dyDescent="0.25">
      <c r="A266">
        <v>251</v>
      </c>
      <c r="B266">
        <f t="shared" ca="1" si="21"/>
        <v>2.7499940747893876</v>
      </c>
      <c r="C266">
        <f t="shared" ca="1" si="22"/>
        <v>629.35800764804389</v>
      </c>
      <c r="D266">
        <f t="shared" ca="1" si="23"/>
        <v>629.35800764804389</v>
      </c>
      <c r="E266" s="13">
        <f t="shared" ca="1" si="24"/>
        <v>12</v>
      </c>
      <c r="F266">
        <f t="shared" ca="1" si="25"/>
        <v>2.0317066433761424</v>
      </c>
      <c r="G266">
        <f t="shared" ca="1" si="26"/>
        <v>631.38971429142009</v>
      </c>
      <c r="H266">
        <f t="shared" ca="1" si="27"/>
        <v>2.0317066433761966</v>
      </c>
    </row>
    <row r="267" spans="1:8" x14ac:dyDescent="0.25">
      <c r="A267">
        <v>252</v>
      </c>
      <c r="B267">
        <f t="shared" ca="1" si="21"/>
        <v>3.1324386235164519</v>
      </c>
      <c r="C267">
        <f t="shared" ca="1" si="22"/>
        <v>632.49044627156036</v>
      </c>
      <c r="D267">
        <f t="shared" ca="1" si="23"/>
        <v>632.49044627156036</v>
      </c>
      <c r="E267" s="13">
        <f t="shared" ca="1" si="24"/>
        <v>5</v>
      </c>
      <c r="F267">
        <f t="shared" ca="1" si="25"/>
        <v>1.741974767643069</v>
      </c>
      <c r="G267">
        <f t="shared" ca="1" si="26"/>
        <v>634.23242103920347</v>
      </c>
      <c r="H267">
        <f t="shared" ca="1" si="27"/>
        <v>1.7419747676431143</v>
      </c>
    </row>
    <row r="268" spans="1:8" x14ac:dyDescent="0.25">
      <c r="A268">
        <v>253</v>
      </c>
      <c r="B268">
        <f t="shared" ca="1" si="21"/>
        <v>0.69941891589870797</v>
      </c>
      <c r="C268">
        <f t="shared" ca="1" si="22"/>
        <v>633.18986518745908</v>
      </c>
      <c r="D268">
        <f t="shared" ca="1" si="23"/>
        <v>632.49044627156036</v>
      </c>
      <c r="E268" s="13">
        <f t="shared" ca="1" si="24"/>
        <v>10</v>
      </c>
      <c r="F268">
        <f t="shared" ca="1" si="25"/>
        <v>1.9559210731594052</v>
      </c>
      <c r="G268">
        <f t="shared" ca="1" si="26"/>
        <v>634.44636734471976</v>
      </c>
      <c r="H268">
        <f t="shared" ca="1" si="27"/>
        <v>1.2565021572606838</v>
      </c>
    </row>
    <row r="269" spans="1:8" x14ac:dyDescent="0.25">
      <c r="A269">
        <v>254</v>
      </c>
      <c r="B269">
        <f t="shared" ca="1" si="21"/>
        <v>1.608167547368446</v>
      </c>
      <c r="C269">
        <f t="shared" ca="1" si="22"/>
        <v>634.79803273482753</v>
      </c>
      <c r="D269">
        <f t="shared" ca="1" si="23"/>
        <v>634.79803273482753</v>
      </c>
      <c r="E269" s="13">
        <f t="shared" ca="1" si="24"/>
        <v>0</v>
      </c>
      <c r="F269">
        <f t="shared" ca="1" si="25"/>
        <v>1.998717529813262</v>
      </c>
      <c r="G269">
        <f t="shared" ca="1" si="26"/>
        <v>636.79675026464076</v>
      </c>
      <c r="H269">
        <f t="shared" ca="1" si="27"/>
        <v>1.9987175298132343</v>
      </c>
    </row>
    <row r="270" spans="1:8" x14ac:dyDescent="0.25">
      <c r="A270">
        <v>255</v>
      </c>
      <c r="B270">
        <f t="shared" ca="1" si="21"/>
        <v>2.7350714276036752</v>
      </c>
      <c r="C270">
        <f t="shared" ca="1" si="22"/>
        <v>637.53310416243119</v>
      </c>
      <c r="D270">
        <f t="shared" ca="1" si="23"/>
        <v>637.53310416243119</v>
      </c>
      <c r="E270" s="13">
        <f t="shared" ca="1" si="24"/>
        <v>14</v>
      </c>
      <c r="F270">
        <f t="shared" ca="1" si="25"/>
        <v>2.1196459788467972</v>
      </c>
      <c r="G270">
        <f t="shared" ca="1" si="26"/>
        <v>639.65275014127803</v>
      </c>
      <c r="H270">
        <f t="shared" ca="1" si="27"/>
        <v>2.1196459788468474</v>
      </c>
    </row>
    <row r="271" spans="1:8" x14ac:dyDescent="0.25">
      <c r="A271">
        <v>256</v>
      </c>
      <c r="B271">
        <f t="shared" ca="1" si="21"/>
        <v>2.2825525795497463</v>
      </c>
      <c r="C271">
        <f t="shared" ca="1" si="22"/>
        <v>639.81565674198089</v>
      </c>
      <c r="D271">
        <f t="shared" ca="1" si="23"/>
        <v>639.81565674198089</v>
      </c>
      <c r="E271" s="13">
        <f t="shared" ca="1" si="24"/>
        <v>6</v>
      </c>
      <c r="F271">
        <f t="shared" ca="1" si="25"/>
        <v>2.9404695609702638</v>
      </c>
      <c r="G271">
        <f t="shared" ca="1" si="26"/>
        <v>642.7561263029512</v>
      </c>
      <c r="H271">
        <f t="shared" ca="1" si="27"/>
        <v>2.940469560970314</v>
      </c>
    </row>
    <row r="272" spans="1:8" x14ac:dyDescent="0.25">
      <c r="A272">
        <v>257</v>
      </c>
      <c r="B272">
        <f t="shared" ca="1" si="21"/>
        <v>4.1527747789099712</v>
      </c>
      <c r="C272">
        <f t="shared" ca="1" si="22"/>
        <v>643.96843152089082</v>
      </c>
      <c r="D272">
        <f t="shared" ca="1" si="23"/>
        <v>643.96843152089082</v>
      </c>
      <c r="E272" s="13">
        <f t="shared" ca="1" si="24"/>
        <v>14</v>
      </c>
      <c r="F272">
        <f t="shared" ca="1" si="25"/>
        <v>2.1224162236698549</v>
      </c>
      <c r="G272">
        <f t="shared" ca="1" si="26"/>
        <v>646.09084774456062</v>
      </c>
      <c r="H272">
        <f t="shared" ca="1" si="27"/>
        <v>2.1224162236698021</v>
      </c>
    </row>
    <row r="273" spans="1:8" x14ac:dyDescent="0.25">
      <c r="A273">
        <v>258</v>
      </c>
      <c r="B273">
        <f t="shared" ca="1" si="21"/>
        <v>1.3324412640011241</v>
      </c>
      <c r="C273">
        <f t="shared" ca="1" si="22"/>
        <v>645.30087278489191</v>
      </c>
      <c r="D273">
        <f t="shared" ca="1" si="23"/>
        <v>643.96843152089082</v>
      </c>
      <c r="E273" s="13">
        <f t="shared" ca="1" si="24"/>
        <v>5</v>
      </c>
      <c r="F273">
        <f t="shared" ca="1" si="25"/>
        <v>2.276447530176243</v>
      </c>
      <c r="G273">
        <f t="shared" ca="1" si="26"/>
        <v>646.24487905106707</v>
      </c>
      <c r="H273">
        <f t="shared" ca="1" si="27"/>
        <v>0.94400626617516536</v>
      </c>
    </row>
    <row r="274" spans="1:8" x14ac:dyDescent="0.25">
      <c r="A274">
        <v>259</v>
      </c>
      <c r="B274">
        <f t="shared" ref="B274:B337" ca="1" si="28">$B$4+RAND()*($B$5-$B$4)</f>
        <v>3.6089251590965468</v>
      </c>
      <c r="C274">
        <f t="shared" ref="C274:C337" ca="1" si="29">C273+B274</f>
        <v>648.90979794398845</v>
      </c>
      <c r="D274">
        <f t="shared" ref="D274:D337" ca="1" si="30">IF(C274&gt;G273,C274,C273)</f>
        <v>648.90979794398845</v>
      </c>
      <c r="E274" s="13">
        <f t="shared" ref="E274:E337" ca="1" si="31">RANDBETWEEN(0,15)</f>
        <v>7</v>
      </c>
      <c r="F274">
        <f t="shared" ref="F274:F337" ca="1" si="32">_xlfn.NORM.INV(RAND(),$B$8,$B$9)</f>
        <v>1.692773117193771</v>
      </c>
      <c r="G274">
        <f t="shared" ref="G274:G337" ca="1" si="33">D274+F274</f>
        <v>650.60257106118218</v>
      </c>
      <c r="H274">
        <f t="shared" ref="H274:H337" ca="1" si="34">G274-C274</f>
        <v>1.6927731171937239</v>
      </c>
    </row>
    <row r="275" spans="1:8" x14ac:dyDescent="0.25">
      <c r="A275">
        <v>260</v>
      </c>
      <c r="B275">
        <f t="shared" ca="1" si="28"/>
        <v>1.5210999658757673</v>
      </c>
      <c r="C275">
        <f t="shared" ca="1" si="29"/>
        <v>650.43089790986426</v>
      </c>
      <c r="D275">
        <f t="shared" ca="1" si="30"/>
        <v>648.90979794398845</v>
      </c>
      <c r="E275" s="13">
        <f t="shared" ca="1" si="31"/>
        <v>4</v>
      </c>
      <c r="F275">
        <f t="shared" ca="1" si="32"/>
        <v>0.45230210967960849</v>
      </c>
      <c r="G275">
        <f t="shared" ca="1" si="33"/>
        <v>649.36210005366809</v>
      </c>
      <c r="H275">
        <f t="shared" ca="1" si="34"/>
        <v>-1.06879785619617</v>
      </c>
    </row>
    <row r="276" spans="1:8" x14ac:dyDescent="0.25">
      <c r="A276">
        <v>261</v>
      </c>
      <c r="B276">
        <f t="shared" ca="1" si="28"/>
        <v>3.2347391672114671</v>
      </c>
      <c r="C276">
        <f t="shared" ca="1" si="29"/>
        <v>653.66563707707576</v>
      </c>
      <c r="D276">
        <f t="shared" ca="1" si="30"/>
        <v>653.66563707707576</v>
      </c>
      <c r="E276" s="13">
        <f t="shared" ca="1" si="31"/>
        <v>13</v>
      </c>
      <c r="F276">
        <f t="shared" ca="1" si="32"/>
        <v>1.8211280184027732</v>
      </c>
      <c r="G276">
        <f t="shared" ca="1" si="33"/>
        <v>655.48676509547852</v>
      </c>
      <c r="H276">
        <f t="shared" ca="1" si="34"/>
        <v>1.8211280184027601</v>
      </c>
    </row>
    <row r="277" spans="1:8" x14ac:dyDescent="0.25">
      <c r="A277">
        <v>262</v>
      </c>
      <c r="B277">
        <f t="shared" ca="1" si="28"/>
        <v>4.5507029054709918</v>
      </c>
      <c r="C277">
        <f t="shared" ca="1" si="29"/>
        <v>658.21633998254674</v>
      </c>
      <c r="D277">
        <f t="shared" ca="1" si="30"/>
        <v>658.21633998254674</v>
      </c>
      <c r="E277" s="13">
        <f t="shared" ca="1" si="31"/>
        <v>4</v>
      </c>
      <c r="F277">
        <f t="shared" ca="1" si="32"/>
        <v>1.6085174652180716</v>
      </c>
      <c r="G277">
        <f t="shared" ca="1" si="33"/>
        <v>659.82485744776477</v>
      </c>
      <c r="H277">
        <f t="shared" ca="1" si="34"/>
        <v>1.6085174652180285</v>
      </c>
    </row>
    <row r="278" spans="1:8" x14ac:dyDescent="0.25">
      <c r="A278">
        <v>263</v>
      </c>
      <c r="B278">
        <f t="shared" ca="1" si="28"/>
        <v>0.33124062884899885</v>
      </c>
      <c r="C278">
        <f t="shared" ca="1" si="29"/>
        <v>658.54758061139569</v>
      </c>
      <c r="D278">
        <f t="shared" ca="1" si="30"/>
        <v>658.21633998254674</v>
      </c>
      <c r="E278" s="13">
        <f t="shared" ca="1" si="31"/>
        <v>8</v>
      </c>
      <c r="F278">
        <f t="shared" ca="1" si="32"/>
        <v>1.9924511374755862</v>
      </c>
      <c r="G278">
        <f t="shared" ca="1" si="33"/>
        <v>660.20879112002228</v>
      </c>
      <c r="H278">
        <f t="shared" ca="1" si="34"/>
        <v>1.6612105086265956</v>
      </c>
    </row>
    <row r="279" spans="1:8" x14ac:dyDescent="0.25">
      <c r="A279">
        <v>264</v>
      </c>
      <c r="B279">
        <f t="shared" ca="1" si="28"/>
        <v>1.867729014919099</v>
      </c>
      <c r="C279">
        <f t="shared" ca="1" si="29"/>
        <v>660.41530962631475</v>
      </c>
      <c r="D279">
        <f t="shared" ca="1" si="30"/>
        <v>660.41530962631475</v>
      </c>
      <c r="E279" s="13">
        <f t="shared" ca="1" si="31"/>
        <v>7</v>
      </c>
      <c r="F279">
        <f t="shared" ca="1" si="32"/>
        <v>1.7079790544571707</v>
      </c>
      <c r="G279">
        <f t="shared" ca="1" si="33"/>
        <v>662.12328868077191</v>
      </c>
      <c r="H279">
        <f t="shared" ca="1" si="34"/>
        <v>1.7079790544571551</v>
      </c>
    </row>
    <row r="280" spans="1:8" x14ac:dyDescent="0.25">
      <c r="A280">
        <v>265</v>
      </c>
      <c r="B280">
        <f t="shared" ca="1" si="28"/>
        <v>0.67803095141594216</v>
      </c>
      <c r="C280">
        <f t="shared" ca="1" si="29"/>
        <v>661.09334057773071</v>
      </c>
      <c r="D280">
        <f t="shared" ca="1" si="30"/>
        <v>660.41530962631475</v>
      </c>
      <c r="E280" s="13">
        <f t="shared" ca="1" si="31"/>
        <v>15</v>
      </c>
      <c r="F280">
        <f t="shared" ca="1" si="32"/>
        <v>1.6242352210849216</v>
      </c>
      <c r="G280">
        <f t="shared" ca="1" si="33"/>
        <v>662.03954484739972</v>
      </c>
      <c r="H280">
        <f t="shared" ca="1" si="34"/>
        <v>0.9462042696690105</v>
      </c>
    </row>
    <row r="281" spans="1:8" x14ac:dyDescent="0.25">
      <c r="A281">
        <v>266</v>
      </c>
      <c r="B281">
        <f t="shared" ca="1" si="28"/>
        <v>1.3175155692613365</v>
      </c>
      <c r="C281">
        <f t="shared" ca="1" si="29"/>
        <v>662.41085614699205</v>
      </c>
      <c r="D281">
        <f t="shared" ca="1" si="30"/>
        <v>662.41085614699205</v>
      </c>
      <c r="E281" s="13">
        <f t="shared" ca="1" si="31"/>
        <v>6</v>
      </c>
      <c r="F281">
        <f t="shared" ca="1" si="32"/>
        <v>1.3819333456345604</v>
      </c>
      <c r="G281">
        <f t="shared" ca="1" si="33"/>
        <v>663.79278949262664</v>
      </c>
      <c r="H281">
        <f t="shared" ca="1" si="34"/>
        <v>1.381933345634593</v>
      </c>
    </row>
    <row r="282" spans="1:8" x14ac:dyDescent="0.25">
      <c r="A282">
        <v>267</v>
      </c>
      <c r="B282">
        <f t="shared" ca="1" si="28"/>
        <v>0.42004145543397431</v>
      </c>
      <c r="C282">
        <f t="shared" ca="1" si="29"/>
        <v>662.83089760242603</v>
      </c>
      <c r="D282">
        <f t="shared" ca="1" si="30"/>
        <v>662.41085614699205</v>
      </c>
      <c r="E282" s="13">
        <f t="shared" ca="1" si="31"/>
        <v>10</v>
      </c>
      <c r="F282">
        <f t="shared" ca="1" si="32"/>
        <v>1.8516826361725955</v>
      </c>
      <c r="G282">
        <f t="shared" ca="1" si="33"/>
        <v>664.26253878316459</v>
      </c>
      <c r="H282">
        <f t="shared" ca="1" si="34"/>
        <v>1.4316411807385521</v>
      </c>
    </row>
    <row r="283" spans="1:8" x14ac:dyDescent="0.25">
      <c r="A283">
        <v>268</v>
      </c>
      <c r="B283">
        <f t="shared" ca="1" si="28"/>
        <v>2.3271601068761276</v>
      </c>
      <c r="C283">
        <f t="shared" ca="1" si="29"/>
        <v>665.15805770930217</v>
      </c>
      <c r="D283">
        <f t="shared" ca="1" si="30"/>
        <v>665.15805770930217</v>
      </c>
      <c r="E283" s="13">
        <f t="shared" ca="1" si="31"/>
        <v>3</v>
      </c>
      <c r="F283">
        <f t="shared" ca="1" si="32"/>
        <v>2.0369516559065501</v>
      </c>
      <c r="G283">
        <f t="shared" ca="1" si="33"/>
        <v>667.19500936520876</v>
      </c>
      <c r="H283">
        <f t="shared" ca="1" si="34"/>
        <v>2.0369516559065914</v>
      </c>
    </row>
    <row r="284" spans="1:8" x14ac:dyDescent="0.25">
      <c r="A284">
        <v>269</v>
      </c>
      <c r="B284">
        <f t="shared" ca="1" si="28"/>
        <v>1.328330297692351</v>
      </c>
      <c r="C284">
        <f t="shared" ca="1" si="29"/>
        <v>666.4863880069945</v>
      </c>
      <c r="D284">
        <f t="shared" ca="1" si="30"/>
        <v>665.15805770930217</v>
      </c>
      <c r="E284" s="13">
        <f t="shared" ca="1" si="31"/>
        <v>6</v>
      </c>
      <c r="F284">
        <f t="shared" ca="1" si="32"/>
        <v>1.1559099951422418</v>
      </c>
      <c r="G284">
        <f t="shared" ca="1" si="33"/>
        <v>666.31396770444439</v>
      </c>
      <c r="H284">
        <f t="shared" ca="1" si="34"/>
        <v>-0.17242030255010832</v>
      </c>
    </row>
    <row r="285" spans="1:8" x14ac:dyDescent="0.25">
      <c r="A285">
        <v>270</v>
      </c>
      <c r="B285">
        <f t="shared" ca="1" si="28"/>
        <v>3.6287313578717688</v>
      </c>
      <c r="C285">
        <f t="shared" ca="1" si="29"/>
        <v>670.11511936486625</v>
      </c>
      <c r="D285">
        <f t="shared" ca="1" si="30"/>
        <v>670.11511936486625</v>
      </c>
      <c r="E285" s="13">
        <f t="shared" ca="1" si="31"/>
        <v>9</v>
      </c>
      <c r="F285">
        <f t="shared" ca="1" si="32"/>
        <v>2.8343085118028197</v>
      </c>
      <c r="G285">
        <f t="shared" ca="1" si="33"/>
        <v>672.94942787666912</v>
      </c>
      <c r="H285">
        <f t="shared" ca="1" si="34"/>
        <v>2.8343085118028739</v>
      </c>
    </row>
    <row r="286" spans="1:8" x14ac:dyDescent="0.25">
      <c r="A286">
        <v>271</v>
      </c>
      <c r="B286">
        <f t="shared" ca="1" si="28"/>
        <v>0.87256090135863995</v>
      </c>
      <c r="C286">
        <f t="shared" ca="1" si="29"/>
        <v>670.98768026622486</v>
      </c>
      <c r="D286">
        <f t="shared" ca="1" si="30"/>
        <v>670.11511936486625</v>
      </c>
      <c r="E286" s="13">
        <f t="shared" ca="1" si="31"/>
        <v>7</v>
      </c>
      <c r="F286">
        <f t="shared" ca="1" si="32"/>
        <v>1.7220672782272028</v>
      </c>
      <c r="G286">
        <f t="shared" ca="1" si="33"/>
        <v>671.83718664309345</v>
      </c>
      <c r="H286">
        <f t="shared" ca="1" si="34"/>
        <v>0.84950637686858954</v>
      </c>
    </row>
    <row r="287" spans="1:8" x14ac:dyDescent="0.25">
      <c r="A287">
        <v>272</v>
      </c>
      <c r="B287">
        <f t="shared" ca="1" si="28"/>
        <v>7.8161555918893066E-2</v>
      </c>
      <c r="C287">
        <f t="shared" ca="1" si="29"/>
        <v>671.06584182214374</v>
      </c>
      <c r="D287">
        <f t="shared" ca="1" si="30"/>
        <v>670.98768026622486</v>
      </c>
      <c r="E287" s="13">
        <f t="shared" ca="1" si="31"/>
        <v>7</v>
      </c>
      <c r="F287">
        <f t="shared" ca="1" si="32"/>
        <v>1.5374013021266995</v>
      </c>
      <c r="G287">
        <f t="shared" ca="1" si="33"/>
        <v>672.52508156835154</v>
      </c>
      <c r="H287">
        <f t="shared" ca="1" si="34"/>
        <v>1.4592397462077997</v>
      </c>
    </row>
    <row r="288" spans="1:8" x14ac:dyDescent="0.25">
      <c r="A288">
        <v>273</v>
      </c>
      <c r="B288">
        <f t="shared" ca="1" si="28"/>
        <v>0.45006412956825892</v>
      </c>
      <c r="C288">
        <f t="shared" ca="1" si="29"/>
        <v>671.51590595171194</v>
      </c>
      <c r="D288">
        <f t="shared" ca="1" si="30"/>
        <v>671.06584182214374</v>
      </c>
      <c r="E288" s="13">
        <f t="shared" ca="1" si="31"/>
        <v>12</v>
      </c>
      <c r="F288">
        <f t="shared" ca="1" si="32"/>
        <v>2.2262576567823071</v>
      </c>
      <c r="G288">
        <f t="shared" ca="1" si="33"/>
        <v>673.29209947892605</v>
      </c>
      <c r="H288">
        <f t="shared" ca="1" si="34"/>
        <v>1.7761935272141045</v>
      </c>
    </row>
    <row r="289" spans="1:8" x14ac:dyDescent="0.25">
      <c r="A289">
        <v>274</v>
      </c>
      <c r="B289">
        <f t="shared" ca="1" si="28"/>
        <v>3.6431327232861763</v>
      </c>
      <c r="C289">
        <f t="shared" ca="1" si="29"/>
        <v>675.1590386749981</v>
      </c>
      <c r="D289">
        <f t="shared" ca="1" si="30"/>
        <v>675.1590386749981</v>
      </c>
      <c r="E289" s="13">
        <f t="shared" ca="1" si="31"/>
        <v>3</v>
      </c>
      <c r="F289">
        <f t="shared" ca="1" si="32"/>
        <v>2.3086502802673428</v>
      </c>
      <c r="G289">
        <f t="shared" ca="1" si="33"/>
        <v>677.46768895526543</v>
      </c>
      <c r="H289">
        <f t="shared" ca="1" si="34"/>
        <v>2.3086502802673294</v>
      </c>
    </row>
    <row r="290" spans="1:8" x14ac:dyDescent="0.25">
      <c r="A290">
        <v>275</v>
      </c>
      <c r="B290">
        <f t="shared" ca="1" si="28"/>
        <v>1.1787789673467741</v>
      </c>
      <c r="C290">
        <f t="shared" ca="1" si="29"/>
        <v>676.33781764234493</v>
      </c>
      <c r="D290">
        <f t="shared" ca="1" si="30"/>
        <v>675.1590386749981</v>
      </c>
      <c r="E290" s="13">
        <f t="shared" ca="1" si="31"/>
        <v>0</v>
      </c>
      <c r="F290">
        <f t="shared" ca="1" si="32"/>
        <v>2.0727989410913059</v>
      </c>
      <c r="G290">
        <f t="shared" ca="1" si="33"/>
        <v>677.23183761608936</v>
      </c>
      <c r="H290">
        <f t="shared" ca="1" si="34"/>
        <v>0.89401997374443454</v>
      </c>
    </row>
    <row r="291" spans="1:8" x14ac:dyDescent="0.25">
      <c r="A291">
        <v>276</v>
      </c>
      <c r="B291">
        <f t="shared" ca="1" si="28"/>
        <v>1.1128960136712367</v>
      </c>
      <c r="C291">
        <f t="shared" ca="1" si="29"/>
        <v>677.45071365601621</v>
      </c>
      <c r="D291">
        <f t="shared" ca="1" si="30"/>
        <v>677.45071365601621</v>
      </c>
      <c r="E291" s="13">
        <f t="shared" ca="1" si="31"/>
        <v>3</v>
      </c>
      <c r="F291">
        <f t="shared" ca="1" si="32"/>
        <v>1.9410594208589331</v>
      </c>
      <c r="G291">
        <f t="shared" ca="1" si="33"/>
        <v>679.3917730768751</v>
      </c>
      <c r="H291">
        <f t="shared" ca="1" si="34"/>
        <v>1.9410594208588918</v>
      </c>
    </row>
    <row r="292" spans="1:8" x14ac:dyDescent="0.25">
      <c r="A292">
        <v>277</v>
      </c>
      <c r="B292">
        <f t="shared" ca="1" si="28"/>
        <v>2.1178777576238716</v>
      </c>
      <c r="C292">
        <f t="shared" ca="1" si="29"/>
        <v>679.56859141364009</v>
      </c>
      <c r="D292">
        <f t="shared" ca="1" si="30"/>
        <v>679.56859141364009</v>
      </c>
      <c r="E292" s="13">
        <f t="shared" ca="1" si="31"/>
        <v>4</v>
      </c>
      <c r="F292">
        <f t="shared" ca="1" si="32"/>
        <v>2.3348853332335056</v>
      </c>
      <c r="G292">
        <f t="shared" ca="1" si="33"/>
        <v>681.90347674687359</v>
      </c>
      <c r="H292">
        <f t="shared" ca="1" si="34"/>
        <v>2.3348853332335011</v>
      </c>
    </row>
    <row r="293" spans="1:8" x14ac:dyDescent="0.25">
      <c r="A293">
        <v>278</v>
      </c>
      <c r="B293">
        <f t="shared" ca="1" si="28"/>
        <v>3.9972241362488292</v>
      </c>
      <c r="C293">
        <f t="shared" ca="1" si="29"/>
        <v>683.56581554988895</v>
      </c>
      <c r="D293">
        <f t="shared" ca="1" si="30"/>
        <v>683.56581554988895</v>
      </c>
      <c r="E293" s="13">
        <f t="shared" ca="1" si="31"/>
        <v>2</v>
      </c>
      <c r="F293">
        <f t="shared" ca="1" si="32"/>
        <v>2.366046621466896</v>
      </c>
      <c r="G293">
        <f t="shared" ca="1" si="33"/>
        <v>685.93186217135587</v>
      </c>
      <c r="H293">
        <f t="shared" ca="1" si="34"/>
        <v>2.3660466214669214</v>
      </c>
    </row>
    <row r="294" spans="1:8" x14ac:dyDescent="0.25">
      <c r="A294">
        <v>279</v>
      </c>
      <c r="B294">
        <f t="shared" ca="1" si="28"/>
        <v>4.0771190751330337</v>
      </c>
      <c r="C294">
        <f t="shared" ca="1" si="29"/>
        <v>687.64293462502201</v>
      </c>
      <c r="D294">
        <f t="shared" ca="1" si="30"/>
        <v>687.64293462502201</v>
      </c>
      <c r="E294" s="13">
        <f t="shared" ca="1" si="31"/>
        <v>0</v>
      </c>
      <c r="F294">
        <f t="shared" ca="1" si="32"/>
        <v>1.9359396283006092</v>
      </c>
      <c r="G294">
        <f t="shared" ca="1" si="33"/>
        <v>689.57887425332262</v>
      </c>
      <c r="H294">
        <f t="shared" ca="1" si="34"/>
        <v>1.9359396283006163</v>
      </c>
    </row>
    <row r="295" spans="1:8" x14ac:dyDescent="0.25">
      <c r="A295">
        <v>280</v>
      </c>
      <c r="B295">
        <f t="shared" ca="1" si="28"/>
        <v>4.8600647241961852</v>
      </c>
      <c r="C295">
        <f t="shared" ca="1" si="29"/>
        <v>692.50299934921816</v>
      </c>
      <c r="D295">
        <f t="shared" ca="1" si="30"/>
        <v>692.50299934921816</v>
      </c>
      <c r="E295" s="13">
        <f t="shared" ca="1" si="31"/>
        <v>7</v>
      </c>
      <c r="F295">
        <f t="shared" ca="1" si="32"/>
        <v>2.0600875864379811</v>
      </c>
      <c r="G295">
        <f t="shared" ca="1" si="33"/>
        <v>694.56308693565609</v>
      </c>
      <c r="H295">
        <f t="shared" ca="1" si="34"/>
        <v>2.0600875864379304</v>
      </c>
    </row>
    <row r="296" spans="1:8" x14ac:dyDescent="0.25">
      <c r="A296">
        <v>281</v>
      </c>
      <c r="B296">
        <f t="shared" ca="1" si="28"/>
        <v>0.43125568364503708</v>
      </c>
      <c r="C296">
        <f t="shared" ca="1" si="29"/>
        <v>692.93425503286323</v>
      </c>
      <c r="D296">
        <f t="shared" ca="1" si="30"/>
        <v>692.50299934921816</v>
      </c>
      <c r="E296" s="13">
        <f t="shared" ca="1" si="31"/>
        <v>1</v>
      </c>
      <c r="F296">
        <f t="shared" ca="1" si="32"/>
        <v>2.1587126114995123</v>
      </c>
      <c r="G296">
        <f t="shared" ca="1" si="33"/>
        <v>694.66171196071764</v>
      </c>
      <c r="H296">
        <f t="shared" ca="1" si="34"/>
        <v>1.727456927854405</v>
      </c>
    </row>
    <row r="297" spans="1:8" x14ac:dyDescent="0.25">
      <c r="A297">
        <v>282</v>
      </c>
      <c r="B297">
        <f t="shared" ca="1" si="28"/>
        <v>1.7075604271474731</v>
      </c>
      <c r="C297">
        <f t="shared" ca="1" si="29"/>
        <v>694.64181546001066</v>
      </c>
      <c r="D297">
        <f t="shared" ca="1" si="30"/>
        <v>692.93425503286323</v>
      </c>
      <c r="E297" s="13">
        <f t="shared" ca="1" si="31"/>
        <v>13</v>
      </c>
      <c r="F297">
        <f t="shared" ca="1" si="32"/>
        <v>2.5929525340879014</v>
      </c>
      <c r="G297">
        <f t="shared" ca="1" si="33"/>
        <v>695.52720756695112</v>
      </c>
      <c r="H297">
        <f t="shared" ca="1" si="34"/>
        <v>0.88539210694045778</v>
      </c>
    </row>
    <row r="298" spans="1:8" x14ac:dyDescent="0.25">
      <c r="A298">
        <v>283</v>
      </c>
      <c r="B298">
        <f t="shared" ca="1" si="28"/>
        <v>4.7660861577986733</v>
      </c>
      <c r="C298">
        <f t="shared" ca="1" si="29"/>
        <v>699.40790161780933</v>
      </c>
      <c r="D298">
        <f t="shared" ca="1" si="30"/>
        <v>699.40790161780933</v>
      </c>
      <c r="E298" s="13">
        <f t="shared" ca="1" si="31"/>
        <v>12</v>
      </c>
      <c r="F298">
        <f t="shared" ca="1" si="32"/>
        <v>1.6909926222947234</v>
      </c>
      <c r="G298">
        <f t="shared" ca="1" si="33"/>
        <v>701.09889424010407</v>
      </c>
      <c r="H298">
        <f t="shared" ca="1" si="34"/>
        <v>1.6909926222947433</v>
      </c>
    </row>
    <row r="299" spans="1:8" x14ac:dyDescent="0.25">
      <c r="A299">
        <v>284</v>
      </c>
      <c r="B299">
        <f t="shared" ca="1" si="28"/>
        <v>4.351860699384603</v>
      </c>
      <c r="C299">
        <f t="shared" ca="1" si="29"/>
        <v>703.75976231719392</v>
      </c>
      <c r="D299">
        <f t="shared" ca="1" si="30"/>
        <v>703.75976231719392</v>
      </c>
      <c r="E299" s="13">
        <f t="shared" ca="1" si="31"/>
        <v>11</v>
      </c>
      <c r="F299">
        <f t="shared" ca="1" si="32"/>
        <v>1.7294474579156185</v>
      </c>
      <c r="G299">
        <f t="shared" ca="1" si="33"/>
        <v>705.48920977510954</v>
      </c>
      <c r="H299">
        <f t="shared" ca="1" si="34"/>
        <v>1.7294474579156258</v>
      </c>
    </row>
    <row r="300" spans="1:8" x14ac:dyDescent="0.25">
      <c r="A300">
        <v>285</v>
      </c>
      <c r="B300">
        <f t="shared" ca="1" si="28"/>
        <v>2.6951121517684733</v>
      </c>
      <c r="C300">
        <f t="shared" ca="1" si="29"/>
        <v>706.45487446896243</v>
      </c>
      <c r="D300">
        <f t="shared" ca="1" si="30"/>
        <v>706.45487446896243</v>
      </c>
      <c r="E300" s="13">
        <f t="shared" ca="1" si="31"/>
        <v>10</v>
      </c>
      <c r="F300">
        <f t="shared" ca="1" si="32"/>
        <v>2.4694930452971935</v>
      </c>
      <c r="G300">
        <f t="shared" ca="1" si="33"/>
        <v>708.92436751425964</v>
      </c>
      <c r="H300">
        <f t="shared" ca="1" si="34"/>
        <v>2.469493045297213</v>
      </c>
    </row>
    <row r="301" spans="1:8" x14ac:dyDescent="0.25">
      <c r="A301">
        <v>286</v>
      </c>
      <c r="B301">
        <f t="shared" ca="1" si="28"/>
        <v>4.2645763578844225</v>
      </c>
      <c r="C301">
        <f t="shared" ca="1" si="29"/>
        <v>710.71945082684681</v>
      </c>
      <c r="D301">
        <f t="shared" ca="1" si="30"/>
        <v>710.71945082684681</v>
      </c>
      <c r="E301" s="13">
        <f t="shared" ca="1" si="31"/>
        <v>1</v>
      </c>
      <c r="F301">
        <f t="shared" ca="1" si="32"/>
        <v>1.7162810353537905</v>
      </c>
      <c r="G301">
        <f t="shared" ca="1" si="33"/>
        <v>712.43573186220056</v>
      </c>
      <c r="H301">
        <f t="shared" ca="1" si="34"/>
        <v>1.7162810353537452</v>
      </c>
    </row>
    <row r="302" spans="1:8" x14ac:dyDescent="0.25">
      <c r="A302">
        <v>287</v>
      </c>
      <c r="B302">
        <f t="shared" ca="1" si="28"/>
        <v>0.1868678964238657</v>
      </c>
      <c r="C302">
        <f t="shared" ca="1" si="29"/>
        <v>710.90631872327072</v>
      </c>
      <c r="D302">
        <f t="shared" ca="1" si="30"/>
        <v>710.71945082684681</v>
      </c>
      <c r="E302" s="13">
        <f t="shared" ca="1" si="31"/>
        <v>3</v>
      </c>
      <c r="F302">
        <f t="shared" ca="1" si="32"/>
        <v>1.9254643257777955</v>
      </c>
      <c r="G302">
        <f t="shared" ca="1" si="33"/>
        <v>712.64491515262455</v>
      </c>
      <c r="H302">
        <f t="shared" ca="1" si="34"/>
        <v>1.7385964293538336</v>
      </c>
    </row>
    <row r="303" spans="1:8" x14ac:dyDescent="0.25">
      <c r="A303">
        <v>288</v>
      </c>
      <c r="B303">
        <f t="shared" ca="1" si="28"/>
        <v>0.41776972089434206</v>
      </c>
      <c r="C303">
        <f t="shared" ca="1" si="29"/>
        <v>711.32408844416511</v>
      </c>
      <c r="D303">
        <f t="shared" ca="1" si="30"/>
        <v>710.90631872327072</v>
      </c>
      <c r="E303" s="13">
        <f t="shared" ca="1" si="31"/>
        <v>7</v>
      </c>
      <c r="F303">
        <f t="shared" ca="1" si="32"/>
        <v>1.8814446050248737</v>
      </c>
      <c r="G303">
        <f t="shared" ca="1" si="33"/>
        <v>712.78776332829557</v>
      </c>
      <c r="H303">
        <f t="shared" ca="1" si="34"/>
        <v>1.4636748841304552</v>
      </c>
    </row>
    <row r="304" spans="1:8" x14ac:dyDescent="0.25">
      <c r="A304">
        <v>289</v>
      </c>
      <c r="B304">
        <f t="shared" ca="1" si="28"/>
        <v>4.2103586434105331</v>
      </c>
      <c r="C304">
        <f t="shared" ca="1" si="29"/>
        <v>715.5344470875757</v>
      </c>
      <c r="D304">
        <f t="shared" ca="1" si="30"/>
        <v>715.5344470875757</v>
      </c>
      <c r="E304" s="13">
        <f t="shared" ca="1" si="31"/>
        <v>12</v>
      </c>
      <c r="F304">
        <f t="shared" ca="1" si="32"/>
        <v>1.6419561236263229</v>
      </c>
      <c r="G304">
        <f t="shared" ca="1" si="33"/>
        <v>717.176403211202</v>
      </c>
      <c r="H304">
        <f t="shared" ca="1" si="34"/>
        <v>1.6419561236263007</v>
      </c>
    </row>
    <row r="305" spans="1:8" x14ac:dyDescent="0.25">
      <c r="A305">
        <v>290</v>
      </c>
      <c r="B305">
        <f t="shared" ca="1" si="28"/>
        <v>3.5625097413444644</v>
      </c>
      <c r="C305">
        <f t="shared" ca="1" si="29"/>
        <v>719.09695682892016</v>
      </c>
      <c r="D305">
        <f t="shared" ca="1" si="30"/>
        <v>719.09695682892016</v>
      </c>
      <c r="E305" s="13">
        <f t="shared" ca="1" si="31"/>
        <v>2</v>
      </c>
      <c r="F305">
        <f t="shared" ca="1" si="32"/>
        <v>1.3656870331136954</v>
      </c>
      <c r="G305">
        <f t="shared" ca="1" si="33"/>
        <v>720.46264386203381</v>
      </c>
      <c r="H305">
        <f t="shared" ca="1" si="34"/>
        <v>1.3656870331136588</v>
      </c>
    </row>
    <row r="306" spans="1:8" x14ac:dyDescent="0.25">
      <c r="A306">
        <v>291</v>
      </c>
      <c r="B306">
        <f t="shared" ca="1" si="28"/>
        <v>2.2877283277866125</v>
      </c>
      <c r="C306">
        <f t="shared" ca="1" si="29"/>
        <v>721.38468515670672</v>
      </c>
      <c r="D306">
        <f t="shared" ca="1" si="30"/>
        <v>721.38468515670672</v>
      </c>
      <c r="E306" s="13">
        <f t="shared" ca="1" si="31"/>
        <v>13</v>
      </c>
      <c r="F306">
        <f t="shared" ca="1" si="32"/>
        <v>1.478926839514334</v>
      </c>
      <c r="G306">
        <f t="shared" ca="1" si="33"/>
        <v>722.86361199622104</v>
      </c>
      <c r="H306">
        <f t="shared" ca="1" si="34"/>
        <v>1.4789268395143154</v>
      </c>
    </row>
    <row r="307" spans="1:8" x14ac:dyDescent="0.25">
      <c r="A307">
        <v>292</v>
      </c>
      <c r="B307">
        <f t="shared" ca="1" si="28"/>
        <v>2.2529296352409127</v>
      </c>
      <c r="C307">
        <f t="shared" ca="1" si="29"/>
        <v>723.63761479194761</v>
      </c>
      <c r="D307">
        <f t="shared" ca="1" si="30"/>
        <v>723.63761479194761</v>
      </c>
      <c r="E307" s="13">
        <f t="shared" ca="1" si="31"/>
        <v>7</v>
      </c>
      <c r="F307">
        <f t="shared" ca="1" si="32"/>
        <v>2.2503754030870238</v>
      </c>
      <c r="G307">
        <f t="shared" ca="1" si="33"/>
        <v>725.8879901950346</v>
      </c>
      <c r="H307">
        <f t="shared" ca="1" si="34"/>
        <v>2.2503754030869914</v>
      </c>
    </row>
    <row r="308" spans="1:8" x14ac:dyDescent="0.25">
      <c r="A308">
        <v>293</v>
      </c>
      <c r="B308">
        <f t="shared" ca="1" si="28"/>
        <v>0.94298939519516234</v>
      </c>
      <c r="C308">
        <f t="shared" ca="1" si="29"/>
        <v>724.58060418714274</v>
      </c>
      <c r="D308">
        <f t="shared" ca="1" si="30"/>
        <v>723.63761479194761</v>
      </c>
      <c r="E308" s="13">
        <f t="shared" ca="1" si="31"/>
        <v>8</v>
      </c>
      <c r="F308">
        <f t="shared" ca="1" si="32"/>
        <v>0.74843494319137482</v>
      </c>
      <c r="G308">
        <f t="shared" ca="1" si="33"/>
        <v>724.38604973513895</v>
      </c>
      <c r="H308">
        <f t="shared" ca="1" si="34"/>
        <v>-0.19455445200378563</v>
      </c>
    </row>
    <row r="309" spans="1:8" x14ac:dyDescent="0.25">
      <c r="A309">
        <v>294</v>
      </c>
      <c r="B309">
        <f t="shared" ca="1" si="28"/>
        <v>0.18157488903751517</v>
      </c>
      <c r="C309">
        <f t="shared" ca="1" si="29"/>
        <v>724.76217907618025</v>
      </c>
      <c r="D309">
        <f t="shared" ca="1" si="30"/>
        <v>724.76217907618025</v>
      </c>
      <c r="E309" s="13">
        <f t="shared" ca="1" si="31"/>
        <v>10</v>
      </c>
      <c r="F309">
        <f t="shared" ca="1" si="32"/>
        <v>1.3649726231682235</v>
      </c>
      <c r="G309">
        <f t="shared" ca="1" si="33"/>
        <v>726.12715169934847</v>
      </c>
      <c r="H309">
        <f t="shared" ca="1" si="34"/>
        <v>1.364972623168228</v>
      </c>
    </row>
    <row r="310" spans="1:8" x14ac:dyDescent="0.25">
      <c r="A310">
        <v>295</v>
      </c>
      <c r="B310">
        <f t="shared" ca="1" si="28"/>
        <v>4.4233467802418378</v>
      </c>
      <c r="C310">
        <f t="shared" ca="1" si="29"/>
        <v>729.18552585642203</v>
      </c>
      <c r="D310">
        <f t="shared" ca="1" si="30"/>
        <v>729.18552585642203</v>
      </c>
      <c r="E310" s="13">
        <f t="shared" ca="1" si="31"/>
        <v>15</v>
      </c>
      <c r="F310">
        <f t="shared" ca="1" si="32"/>
        <v>2.3802914128837802</v>
      </c>
      <c r="G310">
        <f t="shared" ca="1" si="33"/>
        <v>731.56581726930585</v>
      </c>
      <c r="H310">
        <f t="shared" ca="1" si="34"/>
        <v>2.3802914128838211</v>
      </c>
    </row>
    <row r="311" spans="1:8" x14ac:dyDescent="0.25">
      <c r="A311">
        <v>296</v>
      </c>
      <c r="B311">
        <f t="shared" ca="1" si="28"/>
        <v>1.4007527004739939</v>
      </c>
      <c r="C311">
        <f t="shared" ca="1" si="29"/>
        <v>730.58627855689599</v>
      </c>
      <c r="D311">
        <f t="shared" ca="1" si="30"/>
        <v>729.18552585642203</v>
      </c>
      <c r="E311" s="13">
        <f t="shared" ca="1" si="31"/>
        <v>3</v>
      </c>
      <c r="F311">
        <f t="shared" ca="1" si="32"/>
        <v>1.4736768590736149</v>
      </c>
      <c r="G311">
        <f t="shared" ca="1" si="33"/>
        <v>730.65920271549567</v>
      </c>
      <c r="H311">
        <f t="shared" ca="1" si="34"/>
        <v>7.2924158599676048E-2</v>
      </c>
    </row>
    <row r="312" spans="1:8" x14ac:dyDescent="0.25">
      <c r="A312">
        <v>297</v>
      </c>
      <c r="B312">
        <f t="shared" ca="1" si="28"/>
        <v>0.48361919693552691</v>
      </c>
      <c r="C312">
        <f t="shared" ca="1" si="29"/>
        <v>731.06989775383147</v>
      </c>
      <c r="D312">
        <f t="shared" ca="1" si="30"/>
        <v>731.06989775383147</v>
      </c>
      <c r="E312" s="13">
        <f t="shared" ca="1" si="31"/>
        <v>6</v>
      </c>
      <c r="F312">
        <f t="shared" ca="1" si="32"/>
        <v>1.5246942960667402</v>
      </c>
      <c r="G312">
        <f t="shared" ca="1" si="33"/>
        <v>732.59459204989821</v>
      </c>
      <c r="H312">
        <f t="shared" ca="1" si="34"/>
        <v>1.5246942960667411</v>
      </c>
    </row>
    <row r="313" spans="1:8" x14ac:dyDescent="0.25">
      <c r="A313">
        <v>298</v>
      </c>
      <c r="B313">
        <f t="shared" ca="1" si="28"/>
        <v>3.223102029603945</v>
      </c>
      <c r="C313">
        <f t="shared" ca="1" si="29"/>
        <v>734.29299978343545</v>
      </c>
      <c r="D313">
        <f t="shared" ca="1" si="30"/>
        <v>734.29299978343545</v>
      </c>
      <c r="E313" s="13">
        <f t="shared" ca="1" si="31"/>
        <v>13</v>
      </c>
      <c r="F313">
        <f t="shared" ca="1" si="32"/>
        <v>1.8116518636090257</v>
      </c>
      <c r="G313">
        <f t="shared" ca="1" si="33"/>
        <v>736.10465164704442</v>
      </c>
      <c r="H313">
        <f t="shared" ca="1" si="34"/>
        <v>1.8116518636089722</v>
      </c>
    </row>
    <row r="314" spans="1:8" x14ac:dyDescent="0.25">
      <c r="A314">
        <v>299</v>
      </c>
      <c r="B314">
        <f t="shared" ca="1" si="28"/>
        <v>2.7988322004239272</v>
      </c>
      <c r="C314">
        <f t="shared" ca="1" si="29"/>
        <v>737.09183198385938</v>
      </c>
      <c r="D314">
        <f t="shared" ca="1" si="30"/>
        <v>737.09183198385938</v>
      </c>
      <c r="E314" s="13">
        <f t="shared" ca="1" si="31"/>
        <v>10</v>
      </c>
      <c r="F314">
        <f t="shared" ca="1" si="32"/>
        <v>2.7902254394180042</v>
      </c>
      <c r="G314">
        <f t="shared" ca="1" si="33"/>
        <v>739.88205742327739</v>
      </c>
      <c r="H314">
        <f t="shared" ca="1" si="34"/>
        <v>2.790225439418009</v>
      </c>
    </row>
    <row r="315" spans="1:8" x14ac:dyDescent="0.25">
      <c r="A315">
        <v>300</v>
      </c>
      <c r="B315">
        <f t="shared" ca="1" si="28"/>
        <v>1.1788602647862785</v>
      </c>
      <c r="C315">
        <f t="shared" ca="1" si="29"/>
        <v>738.27069224864567</v>
      </c>
      <c r="D315">
        <f t="shared" ca="1" si="30"/>
        <v>737.09183198385938</v>
      </c>
      <c r="E315" s="13">
        <f t="shared" ca="1" si="31"/>
        <v>15</v>
      </c>
      <c r="F315">
        <f t="shared" ca="1" si="32"/>
        <v>2.2409446968200504</v>
      </c>
      <c r="G315">
        <f t="shared" ca="1" si="33"/>
        <v>739.33277668067944</v>
      </c>
      <c r="H315">
        <f t="shared" ca="1" si="34"/>
        <v>1.062084432033771</v>
      </c>
    </row>
    <row r="316" spans="1:8" x14ac:dyDescent="0.25">
      <c r="A316">
        <v>301</v>
      </c>
      <c r="B316">
        <f t="shared" ca="1" si="28"/>
        <v>0.29288443314692159</v>
      </c>
      <c r="C316">
        <f t="shared" ca="1" si="29"/>
        <v>738.5635766817926</v>
      </c>
      <c r="D316">
        <f t="shared" ca="1" si="30"/>
        <v>738.27069224864567</v>
      </c>
      <c r="E316" s="13">
        <f t="shared" ca="1" si="31"/>
        <v>10</v>
      </c>
      <c r="F316">
        <f t="shared" ca="1" si="32"/>
        <v>2.3802065410240707</v>
      </c>
      <c r="G316">
        <f t="shared" ca="1" si="33"/>
        <v>740.65089878966978</v>
      </c>
      <c r="H316">
        <f t="shared" ca="1" si="34"/>
        <v>2.0873221078771849</v>
      </c>
    </row>
    <row r="317" spans="1:8" x14ac:dyDescent="0.25">
      <c r="A317">
        <v>302</v>
      </c>
      <c r="B317">
        <f t="shared" ca="1" si="28"/>
        <v>4.2275381826393792</v>
      </c>
      <c r="C317">
        <f t="shared" ca="1" si="29"/>
        <v>742.79111486443196</v>
      </c>
      <c r="D317">
        <f t="shared" ca="1" si="30"/>
        <v>742.79111486443196</v>
      </c>
      <c r="E317" s="13">
        <f t="shared" ca="1" si="31"/>
        <v>8</v>
      </c>
      <c r="F317">
        <f t="shared" ca="1" si="32"/>
        <v>2.3622350996245696</v>
      </c>
      <c r="G317">
        <f t="shared" ca="1" si="33"/>
        <v>745.15334996405647</v>
      </c>
      <c r="H317">
        <f t="shared" ca="1" si="34"/>
        <v>2.3622350996245132</v>
      </c>
    </row>
    <row r="318" spans="1:8" x14ac:dyDescent="0.25">
      <c r="A318">
        <v>303</v>
      </c>
      <c r="B318">
        <f t="shared" ca="1" si="28"/>
        <v>1.6748503421819843</v>
      </c>
      <c r="C318">
        <f t="shared" ca="1" si="29"/>
        <v>744.46596520661399</v>
      </c>
      <c r="D318">
        <f t="shared" ca="1" si="30"/>
        <v>742.79111486443196</v>
      </c>
      <c r="E318" s="13">
        <f t="shared" ca="1" si="31"/>
        <v>11</v>
      </c>
      <c r="F318">
        <f t="shared" ca="1" si="32"/>
        <v>2.0943012052184291</v>
      </c>
      <c r="G318">
        <f t="shared" ca="1" si="33"/>
        <v>744.88541606965043</v>
      </c>
      <c r="H318">
        <f t="shared" ca="1" si="34"/>
        <v>0.4194508630364453</v>
      </c>
    </row>
    <row r="319" spans="1:8" x14ac:dyDescent="0.25">
      <c r="A319">
        <v>304</v>
      </c>
      <c r="B319">
        <f t="shared" ca="1" si="28"/>
        <v>1.3101022504339594</v>
      </c>
      <c r="C319">
        <f t="shared" ca="1" si="29"/>
        <v>745.77606745704793</v>
      </c>
      <c r="D319">
        <f t="shared" ca="1" si="30"/>
        <v>745.77606745704793</v>
      </c>
      <c r="E319" s="13">
        <f t="shared" ca="1" si="31"/>
        <v>6</v>
      </c>
      <c r="F319">
        <f t="shared" ca="1" si="32"/>
        <v>1.7988320167692322</v>
      </c>
      <c r="G319">
        <f t="shared" ca="1" si="33"/>
        <v>747.57489947381714</v>
      </c>
      <c r="H319">
        <f t="shared" ca="1" si="34"/>
        <v>1.7988320167692109</v>
      </c>
    </row>
    <row r="320" spans="1:8" x14ac:dyDescent="0.25">
      <c r="A320">
        <v>305</v>
      </c>
      <c r="B320">
        <f t="shared" ca="1" si="28"/>
        <v>2.7412813869308748</v>
      </c>
      <c r="C320">
        <f t="shared" ca="1" si="29"/>
        <v>748.51734884397877</v>
      </c>
      <c r="D320">
        <f t="shared" ca="1" si="30"/>
        <v>748.51734884397877</v>
      </c>
      <c r="E320" s="13">
        <f t="shared" ca="1" si="31"/>
        <v>10</v>
      </c>
      <c r="F320">
        <f t="shared" ca="1" si="32"/>
        <v>2.8149590520110701</v>
      </c>
      <c r="G320">
        <f t="shared" ca="1" si="33"/>
        <v>751.33230789598986</v>
      </c>
      <c r="H320">
        <f t="shared" ca="1" si="34"/>
        <v>2.8149590520110905</v>
      </c>
    </row>
    <row r="321" spans="1:8" x14ac:dyDescent="0.25">
      <c r="A321">
        <v>306</v>
      </c>
      <c r="B321">
        <f t="shared" ca="1" si="28"/>
        <v>4.8792836047306096</v>
      </c>
      <c r="C321">
        <f t="shared" ca="1" si="29"/>
        <v>753.3966324487094</v>
      </c>
      <c r="D321">
        <f t="shared" ca="1" si="30"/>
        <v>753.3966324487094</v>
      </c>
      <c r="E321" s="13">
        <f t="shared" ca="1" si="31"/>
        <v>9</v>
      </c>
      <c r="F321">
        <f t="shared" ca="1" si="32"/>
        <v>2.3468592790114706</v>
      </c>
      <c r="G321">
        <f t="shared" ca="1" si="33"/>
        <v>755.74349172772088</v>
      </c>
      <c r="H321">
        <f t="shared" ca="1" si="34"/>
        <v>2.3468592790114826</v>
      </c>
    </row>
    <row r="322" spans="1:8" x14ac:dyDescent="0.25">
      <c r="A322">
        <v>307</v>
      </c>
      <c r="B322">
        <f t="shared" ca="1" si="28"/>
        <v>1.1991789257303971</v>
      </c>
      <c r="C322">
        <f t="shared" ca="1" si="29"/>
        <v>754.59581137443979</v>
      </c>
      <c r="D322">
        <f t="shared" ca="1" si="30"/>
        <v>753.3966324487094</v>
      </c>
      <c r="E322" s="13">
        <f t="shared" ca="1" si="31"/>
        <v>11</v>
      </c>
      <c r="F322">
        <f t="shared" ca="1" si="32"/>
        <v>1.9694866045891639</v>
      </c>
      <c r="G322">
        <f t="shared" ca="1" si="33"/>
        <v>755.36611905329858</v>
      </c>
      <c r="H322">
        <f t="shared" ca="1" si="34"/>
        <v>0.77030767885878504</v>
      </c>
    </row>
    <row r="323" spans="1:8" x14ac:dyDescent="0.25">
      <c r="A323">
        <v>308</v>
      </c>
      <c r="B323">
        <f t="shared" ca="1" si="28"/>
        <v>2.5113266110370205</v>
      </c>
      <c r="C323">
        <f t="shared" ca="1" si="29"/>
        <v>757.10713798547681</v>
      </c>
      <c r="D323">
        <f t="shared" ca="1" si="30"/>
        <v>757.10713798547681</v>
      </c>
      <c r="E323" s="13">
        <f t="shared" ca="1" si="31"/>
        <v>14</v>
      </c>
      <c r="F323">
        <f t="shared" ca="1" si="32"/>
        <v>1.1786361696331797</v>
      </c>
      <c r="G323">
        <f t="shared" ca="1" si="33"/>
        <v>758.28577415510995</v>
      </c>
      <c r="H323">
        <f t="shared" ca="1" si="34"/>
        <v>1.1786361696331369</v>
      </c>
    </row>
    <row r="324" spans="1:8" x14ac:dyDescent="0.25">
      <c r="A324">
        <v>309</v>
      </c>
      <c r="B324">
        <f t="shared" ca="1" si="28"/>
        <v>2.3577088575018825</v>
      </c>
      <c r="C324">
        <f t="shared" ca="1" si="29"/>
        <v>759.46484684297866</v>
      </c>
      <c r="D324">
        <f t="shared" ca="1" si="30"/>
        <v>759.46484684297866</v>
      </c>
      <c r="E324" s="13">
        <f t="shared" ca="1" si="31"/>
        <v>5</v>
      </c>
      <c r="F324">
        <f t="shared" ca="1" si="32"/>
        <v>2.8916469088082044</v>
      </c>
      <c r="G324">
        <f t="shared" ca="1" si="33"/>
        <v>762.35649375178684</v>
      </c>
      <c r="H324">
        <f t="shared" ca="1" si="34"/>
        <v>2.891646908808184</v>
      </c>
    </row>
    <row r="325" spans="1:8" x14ac:dyDescent="0.25">
      <c r="A325">
        <v>310</v>
      </c>
      <c r="B325">
        <f t="shared" ca="1" si="28"/>
        <v>4.2422464417012398</v>
      </c>
      <c r="C325">
        <f t="shared" ca="1" si="29"/>
        <v>763.7070932846799</v>
      </c>
      <c r="D325">
        <f t="shared" ca="1" si="30"/>
        <v>763.7070932846799</v>
      </c>
      <c r="E325" s="13">
        <f t="shared" ca="1" si="31"/>
        <v>9</v>
      </c>
      <c r="F325">
        <f t="shared" ca="1" si="32"/>
        <v>1.1573134457856376</v>
      </c>
      <c r="G325">
        <f t="shared" ca="1" si="33"/>
        <v>764.86440673046559</v>
      </c>
      <c r="H325">
        <f t="shared" ca="1" si="34"/>
        <v>1.1573134457856895</v>
      </c>
    </row>
    <row r="326" spans="1:8" x14ac:dyDescent="0.25">
      <c r="A326">
        <v>311</v>
      </c>
      <c r="B326">
        <f t="shared" ca="1" si="28"/>
        <v>0.12810015577913836</v>
      </c>
      <c r="C326">
        <f t="shared" ca="1" si="29"/>
        <v>763.83519344045908</v>
      </c>
      <c r="D326">
        <f t="shared" ca="1" si="30"/>
        <v>763.7070932846799</v>
      </c>
      <c r="E326" s="13">
        <f t="shared" ca="1" si="31"/>
        <v>15</v>
      </c>
      <c r="F326">
        <f t="shared" ca="1" si="32"/>
        <v>2.5566858223352646</v>
      </c>
      <c r="G326">
        <f t="shared" ca="1" si="33"/>
        <v>766.26377910701513</v>
      </c>
      <c r="H326">
        <f t="shared" ca="1" si="34"/>
        <v>2.4285856665560459</v>
      </c>
    </row>
    <row r="327" spans="1:8" x14ac:dyDescent="0.25">
      <c r="A327">
        <v>312</v>
      </c>
      <c r="B327">
        <f t="shared" ca="1" si="28"/>
        <v>1.4267053670536878</v>
      </c>
      <c r="C327">
        <f t="shared" ca="1" si="29"/>
        <v>765.26189880751281</v>
      </c>
      <c r="D327">
        <f t="shared" ca="1" si="30"/>
        <v>763.83519344045908</v>
      </c>
      <c r="E327" s="13">
        <f t="shared" ca="1" si="31"/>
        <v>4</v>
      </c>
      <c r="F327">
        <f t="shared" ca="1" si="32"/>
        <v>2.4666888948675592</v>
      </c>
      <c r="G327">
        <f t="shared" ca="1" si="33"/>
        <v>766.30188233532658</v>
      </c>
      <c r="H327">
        <f t="shared" ca="1" si="34"/>
        <v>1.0399835278137743</v>
      </c>
    </row>
    <row r="328" spans="1:8" x14ac:dyDescent="0.25">
      <c r="A328">
        <v>313</v>
      </c>
      <c r="B328">
        <f t="shared" ca="1" si="28"/>
        <v>0.74751065188349231</v>
      </c>
      <c r="C328">
        <f t="shared" ca="1" si="29"/>
        <v>766.00940945939635</v>
      </c>
      <c r="D328">
        <f t="shared" ca="1" si="30"/>
        <v>765.26189880751281</v>
      </c>
      <c r="E328" s="13">
        <f t="shared" ca="1" si="31"/>
        <v>7</v>
      </c>
      <c r="F328">
        <f t="shared" ca="1" si="32"/>
        <v>2.3709357094804782</v>
      </c>
      <c r="G328">
        <f t="shared" ca="1" si="33"/>
        <v>767.63283451699328</v>
      </c>
      <c r="H328">
        <f t="shared" ca="1" si="34"/>
        <v>1.6234250575969327</v>
      </c>
    </row>
    <row r="329" spans="1:8" x14ac:dyDescent="0.25">
      <c r="A329">
        <v>314</v>
      </c>
      <c r="B329">
        <f t="shared" ca="1" si="28"/>
        <v>3.8317775619600525</v>
      </c>
      <c r="C329">
        <f t="shared" ca="1" si="29"/>
        <v>769.8411870213564</v>
      </c>
      <c r="D329">
        <f t="shared" ca="1" si="30"/>
        <v>769.8411870213564</v>
      </c>
      <c r="E329" s="13">
        <f t="shared" ca="1" si="31"/>
        <v>10</v>
      </c>
      <c r="F329">
        <f t="shared" ca="1" si="32"/>
        <v>2.3728268227917653</v>
      </c>
      <c r="G329">
        <f t="shared" ca="1" si="33"/>
        <v>772.21401384414821</v>
      </c>
      <c r="H329">
        <f t="shared" ca="1" si="34"/>
        <v>2.3728268227918079</v>
      </c>
    </row>
    <row r="330" spans="1:8" x14ac:dyDescent="0.25">
      <c r="A330">
        <v>315</v>
      </c>
      <c r="B330">
        <f t="shared" ca="1" si="28"/>
        <v>1.6108526285266211</v>
      </c>
      <c r="C330">
        <f t="shared" ca="1" si="29"/>
        <v>771.45203964988298</v>
      </c>
      <c r="D330">
        <f t="shared" ca="1" si="30"/>
        <v>769.8411870213564</v>
      </c>
      <c r="E330" s="13">
        <f t="shared" ca="1" si="31"/>
        <v>5</v>
      </c>
      <c r="F330">
        <f t="shared" ca="1" si="32"/>
        <v>2.2421293225026235</v>
      </c>
      <c r="G330">
        <f t="shared" ca="1" si="33"/>
        <v>772.083316343859</v>
      </c>
      <c r="H330">
        <f t="shared" ca="1" si="34"/>
        <v>0.63127669397601949</v>
      </c>
    </row>
    <row r="331" spans="1:8" x14ac:dyDescent="0.25">
      <c r="A331">
        <v>316</v>
      </c>
      <c r="B331">
        <f t="shared" ca="1" si="28"/>
        <v>3.1743322764675725</v>
      </c>
      <c r="C331">
        <f t="shared" ca="1" si="29"/>
        <v>774.62637192635054</v>
      </c>
      <c r="D331">
        <f t="shared" ca="1" si="30"/>
        <v>774.62637192635054</v>
      </c>
      <c r="E331" s="13">
        <f t="shared" ca="1" si="31"/>
        <v>9</v>
      </c>
      <c r="F331">
        <f t="shared" ca="1" si="32"/>
        <v>1.4329345565777509</v>
      </c>
      <c r="G331">
        <f t="shared" ca="1" si="33"/>
        <v>776.05930648292826</v>
      </c>
      <c r="H331">
        <f t="shared" ca="1" si="34"/>
        <v>1.4329345565777203</v>
      </c>
    </row>
    <row r="332" spans="1:8" x14ac:dyDescent="0.25">
      <c r="A332">
        <v>317</v>
      </c>
      <c r="B332">
        <f t="shared" ca="1" si="28"/>
        <v>4.7738388375990501</v>
      </c>
      <c r="C332">
        <f t="shared" ca="1" si="29"/>
        <v>779.40021076394964</v>
      </c>
      <c r="D332">
        <f t="shared" ca="1" si="30"/>
        <v>779.40021076394964</v>
      </c>
      <c r="E332" s="13">
        <f t="shared" ca="1" si="31"/>
        <v>8</v>
      </c>
      <c r="F332">
        <f t="shared" ca="1" si="32"/>
        <v>2.4371821469593935</v>
      </c>
      <c r="G332">
        <f t="shared" ca="1" si="33"/>
        <v>781.83739291090899</v>
      </c>
      <c r="H332">
        <f t="shared" ca="1" si="34"/>
        <v>2.4371821469593442</v>
      </c>
    </row>
    <row r="333" spans="1:8" x14ac:dyDescent="0.25">
      <c r="A333">
        <v>318</v>
      </c>
      <c r="B333">
        <f t="shared" ca="1" si="28"/>
        <v>1.4254618280488001</v>
      </c>
      <c r="C333">
        <f t="shared" ca="1" si="29"/>
        <v>780.82567259199845</v>
      </c>
      <c r="D333">
        <f t="shared" ca="1" si="30"/>
        <v>779.40021076394964</v>
      </c>
      <c r="E333" s="13">
        <f t="shared" ca="1" si="31"/>
        <v>9</v>
      </c>
      <c r="F333">
        <f t="shared" ca="1" si="32"/>
        <v>2.7617126079377248</v>
      </c>
      <c r="G333">
        <f t="shared" ca="1" si="33"/>
        <v>782.16192337188738</v>
      </c>
      <c r="H333">
        <f t="shared" ca="1" si="34"/>
        <v>1.3362507798889283</v>
      </c>
    </row>
    <row r="334" spans="1:8" x14ac:dyDescent="0.25">
      <c r="A334">
        <v>319</v>
      </c>
      <c r="B334">
        <f t="shared" ca="1" si="28"/>
        <v>3.2831602974026386</v>
      </c>
      <c r="C334">
        <f t="shared" ca="1" si="29"/>
        <v>784.10883288940113</v>
      </c>
      <c r="D334">
        <f t="shared" ca="1" si="30"/>
        <v>784.10883288940113</v>
      </c>
      <c r="E334" s="13">
        <f t="shared" ca="1" si="31"/>
        <v>0</v>
      </c>
      <c r="F334">
        <f t="shared" ca="1" si="32"/>
        <v>1.9134529789790711</v>
      </c>
      <c r="G334">
        <f t="shared" ca="1" si="33"/>
        <v>786.02228586838021</v>
      </c>
      <c r="H334">
        <f t="shared" ca="1" si="34"/>
        <v>1.9134529789790804</v>
      </c>
    </row>
    <row r="335" spans="1:8" x14ac:dyDescent="0.25">
      <c r="A335">
        <v>320</v>
      </c>
      <c r="B335">
        <f t="shared" ca="1" si="28"/>
        <v>0.111206510261323</v>
      </c>
      <c r="C335">
        <f t="shared" ca="1" si="29"/>
        <v>784.22003939966248</v>
      </c>
      <c r="D335">
        <f t="shared" ca="1" si="30"/>
        <v>784.10883288940113</v>
      </c>
      <c r="E335" s="13">
        <f t="shared" ca="1" si="31"/>
        <v>12</v>
      </c>
      <c r="F335">
        <f t="shared" ca="1" si="32"/>
        <v>1.5052846289373463</v>
      </c>
      <c r="G335">
        <f t="shared" ca="1" si="33"/>
        <v>785.6141175183385</v>
      </c>
      <c r="H335">
        <f t="shared" ca="1" si="34"/>
        <v>1.3940781186760205</v>
      </c>
    </row>
    <row r="336" spans="1:8" x14ac:dyDescent="0.25">
      <c r="A336">
        <v>321</v>
      </c>
      <c r="B336">
        <f t="shared" ca="1" si="28"/>
        <v>2.5761705385569678</v>
      </c>
      <c r="C336">
        <f t="shared" ca="1" si="29"/>
        <v>786.79620993821948</v>
      </c>
      <c r="D336">
        <f t="shared" ca="1" si="30"/>
        <v>786.79620993821948</v>
      </c>
      <c r="E336" s="13">
        <f t="shared" ca="1" si="31"/>
        <v>3</v>
      </c>
      <c r="F336">
        <f t="shared" ca="1" si="32"/>
        <v>1.5803213788377639</v>
      </c>
      <c r="G336">
        <f t="shared" ca="1" si="33"/>
        <v>788.37653131705724</v>
      </c>
      <c r="H336">
        <f t="shared" ca="1" si="34"/>
        <v>1.5803213788377661</v>
      </c>
    </row>
    <row r="337" spans="1:8" x14ac:dyDescent="0.25">
      <c r="A337">
        <v>322</v>
      </c>
      <c r="B337">
        <f t="shared" ca="1" si="28"/>
        <v>3.9896800751714374</v>
      </c>
      <c r="C337">
        <f t="shared" ca="1" si="29"/>
        <v>790.78589001339094</v>
      </c>
      <c r="D337">
        <f t="shared" ca="1" si="30"/>
        <v>790.78589001339094</v>
      </c>
      <c r="E337" s="13">
        <f t="shared" ca="1" si="31"/>
        <v>3</v>
      </c>
      <c r="F337">
        <f t="shared" ca="1" si="32"/>
        <v>1.9552190597896573</v>
      </c>
      <c r="G337">
        <f t="shared" ca="1" si="33"/>
        <v>792.74110907318061</v>
      </c>
      <c r="H337">
        <f t="shared" ca="1" si="34"/>
        <v>1.9552190597896697</v>
      </c>
    </row>
    <row r="338" spans="1:8" x14ac:dyDescent="0.25">
      <c r="A338">
        <v>323</v>
      </c>
      <c r="B338">
        <f t="shared" ref="B338:B401" ca="1" si="35">$B$4+RAND()*($B$5-$B$4)</f>
        <v>1.180913302730588</v>
      </c>
      <c r="C338">
        <f t="shared" ref="C338:C401" ca="1" si="36">C337+B338</f>
        <v>791.96680331612151</v>
      </c>
      <c r="D338">
        <f t="shared" ref="D338:D401" ca="1" si="37">IF(C338&gt;G337,C338,C337)</f>
        <v>790.78589001339094</v>
      </c>
      <c r="E338" s="13">
        <f t="shared" ref="E338:E401" ca="1" si="38">RANDBETWEEN(0,15)</f>
        <v>10</v>
      </c>
      <c r="F338">
        <f t="shared" ref="F338:F401" ca="1" si="39">_xlfn.NORM.INV(RAND(),$B$8,$B$9)</f>
        <v>1.6238755990231422</v>
      </c>
      <c r="G338">
        <f t="shared" ref="G338:G401" ca="1" si="40">D338+F338</f>
        <v>792.40976561241405</v>
      </c>
      <c r="H338">
        <f t="shared" ref="H338:H401" ca="1" si="41">G338-C338</f>
        <v>0.44296229629253503</v>
      </c>
    </row>
    <row r="339" spans="1:8" x14ac:dyDescent="0.25">
      <c r="A339">
        <v>324</v>
      </c>
      <c r="B339">
        <f t="shared" ca="1" si="35"/>
        <v>1.0884110842674226</v>
      </c>
      <c r="C339">
        <f t="shared" ca="1" si="36"/>
        <v>793.05521440038899</v>
      </c>
      <c r="D339">
        <f t="shared" ca="1" si="37"/>
        <v>793.05521440038899</v>
      </c>
      <c r="E339" s="13">
        <f t="shared" ca="1" si="38"/>
        <v>12</v>
      </c>
      <c r="F339">
        <f t="shared" ca="1" si="39"/>
        <v>2.4640510214823763</v>
      </c>
      <c r="G339">
        <f t="shared" ca="1" si="40"/>
        <v>795.51926542187141</v>
      </c>
      <c r="H339">
        <f t="shared" ca="1" si="41"/>
        <v>2.4640510214824189</v>
      </c>
    </row>
    <row r="340" spans="1:8" x14ac:dyDescent="0.25">
      <c r="A340">
        <v>325</v>
      </c>
      <c r="B340">
        <f t="shared" ca="1" si="35"/>
        <v>2.1640692026700474</v>
      </c>
      <c r="C340">
        <f t="shared" ca="1" si="36"/>
        <v>795.21928360305901</v>
      </c>
      <c r="D340">
        <f t="shared" ca="1" si="37"/>
        <v>793.05521440038899</v>
      </c>
      <c r="E340" s="13">
        <f t="shared" ca="1" si="38"/>
        <v>4</v>
      </c>
      <c r="F340">
        <f t="shared" ca="1" si="39"/>
        <v>2.6361752702926577</v>
      </c>
      <c r="G340">
        <f t="shared" ca="1" si="40"/>
        <v>795.6913896706817</v>
      </c>
      <c r="H340">
        <f t="shared" ca="1" si="41"/>
        <v>0.47210606762268981</v>
      </c>
    </row>
    <row r="341" spans="1:8" x14ac:dyDescent="0.25">
      <c r="A341">
        <v>326</v>
      </c>
      <c r="B341">
        <f t="shared" ca="1" si="35"/>
        <v>2.7351870062196912</v>
      </c>
      <c r="C341">
        <f t="shared" ca="1" si="36"/>
        <v>797.9544706092787</v>
      </c>
      <c r="D341">
        <f t="shared" ca="1" si="37"/>
        <v>797.9544706092787</v>
      </c>
      <c r="E341" s="13">
        <f t="shared" ca="1" si="38"/>
        <v>14</v>
      </c>
      <c r="F341">
        <f t="shared" ca="1" si="39"/>
        <v>1.9868885951369455</v>
      </c>
      <c r="G341">
        <f t="shared" ca="1" si="40"/>
        <v>799.94135920441568</v>
      </c>
      <c r="H341">
        <f t="shared" ca="1" si="41"/>
        <v>1.9868885951369748</v>
      </c>
    </row>
    <row r="342" spans="1:8" x14ac:dyDescent="0.25">
      <c r="A342">
        <v>327</v>
      </c>
      <c r="B342">
        <f t="shared" ca="1" si="35"/>
        <v>2.0463634189763575</v>
      </c>
      <c r="C342">
        <f t="shared" ca="1" si="36"/>
        <v>800.0008340282551</v>
      </c>
      <c r="D342">
        <f t="shared" ca="1" si="37"/>
        <v>800.0008340282551</v>
      </c>
      <c r="E342" s="13">
        <f t="shared" ca="1" si="38"/>
        <v>8</v>
      </c>
      <c r="F342">
        <f t="shared" ca="1" si="39"/>
        <v>2.4237654907499389</v>
      </c>
      <c r="G342">
        <f t="shared" ca="1" si="40"/>
        <v>802.42459951900503</v>
      </c>
      <c r="H342">
        <f t="shared" ca="1" si="41"/>
        <v>2.4237654907499291</v>
      </c>
    </row>
    <row r="343" spans="1:8" x14ac:dyDescent="0.25">
      <c r="A343">
        <v>328</v>
      </c>
      <c r="B343">
        <f t="shared" ca="1" si="35"/>
        <v>3.6196301603570182</v>
      </c>
      <c r="C343">
        <f t="shared" ca="1" si="36"/>
        <v>803.62046418861212</v>
      </c>
      <c r="D343">
        <f t="shared" ca="1" si="37"/>
        <v>803.62046418861212</v>
      </c>
      <c r="E343" s="13">
        <f t="shared" ca="1" si="38"/>
        <v>3</v>
      </c>
      <c r="F343">
        <f t="shared" ca="1" si="39"/>
        <v>1.0691941504204809</v>
      </c>
      <c r="G343">
        <f t="shared" ca="1" si="40"/>
        <v>804.68965833903258</v>
      </c>
      <c r="H343">
        <f t="shared" ca="1" si="41"/>
        <v>1.0691941504204578</v>
      </c>
    </row>
    <row r="344" spans="1:8" x14ac:dyDescent="0.25">
      <c r="A344">
        <v>329</v>
      </c>
      <c r="B344">
        <f t="shared" ca="1" si="35"/>
        <v>2.5505459882199339</v>
      </c>
      <c r="C344">
        <f t="shared" ca="1" si="36"/>
        <v>806.17101017683206</v>
      </c>
      <c r="D344">
        <f t="shared" ca="1" si="37"/>
        <v>806.17101017683206</v>
      </c>
      <c r="E344" s="13">
        <f t="shared" ca="1" si="38"/>
        <v>12</v>
      </c>
      <c r="F344">
        <f t="shared" ca="1" si="39"/>
        <v>1.5579801367959627</v>
      </c>
      <c r="G344">
        <f t="shared" ca="1" si="40"/>
        <v>807.72899031362806</v>
      </c>
      <c r="H344">
        <f t="shared" ca="1" si="41"/>
        <v>1.5579801367960044</v>
      </c>
    </row>
    <row r="345" spans="1:8" x14ac:dyDescent="0.25">
      <c r="A345">
        <v>330</v>
      </c>
      <c r="B345">
        <f t="shared" ca="1" si="35"/>
        <v>2.716674720145233</v>
      </c>
      <c r="C345">
        <f t="shared" ca="1" si="36"/>
        <v>808.88768489697725</v>
      </c>
      <c r="D345">
        <f t="shared" ca="1" si="37"/>
        <v>808.88768489697725</v>
      </c>
      <c r="E345" s="13">
        <f t="shared" ca="1" si="38"/>
        <v>3</v>
      </c>
      <c r="F345">
        <f t="shared" ca="1" si="39"/>
        <v>1.5953603358504029</v>
      </c>
      <c r="G345">
        <f t="shared" ca="1" si="40"/>
        <v>810.48304523282764</v>
      </c>
      <c r="H345">
        <f t="shared" ca="1" si="41"/>
        <v>1.5953603358503869</v>
      </c>
    </row>
    <row r="346" spans="1:8" x14ac:dyDescent="0.25">
      <c r="A346">
        <v>331</v>
      </c>
      <c r="B346">
        <f t="shared" ca="1" si="35"/>
        <v>0.82617136530203583</v>
      </c>
      <c r="C346">
        <f t="shared" ca="1" si="36"/>
        <v>809.71385626227925</v>
      </c>
      <c r="D346">
        <f t="shared" ca="1" si="37"/>
        <v>808.88768489697725</v>
      </c>
      <c r="E346" s="13">
        <f t="shared" ca="1" si="38"/>
        <v>2</v>
      </c>
      <c r="F346">
        <f t="shared" ca="1" si="39"/>
        <v>1.1519488507194775</v>
      </c>
      <c r="G346">
        <f t="shared" ca="1" si="40"/>
        <v>810.03963374769671</v>
      </c>
      <c r="H346">
        <f t="shared" ca="1" si="41"/>
        <v>0.32577748541746132</v>
      </c>
    </row>
    <row r="347" spans="1:8" x14ac:dyDescent="0.25">
      <c r="A347">
        <v>332</v>
      </c>
      <c r="B347">
        <f t="shared" ca="1" si="35"/>
        <v>1.3891413514336577</v>
      </c>
      <c r="C347">
        <f t="shared" ca="1" si="36"/>
        <v>811.10299761371289</v>
      </c>
      <c r="D347">
        <f t="shared" ca="1" si="37"/>
        <v>811.10299761371289</v>
      </c>
      <c r="E347" s="13">
        <f t="shared" ca="1" si="38"/>
        <v>9</v>
      </c>
      <c r="F347">
        <f t="shared" ca="1" si="39"/>
        <v>2.4243952574340897</v>
      </c>
      <c r="G347">
        <f t="shared" ca="1" si="40"/>
        <v>813.52739287114696</v>
      </c>
      <c r="H347">
        <f t="shared" ca="1" si="41"/>
        <v>2.424395257434071</v>
      </c>
    </row>
    <row r="348" spans="1:8" x14ac:dyDescent="0.25">
      <c r="A348">
        <v>333</v>
      </c>
      <c r="B348">
        <f t="shared" ca="1" si="35"/>
        <v>1.9162439294655609</v>
      </c>
      <c r="C348">
        <f t="shared" ca="1" si="36"/>
        <v>813.0192415431784</v>
      </c>
      <c r="D348">
        <f t="shared" ca="1" si="37"/>
        <v>811.10299761371289</v>
      </c>
      <c r="E348" s="13">
        <f t="shared" ca="1" si="38"/>
        <v>7</v>
      </c>
      <c r="F348">
        <f t="shared" ca="1" si="39"/>
        <v>1.610285099368943</v>
      </c>
      <c r="G348">
        <f t="shared" ca="1" si="40"/>
        <v>812.71328271308187</v>
      </c>
      <c r="H348">
        <f t="shared" ca="1" si="41"/>
        <v>-0.3059588300965288</v>
      </c>
    </row>
    <row r="349" spans="1:8" x14ac:dyDescent="0.25">
      <c r="A349">
        <v>334</v>
      </c>
      <c r="B349">
        <f t="shared" ca="1" si="35"/>
        <v>2.2814231699067418</v>
      </c>
      <c r="C349">
        <f t="shared" ca="1" si="36"/>
        <v>815.3006647130851</v>
      </c>
      <c r="D349">
        <f t="shared" ca="1" si="37"/>
        <v>815.3006647130851</v>
      </c>
      <c r="E349" s="13">
        <f t="shared" ca="1" si="38"/>
        <v>7</v>
      </c>
      <c r="F349">
        <f t="shared" ca="1" si="39"/>
        <v>2.1497377193391176</v>
      </c>
      <c r="G349">
        <f t="shared" ca="1" si="40"/>
        <v>817.4504024324242</v>
      </c>
      <c r="H349">
        <f t="shared" ca="1" si="41"/>
        <v>2.1497377193391003</v>
      </c>
    </row>
    <row r="350" spans="1:8" x14ac:dyDescent="0.25">
      <c r="A350">
        <v>335</v>
      </c>
      <c r="B350">
        <f t="shared" ca="1" si="35"/>
        <v>4.8169875933419863</v>
      </c>
      <c r="C350">
        <f t="shared" ca="1" si="36"/>
        <v>820.11765230642709</v>
      </c>
      <c r="D350">
        <f t="shared" ca="1" si="37"/>
        <v>820.11765230642709</v>
      </c>
      <c r="E350" s="13">
        <f t="shared" ca="1" si="38"/>
        <v>11</v>
      </c>
      <c r="F350">
        <f t="shared" ca="1" si="39"/>
        <v>2.0008665718885594</v>
      </c>
      <c r="G350">
        <f t="shared" ca="1" si="40"/>
        <v>822.11851887831563</v>
      </c>
      <c r="H350">
        <f t="shared" ca="1" si="41"/>
        <v>2.0008665718885368</v>
      </c>
    </row>
    <row r="351" spans="1:8" x14ac:dyDescent="0.25">
      <c r="A351">
        <v>336</v>
      </c>
      <c r="B351">
        <f t="shared" ca="1" si="35"/>
        <v>3.8569128297475914</v>
      </c>
      <c r="C351">
        <f t="shared" ca="1" si="36"/>
        <v>823.97456513617465</v>
      </c>
      <c r="D351">
        <f t="shared" ca="1" si="37"/>
        <v>823.97456513617465</v>
      </c>
      <c r="E351" s="13">
        <f t="shared" ca="1" si="38"/>
        <v>12</v>
      </c>
      <c r="F351">
        <f t="shared" ca="1" si="39"/>
        <v>2.6866305408503948</v>
      </c>
      <c r="G351">
        <f t="shared" ca="1" si="40"/>
        <v>826.66119567702503</v>
      </c>
      <c r="H351">
        <f t="shared" ca="1" si="41"/>
        <v>2.6866305408503877</v>
      </c>
    </row>
    <row r="352" spans="1:8" x14ac:dyDescent="0.25">
      <c r="A352">
        <v>337</v>
      </c>
      <c r="B352">
        <f t="shared" ca="1" si="35"/>
        <v>2.6079286527428502</v>
      </c>
      <c r="C352">
        <f t="shared" ca="1" si="36"/>
        <v>826.58249378891753</v>
      </c>
      <c r="D352">
        <f t="shared" ca="1" si="37"/>
        <v>823.97456513617465</v>
      </c>
      <c r="E352" s="13">
        <f t="shared" ca="1" si="38"/>
        <v>15</v>
      </c>
      <c r="F352">
        <f t="shared" ca="1" si="39"/>
        <v>2.4196330606658543</v>
      </c>
      <c r="G352">
        <f t="shared" ca="1" si="40"/>
        <v>826.39419819684053</v>
      </c>
      <c r="H352">
        <f t="shared" ca="1" si="41"/>
        <v>-0.18829559207699731</v>
      </c>
    </row>
    <row r="353" spans="1:8" x14ac:dyDescent="0.25">
      <c r="A353">
        <v>338</v>
      </c>
      <c r="B353">
        <f t="shared" ca="1" si="35"/>
        <v>2.104417021959236</v>
      </c>
      <c r="C353">
        <f t="shared" ca="1" si="36"/>
        <v>828.68691081087673</v>
      </c>
      <c r="D353">
        <f t="shared" ca="1" si="37"/>
        <v>828.68691081087673</v>
      </c>
      <c r="E353" s="13">
        <f t="shared" ca="1" si="38"/>
        <v>1</v>
      </c>
      <c r="F353">
        <f t="shared" ca="1" si="39"/>
        <v>1.3315596758740678</v>
      </c>
      <c r="G353">
        <f t="shared" ca="1" si="40"/>
        <v>830.01847048675074</v>
      </c>
      <c r="H353">
        <f t="shared" ca="1" si="41"/>
        <v>1.3315596758740185</v>
      </c>
    </row>
    <row r="354" spans="1:8" x14ac:dyDescent="0.25">
      <c r="A354">
        <v>339</v>
      </c>
      <c r="B354">
        <f t="shared" ca="1" si="35"/>
        <v>4.7641425573112572</v>
      </c>
      <c r="C354">
        <f t="shared" ca="1" si="36"/>
        <v>833.45105336818801</v>
      </c>
      <c r="D354">
        <f t="shared" ca="1" si="37"/>
        <v>833.45105336818801</v>
      </c>
      <c r="E354" s="13">
        <f t="shared" ca="1" si="38"/>
        <v>5</v>
      </c>
      <c r="F354">
        <f t="shared" ca="1" si="39"/>
        <v>2.5420164328299273</v>
      </c>
      <c r="G354">
        <f t="shared" ca="1" si="40"/>
        <v>835.9930698010179</v>
      </c>
      <c r="H354">
        <f t="shared" ca="1" si="41"/>
        <v>2.5420164328298824</v>
      </c>
    </row>
    <row r="355" spans="1:8" x14ac:dyDescent="0.25">
      <c r="A355">
        <v>340</v>
      </c>
      <c r="B355">
        <f t="shared" ca="1" si="35"/>
        <v>1.7203230232973969</v>
      </c>
      <c r="C355">
        <f t="shared" ca="1" si="36"/>
        <v>835.17137639148541</v>
      </c>
      <c r="D355">
        <f t="shared" ca="1" si="37"/>
        <v>833.45105336818801</v>
      </c>
      <c r="E355" s="13">
        <f t="shared" ca="1" si="38"/>
        <v>2</v>
      </c>
      <c r="F355">
        <f t="shared" ca="1" si="39"/>
        <v>2.2012866975335363</v>
      </c>
      <c r="G355">
        <f t="shared" ca="1" si="40"/>
        <v>835.65234006572155</v>
      </c>
      <c r="H355">
        <f t="shared" ca="1" si="41"/>
        <v>0.48096367423613628</v>
      </c>
    </row>
    <row r="356" spans="1:8" x14ac:dyDescent="0.25">
      <c r="A356">
        <v>341</v>
      </c>
      <c r="B356">
        <f t="shared" ca="1" si="35"/>
        <v>4.1001187891062081</v>
      </c>
      <c r="C356">
        <f t="shared" ca="1" si="36"/>
        <v>839.27149518059161</v>
      </c>
      <c r="D356">
        <f t="shared" ca="1" si="37"/>
        <v>839.27149518059161</v>
      </c>
      <c r="E356" s="13">
        <f t="shared" ca="1" si="38"/>
        <v>7</v>
      </c>
      <c r="F356">
        <f t="shared" ca="1" si="39"/>
        <v>2.2069808074831254</v>
      </c>
      <c r="G356">
        <f t="shared" ca="1" si="40"/>
        <v>841.47847598807471</v>
      </c>
      <c r="H356">
        <f t="shared" ca="1" si="41"/>
        <v>2.2069808074830917</v>
      </c>
    </row>
    <row r="357" spans="1:8" x14ac:dyDescent="0.25">
      <c r="A357">
        <v>342</v>
      </c>
      <c r="B357">
        <f t="shared" ca="1" si="35"/>
        <v>3.9733237813518496</v>
      </c>
      <c r="C357">
        <f t="shared" ca="1" si="36"/>
        <v>843.24481896194345</v>
      </c>
      <c r="D357">
        <f t="shared" ca="1" si="37"/>
        <v>843.24481896194345</v>
      </c>
      <c r="E357" s="13">
        <f t="shared" ca="1" si="38"/>
        <v>15</v>
      </c>
      <c r="F357">
        <f t="shared" ca="1" si="39"/>
        <v>2.1102507267304684</v>
      </c>
      <c r="G357">
        <f t="shared" ca="1" si="40"/>
        <v>845.35506968867389</v>
      </c>
      <c r="H357">
        <f t="shared" ca="1" si="41"/>
        <v>2.1102507267304418</v>
      </c>
    </row>
    <row r="358" spans="1:8" x14ac:dyDescent="0.25">
      <c r="A358">
        <v>343</v>
      </c>
      <c r="B358">
        <f t="shared" ca="1" si="35"/>
        <v>2.3932444769039183</v>
      </c>
      <c r="C358">
        <f t="shared" ca="1" si="36"/>
        <v>845.63806343884733</v>
      </c>
      <c r="D358">
        <f t="shared" ca="1" si="37"/>
        <v>845.63806343884733</v>
      </c>
      <c r="E358" s="13">
        <f t="shared" ca="1" si="38"/>
        <v>2</v>
      </c>
      <c r="F358">
        <f t="shared" ca="1" si="39"/>
        <v>2.6078066961988267</v>
      </c>
      <c r="G358">
        <f t="shared" ca="1" si="40"/>
        <v>848.24587013504618</v>
      </c>
      <c r="H358">
        <f t="shared" ca="1" si="41"/>
        <v>2.6078066961988497</v>
      </c>
    </row>
    <row r="359" spans="1:8" x14ac:dyDescent="0.25">
      <c r="A359">
        <v>344</v>
      </c>
      <c r="B359">
        <f t="shared" ca="1" si="35"/>
        <v>3.5220345736738521</v>
      </c>
      <c r="C359">
        <f t="shared" ca="1" si="36"/>
        <v>849.16009801252119</v>
      </c>
      <c r="D359">
        <f t="shared" ca="1" si="37"/>
        <v>849.16009801252119</v>
      </c>
      <c r="E359" s="13">
        <f t="shared" ca="1" si="38"/>
        <v>1</v>
      </c>
      <c r="F359">
        <f t="shared" ca="1" si="39"/>
        <v>0.85928140166160794</v>
      </c>
      <c r="G359">
        <f t="shared" ca="1" si="40"/>
        <v>850.01937941418282</v>
      </c>
      <c r="H359">
        <f t="shared" ca="1" si="41"/>
        <v>0.85928140166163303</v>
      </c>
    </row>
    <row r="360" spans="1:8" x14ac:dyDescent="0.25">
      <c r="A360">
        <v>345</v>
      </c>
      <c r="B360">
        <f t="shared" ca="1" si="35"/>
        <v>4.3308149193898915</v>
      </c>
      <c r="C360">
        <f t="shared" ca="1" si="36"/>
        <v>853.49091293191111</v>
      </c>
      <c r="D360">
        <f t="shared" ca="1" si="37"/>
        <v>853.49091293191111</v>
      </c>
      <c r="E360" s="13">
        <f t="shared" ca="1" si="38"/>
        <v>0</v>
      </c>
      <c r="F360">
        <f t="shared" ca="1" si="39"/>
        <v>1.7335529008728767</v>
      </c>
      <c r="G360">
        <f t="shared" ca="1" si="40"/>
        <v>855.22446583278395</v>
      </c>
      <c r="H360">
        <f t="shared" ca="1" si="41"/>
        <v>1.7335529008728372</v>
      </c>
    </row>
    <row r="361" spans="1:8" x14ac:dyDescent="0.25">
      <c r="A361">
        <v>346</v>
      </c>
      <c r="B361">
        <f t="shared" ca="1" si="35"/>
        <v>3.2350011216755852</v>
      </c>
      <c r="C361">
        <f t="shared" ca="1" si="36"/>
        <v>856.72591405358673</v>
      </c>
      <c r="D361">
        <f t="shared" ca="1" si="37"/>
        <v>856.72591405358673</v>
      </c>
      <c r="E361" s="13">
        <f t="shared" ca="1" si="38"/>
        <v>5</v>
      </c>
      <c r="F361">
        <f t="shared" ca="1" si="39"/>
        <v>1.1054533313793979</v>
      </c>
      <c r="G361">
        <f t="shared" ca="1" si="40"/>
        <v>857.83136738496614</v>
      </c>
      <c r="H361">
        <f t="shared" ca="1" si="41"/>
        <v>1.1054533313794082</v>
      </c>
    </row>
    <row r="362" spans="1:8" x14ac:dyDescent="0.25">
      <c r="A362">
        <v>347</v>
      </c>
      <c r="B362">
        <f t="shared" ca="1" si="35"/>
        <v>4.6944730510752244</v>
      </c>
      <c r="C362">
        <f t="shared" ca="1" si="36"/>
        <v>861.42038710466193</v>
      </c>
      <c r="D362">
        <f t="shared" ca="1" si="37"/>
        <v>861.42038710466193</v>
      </c>
      <c r="E362" s="13">
        <f t="shared" ca="1" si="38"/>
        <v>4</v>
      </c>
      <c r="F362">
        <f t="shared" ca="1" si="39"/>
        <v>1.0750729660202061</v>
      </c>
      <c r="G362">
        <f t="shared" ca="1" si="40"/>
        <v>862.49546007068216</v>
      </c>
      <c r="H362">
        <f t="shared" ca="1" si="41"/>
        <v>1.0750729660202296</v>
      </c>
    </row>
    <row r="363" spans="1:8" x14ac:dyDescent="0.25">
      <c r="A363">
        <v>348</v>
      </c>
      <c r="B363">
        <f t="shared" ca="1" si="35"/>
        <v>2.6714216797697583</v>
      </c>
      <c r="C363">
        <f t="shared" ca="1" si="36"/>
        <v>864.09180878443169</v>
      </c>
      <c r="D363">
        <f t="shared" ca="1" si="37"/>
        <v>864.09180878443169</v>
      </c>
      <c r="E363" s="13">
        <f t="shared" ca="1" si="38"/>
        <v>3</v>
      </c>
      <c r="F363">
        <f t="shared" ca="1" si="39"/>
        <v>2.1645495991664805</v>
      </c>
      <c r="G363">
        <f t="shared" ca="1" si="40"/>
        <v>866.25635838359813</v>
      </c>
      <c r="H363">
        <f t="shared" ca="1" si="41"/>
        <v>2.1645495991664347</v>
      </c>
    </row>
    <row r="364" spans="1:8" x14ac:dyDescent="0.25">
      <c r="A364">
        <v>349</v>
      </c>
      <c r="B364">
        <f t="shared" ca="1" si="35"/>
        <v>3.9128149483543186</v>
      </c>
      <c r="C364">
        <f t="shared" ca="1" si="36"/>
        <v>868.00462373278606</v>
      </c>
      <c r="D364">
        <f t="shared" ca="1" si="37"/>
        <v>868.00462373278606</v>
      </c>
      <c r="E364" s="13">
        <f t="shared" ca="1" si="38"/>
        <v>13</v>
      </c>
      <c r="F364">
        <f t="shared" ca="1" si="39"/>
        <v>2.2532923228687318</v>
      </c>
      <c r="G364">
        <f t="shared" ca="1" si="40"/>
        <v>870.25791605565485</v>
      </c>
      <c r="H364">
        <f t="shared" ca="1" si="41"/>
        <v>2.2532923228687878</v>
      </c>
    </row>
    <row r="365" spans="1:8" x14ac:dyDescent="0.25">
      <c r="A365">
        <v>350</v>
      </c>
      <c r="B365">
        <f t="shared" ca="1" si="35"/>
        <v>1.8209249982240245</v>
      </c>
      <c r="C365">
        <f t="shared" ca="1" si="36"/>
        <v>869.82554873101003</v>
      </c>
      <c r="D365">
        <f t="shared" ca="1" si="37"/>
        <v>868.00462373278606</v>
      </c>
      <c r="E365" s="13">
        <f t="shared" ca="1" si="38"/>
        <v>8</v>
      </c>
      <c r="F365">
        <f t="shared" ca="1" si="39"/>
        <v>2.0740162734577408</v>
      </c>
      <c r="G365">
        <f t="shared" ca="1" si="40"/>
        <v>870.07864000624375</v>
      </c>
      <c r="H365">
        <f t="shared" ca="1" si="41"/>
        <v>0.25309127523371444</v>
      </c>
    </row>
    <row r="366" spans="1:8" x14ac:dyDescent="0.25">
      <c r="A366">
        <v>351</v>
      </c>
      <c r="B366">
        <f t="shared" ca="1" si="35"/>
        <v>0.26573391523393997</v>
      </c>
      <c r="C366">
        <f t="shared" ca="1" si="36"/>
        <v>870.09128264624394</v>
      </c>
      <c r="D366">
        <f t="shared" ca="1" si="37"/>
        <v>870.09128264624394</v>
      </c>
      <c r="E366" s="13">
        <f t="shared" ca="1" si="38"/>
        <v>5</v>
      </c>
      <c r="F366">
        <f t="shared" ca="1" si="39"/>
        <v>2.5031252253160221</v>
      </c>
      <c r="G366">
        <f t="shared" ca="1" si="40"/>
        <v>872.59440787155995</v>
      </c>
      <c r="H366">
        <f t="shared" ca="1" si="41"/>
        <v>2.5031252253160119</v>
      </c>
    </row>
    <row r="367" spans="1:8" x14ac:dyDescent="0.25">
      <c r="A367">
        <v>352</v>
      </c>
      <c r="B367">
        <f t="shared" ca="1" si="35"/>
        <v>4.508355213895757</v>
      </c>
      <c r="C367">
        <f t="shared" ca="1" si="36"/>
        <v>874.59963786013975</v>
      </c>
      <c r="D367">
        <f t="shared" ca="1" si="37"/>
        <v>874.59963786013975</v>
      </c>
      <c r="E367" s="13">
        <f t="shared" ca="1" si="38"/>
        <v>8</v>
      </c>
      <c r="F367">
        <f t="shared" ca="1" si="39"/>
        <v>1.7890844745406911</v>
      </c>
      <c r="G367">
        <f t="shared" ca="1" si="40"/>
        <v>876.38872233468044</v>
      </c>
      <c r="H367">
        <f t="shared" ca="1" si="41"/>
        <v>1.7890844745406866</v>
      </c>
    </row>
    <row r="368" spans="1:8" x14ac:dyDescent="0.25">
      <c r="A368">
        <v>353</v>
      </c>
      <c r="B368">
        <f t="shared" ca="1" si="35"/>
        <v>4.5171082231590267</v>
      </c>
      <c r="C368">
        <f t="shared" ca="1" si="36"/>
        <v>879.11674608329872</v>
      </c>
      <c r="D368">
        <f t="shared" ca="1" si="37"/>
        <v>879.11674608329872</v>
      </c>
      <c r="E368" s="13">
        <f t="shared" ca="1" si="38"/>
        <v>2</v>
      </c>
      <c r="F368">
        <f t="shared" ca="1" si="39"/>
        <v>1.8407516372035098</v>
      </c>
      <c r="G368">
        <f t="shared" ca="1" si="40"/>
        <v>880.95749772050226</v>
      </c>
      <c r="H368">
        <f t="shared" ca="1" si="41"/>
        <v>1.8407516372035388</v>
      </c>
    </row>
    <row r="369" spans="1:8" x14ac:dyDescent="0.25">
      <c r="A369">
        <v>354</v>
      </c>
      <c r="B369">
        <f t="shared" ca="1" si="35"/>
        <v>2.6292499957909445</v>
      </c>
      <c r="C369">
        <f t="shared" ca="1" si="36"/>
        <v>881.74599607908965</v>
      </c>
      <c r="D369">
        <f t="shared" ca="1" si="37"/>
        <v>881.74599607908965</v>
      </c>
      <c r="E369" s="13">
        <f t="shared" ca="1" si="38"/>
        <v>10</v>
      </c>
      <c r="F369">
        <f t="shared" ca="1" si="39"/>
        <v>2.2550637705581016</v>
      </c>
      <c r="G369">
        <f t="shared" ca="1" si="40"/>
        <v>884.00105984964773</v>
      </c>
      <c r="H369">
        <f t="shared" ca="1" si="41"/>
        <v>2.2550637705580812</v>
      </c>
    </row>
    <row r="370" spans="1:8" x14ac:dyDescent="0.25">
      <c r="A370">
        <v>355</v>
      </c>
      <c r="B370">
        <f t="shared" ca="1" si="35"/>
        <v>0.58242036860949475</v>
      </c>
      <c r="C370">
        <f t="shared" ca="1" si="36"/>
        <v>882.32841644769917</v>
      </c>
      <c r="D370">
        <f t="shared" ca="1" si="37"/>
        <v>881.74599607908965</v>
      </c>
      <c r="E370" s="13">
        <f t="shared" ca="1" si="38"/>
        <v>10</v>
      </c>
      <c r="F370">
        <f t="shared" ca="1" si="39"/>
        <v>0.91350379351536426</v>
      </c>
      <c r="G370">
        <f t="shared" ca="1" si="40"/>
        <v>882.65949987260501</v>
      </c>
      <c r="H370">
        <f t="shared" ca="1" si="41"/>
        <v>0.33108342490584164</v>
      </c>
    </row>
    <row r="371" spans="1:8" x14ac:dyDescent="0.25">
      <c r="A371">
        <v>356</v>
      </c>
      <c r="B371">
        <f t="shared" ca="1" si="35"/>
        <v>3.3896626981304738</v>
      </c>
      <c r="C371">
        <f t="shared" ca="1" si="36"/>
        <v>885.71807914582962</v>
      </c>
      <c r="D371">
        <f t="shared" ca="1" si="37"/>
        <v>885.71807914582962</v>
      </c>
      <c r="E371" s="13">
        <f t="shared" ca="1" si="38"/>
        <v>14</v>
      </c>
      <c r="F371">
        <f t="shared" ca="1" si="39"/>
        <v>2.3642419497791209</v>
      </c>
      <c r="G371">
        <f t="shared" ca="1" si="40"/>
        <v>888.08232109560879</v>
      </c>
      <c r="H371">
        <f t="shared" ca="1" si="41"/>
        <v>2.3642419497791707</v>
      </c>
    </row>
    <row r="372" spans="1:8" x14ac:dyDescent="0.25">
      <c r="A372">
        <v>357</v>
      </c>
      <c r="B372">
        <f t="shared" ca="1" si="35"/>
        <v>3.1181904534167124</v>
      </c>
      <c r="C372">
        <f t="shared" ca="1" si="36"/>
        <v>888.83626959924629</v>
      </c>
      <c r="D372">
        <f t="shared" ca="1" si="37"/>
        <v>888.83626959924629</v>
      </c>
      <c r="E372" s="13">
        <f t="shared" ca="1" si="38"/>
        <v>2</v>
      </c>
      <c r="F372">
        <f t="shared" ca="1" si="39"/>
        <v>1.9625805855395659</v>
      </c>
      <c r="G372">
        <f t="shared" ca="1" si="40"/>
        <v>890.79885018478581</v>
      </c>
      <c r="H372">
        <f t="shared" ca="1" si="41"/>
        <v>1.9625805855395129</v>
      </c>
    </row>
    <row r="373" spans="1:8" x14ac:dyDescent="0.25">
      <c r="A373">
        <v>358</v>
      </c>
      <c r="B373">
        <f t="shared" ca="1" si="35"/>
        <v>2.200612943822712</v>
      </c>
      <c r="C373">
        <f t="shared" ca="1" si="36"/>
        <v>891.03688254306905</v>
      </c>
      <c r="D373">
        <f t="shared" ca="1" si="37"/>
        <v>891.03688254306905</v>
      </c>
      <c r="E373" s="13">
        <f t="shared" ca="1" si="38"/>
        <v>15</v>
      </c>
      <c r="F373">
        <f t="shared" ca="1" si="39"/>
        <v>1.8517658337745295</v>
      </c>
      <c r="G373">
        <f t="shared" ca="1" si="40"/>
        <v>892.88864837684355</v>
      </c>
      <c r="H373">
        <f t="shared" ca="1" si="41"/>
        <v>1.8517658337744933</v>
      </c>
    </row>
    <row r="374" spans="1:8" x14ac:dyDescent="0.25">
      <c r="A374">
        <v>359</v>
      </c>
      <c r="B374">
        <f t="shared" ca="1" si="35"/>
        <v>3.799459317346412</v>
      </c>
      <c r="C374">
        <f t="shared" ca="1" si="36"/>
        <v>894.83634186041547</v>
      </c>
      <c r="D374">
        <f t="shared" ca="1" si="37"/>
        <v>894.83634186041547</v>
      </c>
      <c r="E374" s="13">
        <f t="shared" ca="1" si="38"/>
        <v>1</v>
      </c>
      <c r="F374">
        <f t="shared" ca="1" si="39"/>
        <v>1.9510859465446542</v>
      </c>
      <c r="G374">
        <f t="shared" ca="1" si="40"/>
        <v>896.78742780696018</v>
      </c>
      <c r="H374">
        <f t="shared" ca="1" si="41"/>
        <v>1.9510859465447083</v>
      </c>
    </row>
    <row r="375" spans="1:8" x14ac:dyDescent="0.25">
      <c r="A375">
        <v>360</v>
      </c>
      <c r="B375">
        <f t="shared" ca="1" si="35"/>
        <v>0.82228470183922819</v>
      </c>
      <c r="C375">
        <f t="shared" ca="1" si="36"/>
        <v>895.65862656225465</v>
      </c>
      <c r="D375">
        <f t="shared" ca="1" si="37"/>
        <v>894.83634186041547</v>
      </c>
      <c r="E375" s="13">
        <f t="shared" ca="1" si="38"/>
        <v>12</v>
      </c>
      <c r="F375">
        <f t="shared" ca="1" si="39"/>
        <v>1.4032940827220064</v>
      </c>
      <c r="G375">
        <f t="shared" ca="1" si="40"/>
        <v>896.2396359431375</v>
      </c>
      <c r="H375">
        <f t="shared" ca="1" si="41"/>
        <v>0.58100938088284693</v>
      </c>
    </row>
    <row r="376" spans="1:8" x14ac:dyDescent="0.25">
      <c r="A376">
        <v>361</v>
      </c>
      <c r="B376">
        <f t="shared" ca="1" si="35"/>
        <v>3.9929452050266043</v>
      </c>
      <c r="C376">
        <f t="shared" ca="1" si="36"/>
        <v>899.65157176728121</v>
      </c>
      <c r="D376">
        <f t="shared" ca="1" si="37"/>
        <v>899.65157176728121</v>
      </c>
      <c r="E376" s="13">
        <f t="shared" ca="1" si="38"/>
        <v>15</v>
      </c>
      <c r="F376">
        <f t="shared" ca="1" si="39"/>
        <v>1.5722250118014447</v>
      </c>
      <c r="G376">
        <f t="shared" ca="1" si="40"/>
        <v>901.2237967790827</v>
      </c>
      <c r="H376">
        <f t="shared" ca="1" si="41"/>
        <v>1.5722250118014927</v>
      </c>
    </row>
    <row r="377" spans="1:8" x14ac:dyDescent="0.25">
      <c r="A377">
        <v>362</v>
      </c>
      <c r="B377">
        <f t="shared" ca="1" si="35"/>
        <v>1.2202861355241206</v>
      </c>
      <c r="C377">
        <f t="shared" ca="1" si="36"/>
        <v>900.87185790280535</v>
      </c>
      <c r="D377">
        <f t="shared" ca="1" si="37"/>
        <v>899.65157176728121</v>
      </c>
      <c r="E377" s="13">
        <f t="shared" ca="1" si="38"/>
        <v>4</v>
      </c>
      <c r="F377">
        <f t="shared" ca="1" si="39"/>
        <v>1.2935243504076952</v>
      </c>
      <c r="G377">
        <f t="shared" ca="1" si="40"/>
        <v>900.94509611768888</v>
      </c>
      <c r="H377">
        <f t="shared" ca="1" si="41"/>
        <v>7.3238214883531327E-2</v>
      </c>
    </row>
    <row r="378" spans="1:8" x14ac:dyDescent="0.25">
      <c r="A378">
        <v>363</v>
      </c>
      <c r="B378">
        <f t="shared" ca="1" si="35"/>
        <v>0.4850950650138125</v>
      </c>
      <c r="C378">
        <f t="shared" ca="1" si="36"/>
        <v>901.35695296781921</v>
      </c>
      <c r="D378">
        <f t="shared" ca="1" si="37"/>
        <v>901.35695296781921</v>
      </c>
      <c r="E378" s="13">
        <f t="shared" ca="1" si="38"/>
        <v>11</v>
      </c>
      <c r="F378">
        <f t="shared" ca="1" si="39"/>
        <v>2.4392631479860944</v>
      </c>
      <c r="G378">
        <f t="shared" ca="1" si="40"/>
        <v>903.79621611580535</v>
      </c>
      <c r="H378">
        <f t="shared" ca="1" si="41"/>
        <v>2.4392631479861393</v>
      </c>
    </row>
    <row r="379" spans="1:8" x14ac:dyDescent="0.25">
      <c r="A379">
        <v>364</v>
      </c>
      <c r="B379">
        <f t="shared" ca="1" si="35"/>
        <v>3.1724450681123244</v>
      </c>
      <c r="C379">
        <f t="shared" ca="1" si="36"/>
        <v>904.52939803593154</v>
      </c>
      <c r="D379">
        <f t="shared" ca="1" si="37"/>
        <v>904.52939803593154</v>
      </c>
      <c r="E379" s="13">
        <f t="shared" ca="1" si="38"/>
        <v>13</v>
      </c>
      <c r="F379">
        <f t="shared" ca="1" si="39"/>
        <v>2.4508998311222872</v>
      </c>
      <c r="G379">
        <f t="shared" ca="1" si="40"/>
        <v>906.98029786705388</v>
      </c>
      <c r="H379">
        <f t="shared" ca="1" si="41"/>
        <v>2.4508998311223422</v>
      </c>
    </row>
    <row r="380" spans="1:8" x14ac:dyDescent="0.25">
      <c r="A380">
        <v>365</v>
      </c>
      <c r="B380">
        <f t="shared" ca="1" si="35"/>
        <v>0.46859748655435074</v>
      </c>
      <c r="C380">
        <f t="shared" ca="1" si="36"/>
        <v>904.99799552248589</v>
      </c>
      <c r="D380">
        <f t="shared" ca="1" si="37"/>
        <v>904.52939803593154</v>
      </c>
      <c r="E380" s="13">
        <f t="shared" ca="1" si="38"/>
        <v>9</v>
      </c>
      <c r="F380">
        <f t="shared" ca="1" si="39"/>
        <v>2.4439213277212644</v>
      </c>
      <c r="G380">
        <f t="shared" ca="1" si="40"/>
        <v>906.97331936365276</v>
      </c>
      <c r="H380">
        <f t="shared" ca="1" si="41"/>
        <v>1.975323841166869</v>
      </c>
    </row>
    <row r="381" spans="1:8" x14ac:dyDescent="0.25">
      <c r="A381">
        <v>366</v>
      </c>
      <c r="B381">
        <f t="shared" ca="1" si="35"/>
        <v>1.6886844359852882</v>
      </c>
      <c r="C381">
        <f t="shared" ca="1" si="36"/>
        <v>906.68667995847113</v>
      </c>
      <c r="D381">
        <f t="shared" ca="1" si="37"/>
        <v>904.99799552248589</v>
      </c>
      <c r="E381" s="13">
        <f t="shared" ca="1" si="38"/>
        <v>7</v>
      </c>
      <c r="F381">
        <f t="shared" ca="1" si="39"/>
        <v>2.6598252459191212</v>
      </c>
      <c r="G381">
        <f t="shared" ca="1" si="40"/>
        <v>907.65782076840503</v>
      </c>
      <c r="H381">
        <f t="shared" ca="1" si="41"/>
        <v>0.97114080993389962</v>
      </c>
    </row>
    <row r="382" spans="1:8" x14ac:dyDescent="0.25">
      <c r="A382">
        <v>367</v>
      </c>
      <c r="B382">
        <f t="shared" ca="1" si="35"/>
        <v>1.7026649229730573</v>
      </c>
      <c r="C382">
        <f t="shared" ca="1" si="36"/>
        <v>908.38934488144423</v>
      </c>
      <c r="D382">
        <f t="shared" ca="1" si="37"/>
        <v>908.38934488144423</v>
      </c>
      <c r="E382" s="13">
        <f t="shared" ca="1" si="38"/>
        <v>15</v>
      </c>
      <c r="F382">
        <f t="shared" ca="1" si="39"/>
        <v>1.7923081771960876</v>
      </c>
      <c r="G382">
        <f t="shared" ca="1" si="40"/>
        <v>910.18165305864034</v>
      </c>
      <c r="H382">
        <f t="shared" ca="1" si="41"/>
        <v>1.7923081771961051</v>
      </c>
    </row>
    <row r="383" spans="1:8" x14ac:dyDescent="0.25">
      <c r="A383">
        <v>368</v>
      </c>
      <c r="B383">
        <f t="shared" ca="1" si="35"/>
        <v>0.3311437426488506</v>
      </c>
      <c r="C383">
        <f t="shared" ca="1" si="36"/>
        <v>908.72048862409304</v>
      </c>
      <c r="D383">
        <f t="shared" ca="1" si="37"/>
        <v>908.38934488144423</v>
      </c>
      <c r="E383" s="13">
        <f t="shared" ca="1" si="38"/>
        <v>3</v>
      </c>
      <c r="F383">
        <f t="shared" ca="1" si="39"/>
        <v>1.8324590710377318</v>
      </c>
      <c r="G383">
        <f t="shared" ca="1" si="40"/>
        <v>910.22180395248199</v>
      </c>
      <c r="H383">
        <f t="shared" ca="1" si="41"/>
        <v>1.5013153283889551</v>
      </c>
    </row>
    <row r="384" spans="1:8" x14ac:dyDescent="0.25">
      <c r="A384">
        <v>369</v>
      </c>
      <c r="B384">
        <f t="shared" ca="1" si="35"/>
        <v>4.0479253599836964</v>
      </c>
      <c r="C384">
        <f t="shared" ca="1" si="36"/>
        <v>912.76841398407669</v>
      </c>
      <c r="D384">
        <f t="shared" ca="1" si="37"/>
        <v>912.76841398407669</v>
      </c>
      <c r="E384" s="13">
        <f t="shared" ca="1" si="38"/>
        <v>5</v>
      </c>
      <c r="F384">
        <f t="shared" ca="1" si="39"/>
        <v>2.134965488831758</v>
      </c>
      <c r="G384">
        <f t="shared" ca="1" si="40"/>
        <v>914.90337947290845</v>
      </c>
      <c r="H384">
        <f t="shared" ca="1" si="41"/>
        <v>2.1349654888317673</v>
      </c>
    </row>
    <row r="385" spans="1:8" x14ac:dyDescent="0.25">
      <c r="A385">
        <v>370</v>
      </c>
      <c r="B385">
        <f t="shared" ca="1" si="35"/>
        <v>3.2917135796799633</v>
      </c>
      <c r="C385">
        <f t="shared" ca="1" si="36"/>
        <v>916.06012756375662</v>
      </c>
      <c r="D385">
        <f t="shared" ca="1" si="37"/>
        <v>916.06012756375662</v>
      </c>
      <c r="E385" s="13">
        <f t="shared" ca="1" si="38"/>
        <v>0</v>
      </c>
      <c r="F385">
        <f t="shared" ca="1" si="39"/>
        <v>1.2422957146854485</v>
      </c>
      <c r="G385">
        <f t="shared" ca="1" si="40"/>
        <v>917.30242327844212</v>
      </c>
      <c r="H385">
        <f t="shared" ca="1" si="41"/>
        <v>1.2422957146854969</v>
      </c>
    </row>
    <row r="386" spans="1:8" x14ac:dyDescent="0.25">
      <c r="A386">
        <v>371</v>
      </c>
      <c r="B386">
        <f t="shared" ca="1" si="35"/>
        <v>2.4704472930412544</v>
      </c>
      <c r="C386">
        <f t="shared" ca="1" si="36"/>
        <v>918.5305748567979</v>
      </c>
      <c r="D386">
        <f t="shared" ca="1" si="37"/>
        <v>918.5305748567979</v>
      </c>
      <c r="E386" s="13">
        <f t="shared" ca="1" si="38"/>
        <v>11</v>
      </c>
      <c r="F386">
        <f t="shared" ca="1" si="39"/>
        <v>2.2059220865254208</v>
      </c>
      <c r="G386">
        <f t="shared" ca="1" si="40"/>
        <v>920.73649694332335</v>
      </c>
      <c r="H386">
        <f t="shared" ca="1" si="41"/>
        <v>2.2059220865254474</v>
      </c>
    </row>
    <row r="387" spans="1:8" x14ac:dyDescent="0.25">
      <c r="A387">
        <v>372</v>
      </c>
      <c r="B387">
        <f t="shared" ca="1" si="35"/>
        <v>1.9068805737323942</v>
      </c>
      <c r="C387">
        <f t="shared" ca="1" si="36"/>
        <v>920.43745543053024</v>
      </c>
      <c r="D387">
        <f t="shared" ca="1" si="37"/>
        <v>918.5305748567979</v>
      </c>
      <c r="E387" s="13">
        <f t="shared" ca="1" si="38"/>
        <v>12</v>
      </c>
      <c r="F387">
        <f t="shared" ca="1" si="39"/>
        <v>1.9827274564188941</v>
      </c>
      <c r="G387">
        <f t="shared" ca="1" si="40"/>
        <v>920.51330231321674</v>
      </c>
      <c r="H387">
        <f t="shared" ca="1" si="41"/>
        <v>7.5846882686505523E-2</v>
      </c>
    </row>
    <row r="388" spans="1:8" x14ac:dyDescent="0.25">
      <c r="A388">
        <v>373</v>
      </c>
      <c r="B388">
        <f t="shared" ca="1" si="35"/>
        <v>1.2110582934133907</v>
      </c>
      <c r="C388">
        <f t="shared" ca="1" si="36"/>
        <v>921.64851372394367</v>
      </c>
      <c r="D388">
        <f t="shared" ca="1" si="37"/>
        <v>921.64851372394367</v>
      </c>
      <c r="E388" s="13">
        <f t="shared" ca="1" si="38"/>
        <v>14</v>
      </c>
      <c r="F388">
        <f t="shared" ca="1" si="39"/>
        <v>2.4802164431604039</v>
      </c>
      <c r="G388">
        <f t="shared" ca="1" si="40"/>
        <v>924.1287301671041</v>
      </c>
      <c r="H388">
        <f t="shared" ca="1" si="41"/>
        <v>2.4802164431604297</v>
      </c>
    </row>
    <row r="389" spans="1:8" x14ac:dyDescent="0.25">
      <c r="A389">
        <v>374</v>
      </c>
      <c r="B389">
        <f t="shared" ca="1" si="35"/>
        <v>2.6909288235582443</v>
      </c>
      <c r="C389">
        <f t="shared" ca="1" si="36"/>
        <v>924.3394425475019</v>
      </c>
      <c r="D389">
        <f t="shared" ca="1" si="37"/>
        <v>924.3394425475019</v>
      </c>
      <c r="E389" s="13">
        <f t="shared" ca="1" si="38"/>
        <v>6</v>
      </c>
      <c r="F389">
        <f t="shared" ca="1" si="39"/>
        <v>0.67874136708654742</v>
      </c>
      <c r="G389">
        <f t="shared" ca="1" si="40"/>
        <v>925.01818391458846</v>
      </c>
      <c r="H389">
        <f t="shared" ca="1" si="41"/>
        <v>0.67874136708655897</v>
      </c>
    </row>
    <row r="390" spans="1:8" x14ac:dyDescent="0.25">
      <c r="A390">
        <v>375</v>
      </c>
      <c r="B390">
        <f t="shared" ca="1" si="35"/>
        <v>3.6506476709762596</v>
      </c>
      <c r="C390">
        <f t="shared" ca="1" si="36"/>
        <v>927.99009021847814</v>
      </c>
      <c r="D390">
        <f t="shared" ca="1" si="37"/>
        <v>927.99009021847814</v>
      </c>
      <c r="E390" s="13">
        <f t="shared" ca="1" si="38"/>
        <v>2</v>
      </c>
      <c r="F390">
        <f t="shared" ca="1" si="39"/>
        <v>1.9172863932829489</v>
      </c>
      <c r="G390">
        <f t="shared" ca="1" si="40"/>
        <v>929.90737661176104</v>
      </c>
      <c r="H390">
        <f t="shared" ca="1" si="41"/>
        <v>1.9172863932828932</v>
      </c>
    </row>
    <row r="391" spans="1:8" x14ac:dyDescent="0.25">
      <c r="A391">
        <v>376</v>
      </c>
      <c r="B391">
        <f t="shared" ca="1" si="35"/>
        <v>0.14486159546673094</v>
      </c>
      <c r="C391">
        <f t="shared" ca="1" si="36"/>
        <v>928.13495181394489</v>
      </c>
      <c r="D391">
        <f t="shared" ca="1" si="37"/>
        <v>927.99009021847814</v>
      </c>
      <c r="E391" s="13">
        <f t="shared" ca="1" si="38"/>
        <v>13</v>
      </c>
      <c r="F391">
        <f t="shared" ca="1" si="39"/>
        <v>0.87183892506994831</v>
      </c>
      <c r="G391">
        <f t="shared" ca="1" si="40"/>
        <v>928.86192914354808</v>
      </c>
      <c r="H391">
        <f t="shared" ca="1" si="41"/>
        <v>0.72697732960318717</v>
      </c>
    </row>
    <row r="392" spans="1:8" x14ac:dyDescent="0.25">
      <c r="A392">
        <v>377</v>
      </c>
      <c r="B392">
        <f t="shared" ca="1" si="35"/>
        <v>2.4131805179556274</v>
      </c>
      <c r="C392">
        <f t="shared" ca="1" si="36"/>
        <v>930.54813233190055</v>
      </c>
      <c r="D392">
        <f t="shared" ca="1" si="37"/>
        <v>930.54813233190055</v>
      </c>
      <c r="E392" s="13">
        <f t="shared" ca="1" si="38"/>
        <v>8</v>
      </c>
      <c r="F392">
        <f t="shared" ca="1" si="39"/>
        <v>1.7412110532687053</v>
      </c>
      <c r="G392">
        <f t="shared" ca="1" si="40"/>
        <v>932.28934338516922</v>
      </c>
      <c r="H392">
        <f t="shared" ca="1" si="41"/>
        <v>1.7412110532686711</v>
      </c>
    </row>
    <row r="393" spans="1:8" x14ac:dyDescent="0.25">
      <c r="A393">
        <v>378</v>
      </c>
      <c r="B393">
        <f t="shared" ca="1" si="35"/>
        <v>2.0882341186573932</v>
      </c>
      <c r="C393">
        <f t="shared" ca="1" si="36"/>
        <v>932.63636645055794</v>
      </c>
      <c r="D393">
        <f t="shared" ca="1" si="37"/>
        <v>932.63636645055794</v>
      </c>
      <c r="E393" s="13">
        <f t="shared" ca="1" si="38"/>
        <v>14</v>
      </c>
      <c r="F393">
        <f t="shared" ca="1" si="39"/>
        <v>2.663166929581227</v>
      </c>
      <c r="G393">
        <f t="shared" ca="1" si="40"/>
        <v>935.29953338013922</v>
      </c>
      <c r="H393">
        <f t="shared" ca="1" si="41"/>
        <v>2.6631669295812799</v>
      </c>
    </row>
    <row r="394" spans="1:8" x14ac:dyDescent="0.25">
      <c r="A394">
        <v>379</v>
      </c>
      <c r="B394">
        <f t="shared" ca="1" si="35"/>
        <v>4.7009060444332214</v>
      </c>
      <c r="C394">
        <f t="shared" ca="1" si="36"/>
        <v>937.33727249499111</v>
      </c>
      <c r="D394">
        <f t="shared" ca="1" si="37"/>
        <v>937.33727249499111</v>
      </c>
      <c r="E394" s="13">
        <f t="shared" ca="1" si="38"/>
        <v>4</v>
      </c>
      <c r="F394">
        <f t="shared" ca="1" si="39"/>
        <v>1.7396756275893417</v>
      </c>
      <c r="G394">
        <f t="shared" ca="1" si="40"/>
        <v>939.07694812258046</v>
      </c>
      <c r="H394">
        <f t="shared" ca="1" si="41"/>
        <v>1.7396756275893495</v>
      </c>
    </row>
    <row r="395" spans="1:8" x14ac:dyDescent="0.25">
      <c r="A395">
        <v>380</v>
      </c>
      <c r="B395">
        <f t="shared" ca="1" si="35"/>
        <v>4.8724450056437876</v>
      </c>
      <c r="C395">
        <f t="shared" ca="1" si="36"/>
        <v>942.20971750063495</v>
      </c>
      <c r="D395">
        <f t="shared" ca="1" si="37"/>
        <v>942.20971750063495</v>
      </c>
      <c r="E395" s="13">
        <f t="shared" ca="1" si="38"/>
        <v>12</v>
      </c>
      <c r="F395">
        <f t="shared" ca="1" si="39"/>
        <v>2.369044481406624</v>
      </c>
      <c r="G395">
        <f t="shared" ca="1" si="40"/>
        <v>944.57876198204156</v>
      </c>
      <c r="H395">
        <f t="shared" ca="1" si="41"/>
        <v>2.3690444814066041</v>
      </c>
    </row>
    <row r="396" spans="1:8" x14ac:dyDescent="0.25">
      <c r="A396">
        <v>381</v>
      </c>
      <c r="B396">
        <f t="shared" ca="1" si="35"/>
        <v>4.6652091424944402</v>
      </c>
      <c r="C396">
        <f t="shared" ca="1" si="36"/>
        <v>946.87492664312936</v>
      </c>
      <c r="D396">
        <f t="shared" ca="1" si="37"/>
        <v>946.87492664312936</v>
      </c>
      <c r="E396" s="13">
        <f t="shared" ca="1" si="38"/>
        <v>4</v>
      </c>
      <c r="F396">
        <f t="shared" ca="1" si="39"/>
        <v>1.8735795236008386</v>
      </c>
      <c r="G396">
        <f t="shared" ca="1" si="40"/>
        <v>948.74850616673018</v>
      </c>
      <c r="H396">
        <f t="shared" ca="1" si="41"/>
        <v>1.8735795236008244</v>
      </c>
    </row>
    <row r="397" spans="1:8" x14ac:dyDescent="0.25">
      <c r="A397">
        <v>382</v>
      </c>
      <c r="B397">
        <f t="shared" ca="1" si="35"/>
        <v>3.5673303424391389</v>
      </c>
      <c r="C397">
        <f t="shared" ca="1" si="36"/>
        <v>950.44225698556852</v>
      </c>
      <c r="D397">
        <f t="shared" ca="1" si="37"/>
        <v>950.44225698556852</v>
      </c>
      <c r="E397" s="13">
        <f t="shared" ca="1" si="38"/>
        <v>9</v>
      </c>
      <c r="F397">
        <f t="shared" ca="1" si="39"/>
        <v>2.4909241023443887</v>
      </c>
      <c r="G397">
        <f t="shared" ca="1" si="40"/>
        <v>952.93318108791289</v>
      </c>
      <c r="H397">
        <f t="shared" ca="1" si="41"/>
        <v>2.4909241023443656</v>
      </c>
    </row>
    <row r="398" spans="1:8" x14ac:dyDescent="0.25">
      <c r="A398">
        <v>383</v>
      </c>
      <c r="B398">
        <f t="shared" ca="1" si="35"/>
        <v>1.6533540108108391</v>
      </c>
      <c r="C398">
        <f t="shared" ca="1" si="36"/>
        <v>952.09561099637938</v>
      </c>
      <c r="D398">
        <f t="shared" ca="1" si="37"/>
        <v>950.44225698556852</v>
      </c>
      <c r="E398" s="13">
        <f t="shared" ca="1" si="38"/>
        <v>7</v>
      </c>
      <c r="F398">
        <f t="shared" ca="1" si="39"/>
        <v>1.2376226114224844</v>
      </c>
      <c r="G398">
        <f t="shared" ca="1" si="40"/>
        <v>951.67987959699099</v>
      </c>
      <c r="H398">
        <f t="shared" ca="1" si="41"/>
        <v>-0.41573139938839176</v>
      </c>
    </row>
    <row r="399" spans="1:8" x14ac:dyDescent="0.25">
      <c r="A399">
        <v>384</v>
      </c>
      <c r="B399">
        <f t="shared" ca="1" si="35"/>
        <v>2.155964816751216</v>
      </c>
      <c r="C399">
        <f t="shared" ca="1" si="36"/>
        <v>954.25157581313056</v>
      </c>
      <c r="D399">
        <f t="shared" ca="1" si="37"/>
        <v>954.25157581313056</v>
      </c>
      <c r="E399" s="13">
        <f t="shared" ca="1" si="38"/>
        <v>8</v>
      </c>
      <c r="F399">
        <f t="shared" ca="1" si="39"/>
        <v>2.0600388723582261</v>
      </c>
      <c r="G399">
        <f t="shared" ca="1" si="40"/>
        <v>956.31161468548873</v>
      </c>
      <c r="H399">
        <f t="shared" ca="1" si="41"/>
        <v>2.0600388723581773</v>
      </c>
    </row>
    <row r="400" spans="1:8" x14ac:dyDescent="0.25">
      <c r="A400">
        <v>385</v>
      </c>
      <c r="B400">
        <f t="shared" ca="1" si="35"/>
        <v>2.571458326002134</v>
      </c>
      <c r="C400">
        <f t="shared" ca="1" si="36"/>
        <v>956.82303413913269</v>
      </c>
      <c r="D400">
        <f t="shared" ca="1" si="37"/>
        <v>956.82303413913269</v>
      </c>
      <c r="E400" s="13">
        <f t="shared" ca="1" si="38"/>
        <v>14</v>
      </c>
      <c r="F400">
        <f t="shared" ca="1" si="39"/>
        <v>1.6830435781483422</v>
      </c>
      <c r="G400">
        <f t="shared" ca="1" si="40"/>
        <v>958.50607771728107</v>
      </c>
      <c r="H400">
        <f t="shared" ca="1" si="41"/>
        <v>1.6830435781483857</v>
      </c>
    </row>
    <row r="401" spans="1:8" x14ac:dyDescent="0.25">
      <c r="A401">
        <v>386</v>
      </c>
      <c r="B401">
        <f t="shared" ca="1" si="35"/>
        <v>3.5460524156181874</v>
      </c>
      <c r="C401">
        <f t="shared" ca="1" si="36"/>
        <v>960.36908655475088</v>
      </c>
      <c r="D401">
        <f t="shared" ca="1" si="37"/>
        <v>960.36908655475088</v>
      </c>
      <c r="E401" s="13">
        <f t="shared" ca="1" si="38"/>
        <v>15</v>
      </c>
      <c r="F401">
        <f t="shared" ca="1" si="39"/>
        <v>2.5864355054420054</v>
      </c>
      <c r="G401">
        <f t="shared" ca="1" si="40"/>
        <v>962.95552206019283</v>
      </c>
      <c r="H401">
        <f t="shared" ca="1" si="41"/>
        <v>2.5864355054419548</v>
      </c>
    </row>
    <row r="402" spans="1:8" x14ac:dyDescent="0.25">
      <c r="A402">
        <v>387</v>
      </c>
      <c r="B402">
        <f t="shared" ref="B402:B465" ca="1" si="42">$B$4+RAND()*($B$5-$B$4)</f>
        <v>1.9802768127607724</v>
      </c>
      <c r="C402">
        <f t="shared" ref="C402:C465" ca="1" si="43">C401+B402</f>
        <v>962.34936336751161</v>
      </c>
      <c r="D402">
        <f t="shared" ref="D402:D465" ca="1" si="44">IF(C402&gt;G401,C402,C401)</f>
        <v>960.36908655475088</v>
      </c>
      <c r="E402" s="13">
        <f t="shared" ref="E402:E465" ca="1" si="45">RANDBETWEEN(0,15)</f>
        <v>9</v>
      </c>
      <c r="F402">
        <f t="shared" ref="F402:F465" ca="1" si="46">_xlfn.NORM.INV(RAND(),$B$8,$B$9)</f>
        <v>1.1366119909493393</v>
      </c>
      <c r="G402">
        <f t="shared" ref="G402:G465" ca="1" si="47">D402+F402</f>
        <v>961.50569854570017</v>
      </c>
      <c r="H402">
        <f t="shared" ref="H402:H465" ca="1" si="48">G402-C402</f>
        <v>-0.8436648218114442</v>
      </c>
    </row>
    <row r="403" spans="1:8" x14ac:dyDescent="0.25">
      <c r="A403">
        <v>388</v>
      </c>
      <c r="B403">
        <f t="shared" ca="1" si="42"/>
        <v>4.7309761568681337</v>
      </c>
      <c r="C403">
        <f t="shared" ca="1" si="43"/>
        <v>967.08033952437972</v>
      </c>
      <c r="D403">
        <f t="shared" ca="1" si="44"/>
        <v>967.08033952437972</v>
      </c>
      <c r="E403" s="13">
        <f t="shared" ca="1" si="45"/>
        <v>12</v>
      </c>
      <c r="F403">
        <f t="shared" ca="1" si="46"/>
        <v>2.289483869173961</v>
      </c>
      <c r="G403">
        <f t="shared" ca="1" si="47"/>
        <v>969.3698233935537</v>
      </c>
      <c r="H403">
        <f t="shared" ca="1" si="48"/>
        <v>2.2894838691739778</v>
      </c>
    </row>
    <row r="404" spans="1:8" x14ac:dyDescent="0.25">
      <c r="A404">
        <v>389</v>
      </c>
      <c r="B404">
        <f t="shared" ca="1" si="42"/>
        <v>0.81218425499402336</v>
      </c>
      <c r="C404">
        <f t="shared" ca="1" si="43"/>
        <v>967.89252377937373</v>
      </c>
      <c r="D404">
        <f t="shared" ca="1" si="44"/>
        <v>967.08033952437972</v>
      </c>
      <c r="E404" s="13">
        <f t="shared" ca="1" si="45"/>
        <v>15</v>
      </c>
      <c r="F404">
        <f t="shared" ca="1" si="46"/>
        <v>1.1276825656413503</v>
      </c>
      <c r="G404">
        <f t="shared" ca="1" si="47"/>
        <v>968.20802209002102</v>
      </c>
      <c r="H404">
        <f t="shared" ca="1" si="48"/>
        <v>0.31549831064728551</v>
      </c>
    </row>
    <row r="405" spans="1:8" x14ac:dyDescent="0.25">
      <c r="A405">
        <v>390</v>
      </c>
      <c r="B405">
        <f t="shared" ca="1" si="42"/>
        <v>4.2158277948693001</v>
      </c>
      <c r="C405">
        <f t="shared" ca="1" si="43"/>
        <v>972.10835157424299</v>
      </c>
      <c r="D405">
        <f t="shared" ca="1" si="44"/>
        <v>972.10835157424299</v>
      </c>
      <c r="E405" s="13">
        <f t="shared" ca="1" si="45"/>
        <v>4</v>
      </c>
      <c r="F405">
        <f t="shared" ca="1" si="46"/>
        <v>2.0886377567371386</v>
      </c>
      <c r="G405">
        <f t="shared" ca="1" si="47"/>
        <v>974.19698933098016</v>
      </c>
      <c r="H405">
        <f t="shared" ca="1" si="48"/>
        <v>2.088637756737171</v>
      </c>
    </row>
    <row r="406" spans="1:8" x14ac:dyDescent="0.25">
      <c r="A406">
        <v>391</v>
      </c>
      <c r="B406">
        <f t="shared" ca="1" si="42"/>
        <v>0.66945884316607751</v>
      </c>
      <c r="C406">
        <f t="shared" ca="1" si="43"/>
        <v>972.77781041740911</v>
      </c>
      <c r="D406">
        <f t="shared" ca="1" si="44"/>
        <v>972.10835157424299</v>
      </c>
      <c r="E406" s="13">
        <f t="shared" ca="1" si="45"/>
        <v>11</v>
      </c>
      <c r="F406">
        <f t="shared" ca="1" si="46"/>
        <v>1.7396068270359106</v>
      </c>
      <c r="G406">
        <f t="shared" ca="1" si="47"/>
        <v>973.8479584012789</v>
      </c>
      <c r="H406">
        <f t="shared" ca="1" si="48"/>
        <v>1.0701479838697878</v>
      </c>
    </row>
    <row r="407" spans="1:8" x14ac:dyDescent="0.25">
      <c r="A407">
        <v>392</v>
      </c>
      <c r="B407">
        <f t="shared" ca="1" si="42"/>
        <v>3.4786295092258896</v>
      </c>
      <c r="C407">
        <f t="shared" ca="1" si="43"/>
        <v>976.25643992663504</v>
      </c>
      <c r="D407">
        <f t="shared" ca="1" si="44"/>
        <v>976.25643992663504</v>
      </c>
      <c r="E407" s="13">
        <f t="shared" ca="1" si="45"/>
        <v>12</v>
      </c>
      <c r="F407">
        <f t="shared" ca="1" si="46"/>
        <v>1.482244081735139</v>
      </c>
      <c r="G407">
        <f t="shared" ca="1" si="47"/>
        <v>977.73868400837023</v>
      </c>
      <c r="H407">
        <f t="shared" ca="1" si="48"/>
        <v>1.482244081735189</v>
      </c>
    </row>
    <row r="408" spans="1:8" x14ac:dyDescent="0.25">
      <c r="A408">
        <v>393</v>
      </c>
      <c r="B408">
        <f t="shared" ca="1" si="42"/>
        <v>0.4286874145443148</v>
      </c>
      <c r="C408">
        <f t="shared" ca="1" si="43"/>
        <v>976.6851273411794</v>
      </c>
      <c r="D408">
        <f t="shared" ca="1" si="44"/>
        <v>976.25643992663504</v>
      </c>
      <c r="E408" s="13">
        <f t="shared" ca="1" si="45"/>
        <v>9</v>
      </c>
      <c r="F408">
        <f t="shared" ca="1" si="46"/>
        <v>1.8408219949695601</v>
      </c>
      <c r="G408">
        <f t="shared" ca="1" si="47"/>
        <v>978.09726192160463</v>
      </c>
      <c r="H408">
        <f t="shared" ca="1" si="48"/>
        <v>1.4121345804252314</v>
      </c>
    </row>
    <row r="409" spans="1:8" x14ac:dyDescent="0.25">
      <c r="A409">
        <v>394</v>
      </c>
      <c r="B409">
        <f t="shared" ca="1" si="42"/>
        <v>4.946579188250201</v>
      </c>
      <c r="C409">
        <f t="shared" ca="1" si="43"/>
        <v>981.63170652942961</v>
      </c>
      <c r="D409">
        <f t="shared" ca="1" si="44"/>
        <v>981.63170652942961</v>
      </c>
      <c r="E409" s="13">
        <f t="shared" ca="1" si="45"/>
        <v>12</v>
      </c>
      <c r="F409">
        <f t="shared" ca="1" si="46"/>
        <v>2.197012840275244</v>
      </c>
      <c r="G409">
        <f t="shared" ca="1" si="47"/>
        <v>983.8287193697048</v>
      </c>
      <c r="H409">
        <f t="shared" ca="1" si="48"/>
        <v>2.1970128402751925</v>
      </c>
    </row>
    <row r="410" spans="1:8" x14ac:dyDescent="0.25">
      <c r="A410">
        <v>395</v>
      </c>
      <c r="B410">
        <f t="shared" ca="1" si="42"/>
        <v>2.8314766955733397</v>
      </c>
      <c r="C410">
        <f t="shared" ca="1" si="43"/>
        <v>984.46318322500292</v>
      </c>
      <c r="D410">
        <f t="shared" ca="1" si="44"/>
        <v>984.46318322500292</v>
      </c>
      <c r="E410" s="13">
        <f t="shared" ca="1" si="45"/>
        <v>1</v>
      </c>
      <c r="F410">
        <f t="shared" ca="1" si="46"/>
        <v>2.2126093390003319</v>
      </c>
      <c r="G410">
        <f t="shared" ca="1" si="47"/>
        <v>986.67579256400325</v>
      </c>
      <c r="H410">
        <f t="shared" ca="1" si="48"/>
        <v>2.2126093390003234</v>
      </c>
    </row>
    <row r="411" spans="1:8" x14ac:dyDescent="0.25">
      <c r="A411">
        <v>396</v>
      </c>
      <c r="B411">
        <f t="shared" ca="1" si="42"/>
        <v>4.7583275969491563</v>
      </c>
      <c r="C411">
        <f t="shared" ca="1" si="43"/>
        <v>989.22151082195205</v>
      </c>
      <c r="D411">
        <f t="shared" ca="1" si="44"/>
        <v>989.22151082195205</v>
      </c>
      <c r="E411" s="13">
        <f t="shared" ca="1" si="45"/>
        <v>13</v>
      </c>
      <c r="F411">
        <f t="shared" ca="1" si="46"/>
        <v>1.7748146737293633</v>
      </c>
      <c r="G411">
        <f t="shared" ca="1" si="47"/>
        <v>990.99632549568139</v>
      </c>
      <c r="H411">
        <f t="shared" ca="1" si="48"/>
        <v>1.7748146737293382</v>
      </c>
    </row>
    <row r="412" spans="1:8" x14ac:dyDescent="0.25">
      <c r="A412">
        <v>397</v>
      </c>
      <c r="B412">
        <f t="shared" ca="1" si="42"/>
        <v>4.6529042665122047</v>
      </c>
      <c r="C412">
        <f t="shared" ca="1" si="43"/>
        <v>993.87441508846427</v>
      </c>
      <c r="D412">
        <f t="shared" ca="1" si="44"/>
        <v>993.87441508846427</v>
      </c>
      <c r="E412" s="13">
        <f t="shared" ca="1" si="45"/>
        <v>4</v>
      </c>
      <c r="F412">
        <f t="shared" ca="1" si="46"/>
        <v>1.6604041635877946</v>
      </c>
      <c r="G412">
        <f t="shared" ca="1" si="47"/>
        <v>995.5348192520521</v>
      </c>
      <c r="H412">
        <f t="shared" ca="1" si="48"/>
        <v>1.6604041635878275</v>
      </c>
    </row>
    <row r="413" spans="1:8" x14ac:dyDescent="0.25">
      <c r="A413">
        <v>398</v>
      </c>
      <c r="B413">
        <f t="shared" ca="1" si="42"/>
        <v>2.2238073352253709</v>
      </c>
      <c r="C413">
        <f t="shared" ca="1" si="43"/>
        <v>996.09822242368966</v>
      </c>
      <c r="D413">
        <f t="shared" ca="1" si="44"/>
        <v>996.09822242368966</v>
      </c>
      <c r="E413" s="13">
        <f t="shared" ca="1" si="45"/>
        <v>11</v>
      </c>
      <c r="F413">
        <f t="shared" ca="1" si="46"/>
        <v>1.9121062772651625</v>
      </c>
      <c r="G413">
        <f t="shared" ca="1" si="47"/>
        <v>998.0103287009548</v>
      </c>
      <c r="H413">
        <f t="shared" ca="1" si="48"/>
        <v>1.9121062772651385</v>
      </c>
    </row>
    <row r="414" spans="1:8" x14ac:dyDescent="0.25">
      <c r="A414">
        <v>399</v>
      </c>
      <c r="B414">
        <f t="shared" ca="1" si="42"/>
        <v>2.1273685002717841</v>
      </c>
      <c r="C414">
        <f t="shared" ca="1" si="43"/>
        <v>998.22559092396148</v>
      </c>
      <c r="D414">
        <f t="shared" ca="1" si="44"/>
        <v>998.22559092396148</v>
      </c>
      <c r="E414" s="13">
        <f t="shared" ca="1" si="45"/>
        <v>15</v>
      </c>
      <c r="F414">
        <f t="shared" ca="1" si="46"/>
        <v>2.1067769900606761</v>
      </c>
      <c r="G414">
        <f t="shared" ca="1" si="47"/>
        <v>1000.3323679140221</v>
      </c>
      <c r="H414">
        <f t="shared" ca="1" si="48"/>
        <v>2.1067769900606663</v>
      </c>
    </row>
    <row r="415" spans="1:8" x14ac:dyDescent="0.25">
      <c r="A415">
        <v>400</v>
      </c>
      <c r="B415">
        <f t="shared" ca="1" si="42"/>
        <v>3.0129321058590626</v>
      </c>
      <c r="C415">
        <f t="shared" ca="1" si="43"/>
        <v>1001.2385230298205</v>
      </c>
      <c r="D415">
        <f t="shared" ca="1" si="44"/>
        <v>1001.2385230298205</v>
      </c>
      <c r="E415" s="13">
        <f t="shared" ca="1" si="45"/>
        <v>2</v>
      </c>
      <c r="F415">
        <f t="shared" ca="1" si="46"/>
        <v>1.7371634166516237</v>
      </c>
      <c r="G415">
        <f t="shared" ca="1" si="47"/>
        <v>1002.9756864464721</v>
      </c>
      <c r="H415">
        <f t="shared" ca="1" si="48"/>
        <v>1.7371634166515832</v>
      </c>
    </row>
    <row r="416" spans="1:8" x14ac:dyDescent="0.25">
      <c r="A416">
        <v>401</v>
      </c>
      <c r="B416">
        <f t="shared" ca="1" si="42"/>
        <v>0.90789146318122682</v>
      </c>
      <c r="C416">
        <f t="shared" ca="1" si="43"/>
        <v>1002.1464144930018</v>
      </c>
      <c r="D416">
        <f t="shared" ca="1" si="44"/>
        <v>1001.2385230298205</v>
      </c>
      <c r="E416" s="13">
        <f t="shared" ca="1" si="45"/>
        <v>3</v>
      </c>
      <c r="F416">
        <f t="shared" ca="1" si="46"/>
        <v>2.6732724591295502</v>
      </c>
      <c r="G416">
        <f t="shared" ca="1" si="47"/>
        <v>1003.91179548895</v>
      </c>
      <c r="H416">
        <f t="shared" ca="1" si="48"/>
        <v>1.7653809959482487</v>
      </c>
    </row>
    <row r="417" spans="1:8" x14ac:dyDescent="0.25">
      <c r="A417">
        <v>402</v>
      </c>
      <c r="B417">
        <f t="shared" ca="1" si="42"/>
        <v>0.14505769567509208</v>
      </c>
      <c r="C417">
        <f t="shared" ca="1" si="43"/>
        <v>1002.2914721886768</v>
      </c>
      <c r="D417">
        <f t="shared" ca="1" si="44"/>
        <v>1002.1464144930018</v>
      </c>
      <c r="E417" s="13">
        <f t="shared" ca="1" si="45"/>
        <v>0</v>
      </c>
      <c r="F417">
        <f t="shared" ca="1" si="46"/>
        <v>1.7630564616329836</v>
      </c>
      <c r="G417">
        <f t="shared" ca="1" si="47"/>
        <v>1003.9094709546348</v>
      </c>
      <c r="H417">
        <f t="shared" ca="1" si="48"/>
        <v>1.6179987659579638</v>
      </c>
    </row>
    <row r="418" spans="1:8" x14ac:dyDescent="0.25">
      <c r="A418">
        <v>403</v>
      </c>
      <c r="B418">
        <f t="shared" ca="1" si="42"/>
        <v>0.61952770820831615</v>
      </c>
      <c r="C418">
        <f t="shared" ca="1" si="43"/>
        <v>1002.9109998968852</v>
      </c>
      <c r="D418">
        <f t="shared" ca="1" si="44"/>
        <v>1002.2914721886768</v>
      </c>
      <c r="E418" s="13">
        <f t="shared" ca="1" si="45"/>
        <v>8</v>
      </c>
      <c r="F418">
        <f t="shared" ca="1" si="46"/>
        <v>1.4253611218704072</v>
      </c>
      <c r="G418">
        <f t="shared" ca="1" si="47"/>
        <v>1003.7168333105473</v>
      </c>
      <c r="H418">
        <f t="shared" ca="1" si="48"/>
        <v>0.80583341366207151</v>
      </c>
    </row>
    <row r="419" spans="1:8" x14ac:dyDescent="0.25">
      <c r="A419">
        <v>404</v>
      </c>
      <c r="B419">
        <f t="shared" ca="1" si="42"/>
        <v>0.68050626639335754</v>
      </c>
      <c r="C419">
        <f t="shared" ca="1" si="43"/>
        <v>1003.5915061632785</v>
      </c>
      <c r="D419">
        <f t="shared" ca="1" si="44"/>
        <v>1002.9109998968852</v>
      </c>
      <c r="E419" s="13">
        <f t="shared" ca="1" si="45"/>
        <v>15</v>
      </c>
      <c r="F419">
        <f t="shared" ca="1" si="46"/>
        <v>2.2335769879312153</v>
      </c>
      <c r="G419">
        <f t="shared" ca="1" si="47"/>
        <v>1005.1445768848164</v>
      </c>
      <c r="H419">
        <f t="shared" ca="1" si="48"/>
        <v>1.5530707215378925</v>
      </c>
    </row>
    <row r="420" spans="1:8" x14ac:dyDescent="0.25">
      <c r="A420">
        <v>405</v>
      </c>
      <c r="B420">
        <f t="shared" ca="1" si="42"/>
        <v>6.6684761098391165E-2</v>
      </c>
      <c r="C420">
        <f t="shared" ca="1" si="43"/>
        <v>1003.6581909243769</v>
      </c>
      <c r="D420">
        <f t="shared" ca="1" si="44"/>
        <v>1003.5915061632785</v>
      </c>
      <c r="E420" s="13">
        <f t="shared" ca="1" si="45"/>
        <v>4</v>
      </c>
      <c r="F420">
        <f t="shared" ca="1" si="46"/>
        <v>2.8330963989573283</v>
      </c>
      <c r="G420">
        <f t="shared" ca="1" si="47"/>
        <v>1006.4246025622358</v>
      </c>
      <c r="H420">
        <f t="shared" ca="1" si="48"/>
        <v>2.766411637858937</v>
      </c>
    </row>
    <row r="421" spans="1:8" x14ac:dyDescent="0.25">
      <c r="A421">
        <v>406</v>
      </c>
      <c r="B421">
        <f t="shared" ca="1" si="42"/>
        <v>1.8850125135071572</v>
      </c>
      <c r="C421">
        <f t="shared" ca="1" si="43"/>
        <v>1005.543203437884</v>
      </c>
      <c r="D421">
        <f t="shared" ca="1" si="44"/>
        <v>1003.6581909243769</v>
      </c>
      <c r="E421" s="13">
        <f t="shared" ca="1" si="45"/>
        <v>12</v>
      </c>
      <c r="F421">
        <f t="shared" ca="1" si="46"/>
        <v>1.7527277308189921</v>
      </c>
      <c r="G421">
        <f t="shared" ca="1" si="47"/>
        <v>1005.4109186551958</v>
      </c>
      <c r="H421">
        <f t="shared" ca="1" si="48"/>
        <v>-0.13228478268820254</v>
      </c>
    </row>
    <row r="422" spans="1:8" x14ac:dyDescent="0.25">
      <c r="A422">
        <v>407</v>
      </c>
      <c r="B422">
        <f t="shared" ca="1" si="42"/>
        <v>2.1721297988662682</v>
      </c>
      <c r="C422">
        <f t="shared" ca="1" si="43"/>
        <v>1007.7153332367503</v>
      </c>
      <c r="D422">
        <f t="shared" ca="1" si="44"/>
        <v>1007.7153332367503</v>
      </c>
      <c r="E422" s="13">
        <f t="shared" ca="1" si="45"/>
        <v>11</v>
      </c>
      <c r="F422">
        <f t="shared" ca="1" si="46"/>
        <v>2.8041461872599069</v>
      </c>
      <c r="G422">
        <f t="shared" ca="1" si="47"/>
        <v>1010.5194794240102</v>
      </c>
      <c r="H422">
        <f t="shared" ca="1" si="48"/>
        <v>2.8041461872599029</v>
      </c>
    </row>
    <row r="423" spans="1:8" x14ac:dyDescent="0.25">
      <c r="A423">
        <v>408</v>
      </c>
      <c r="B423">
        <f t="shared" ca="1" si="42"/>
        <v>1.9513701501358964</v>
      </c>
      <c r="C423">
        <f t="shared" ca="1" si="43"/>
        <v>1009.6667033868862</v>
      </c>
      <c r="D423">
        <f t="shared" ca="1" si="44"/>
        <v>1007.7153332367503</v>
      </c>
      <c r="E423" s="13">
        <f t="shared" ca="1" si="45"/>
        <v>15</v>
      </c>
      <c r="F423">
        <f t="shared" ca="1" si="46"/>
        <v>1.7097412266621519</v>
      </c>
      <c r="G423">
        <f t="shared" ca="1" si="47"/>
        <v>1009.4250744634124</v>
      </c>
      <c r="H423">
        <f t="shared" ca="1" si="48"/>
        <v>-0.24162892347374054</v>
      </c>
    </row>
    <row r="424" spans="1:8" x14ac:dyDescent="0.25">
      <c r="A424">
        <v>409</v>
      </c>
      <c r="B424">
        <f t="shared" ca="1" si="42"/>
        <v>0.44618266221242098</v>
      </c>
      <c r="C424">
        <f t="shared" ca="1" si="43"/>
        <v>1010.1128860490986</v>
      </c>
      <c r="D424">
        <f t="shared" ca="1" si="44"/>
        <v>1010.1128860490986</v>
      </c>
      <c r="E424" s="13">
        <f t="shared" ca="1" si="45"/>
        <v>1</v>
      </c>
      <c r="F424">
        <f t="shared" ca="1" si="46"/>
        <v>1.8962356955853643</v>
      </c>
      <c r="G424">
        <f t="shared" ca="1" si="47"/>
        <v>1012.009121744684</v>
      </c>
      <c r="H424">
        <f t="shared" ca="1" si="48"/>
        <v>1.8962356955853465</v>
      </c>
    </row>
    <row r="425" spans="1:8" x14ac:dyDescent="0.25">
      <c r="A425">
        <v>410</v>
      </c>
      <c r="B425">
        <f t="shared" ca="1" si="42"/>
        <v>3.5581406754961824</v>
      </c>
      <c r="C425">
        <f t="shared" ca="1" si="43"/>
        <v>1013.6710267245948</v>
      </c>
      <c r="D425">
        <f t="shared" ca="1" si="44"/>
        <v>1013.6710267245948</v>
      </c>
      <c r="E425" s="13">
        <f t="shared" ca="1" si="45"/>
        <v>5</v>
      </c>
      <c r="F425">
        <f t="shared" ca="1" si="46"/>
        <v>3.2828598365666437</v>
      </c>
      <c r="G425">
        <f t="shared" ca="1" si="47"/>
        <v>1016.9538865611614</v>
      </c>
      <c r="H425">
        <f t="shared" ca="1" si="48"/>
        <v>3.2828598365666721</v>
      </c>
    </row>
    <row r="426" spans="1:8" x14ac:dyDescent="0.25">
      <c r="A426">
        <v>411</v>
      </c>
      <c r="B426">
        <f t="shared" ca="1" si="42"/>
        <v>3.2663683718399117</v>
      </c>
      <c r="C426">
        <f t="shared" ca="1" si="43"/>
        <v>1016.9373950964347</v>
      </c>
      <c r="D426">
        <f t="shared" ca="1" si="44"/>
        <v>1013.6710267245948</v>
      </c>
      <c r="E426" s="13">
        <f t="shared" ca="1" si="45"/>
        <v>15</v>
      </c>
      <c r="F426">
        <f t="shared" ca="1" si="46"/>
        <v>2.5696588971970291</v>
      </c>
      <c r="G426">
        <f t="shared" ca="1" si="47"/>
        <v>1016.2406856217917</v>
      </c>
      <c r="H426">
        <f t="shared" ca="1" si="48"/>
        <v>-0.69670947464294386</v>
      </c>
    </row>
    <row r="427" spans="1:8" x14ac:dyDescent="0.25">
      <c r="A427">
        <v>412</v>
      </c>
      <c r="B427">
        <f t="shared" ca="1" si="42"/>
        <v>1.156527994265476</v>
      </c>
      <c r="C427">
        <f t="shared" ca="1" si="43"/>
        <v>1018.0939230907002</v>
      </c>
      <c r="D427">
        <f t="shared" ca="1" si="44"/>
        <v>1018.0939230907002</v>
      </c>
      <c r="E427" s="13">
        <f t="shared" ca="1" si="45"/>
        <v>4</v>
      </c>
      <c r="F427">
        <f t="shared" ca="1" si="46"/>
        <v>3.0067422479462911</v>
      </c>
      <c r="G427">
        <f t="shared" ca="1" si="47"/>
        <v>1021.1006653386464</v>
      </c>
      <c r="H427">
        <f t="shared" ca="1" si="48"/>
        <v>3.0067422479462493</v>
      </c>
    </row>
    <row r="428" spans="1:8" x14ac:dyDescent="0.25">
      <c r="A428">
        <v>413</v>
      </c>
      <c r="B428">
        <f t="shared" ca="1" si="42"/>
        <v>0.75142347566104106</v>
      </c>
      <c r="C428">
        <f t="shared" ca="1" si="43"/>
        <v>1018.8453465663612</v>
      </c>
      <c r="D428">
        <f t="shared" ca="1" si="44"/>
        <v>1018.0939230907002</v>
      </c>
      <c r="E428" s="13">
        <f t="shared" ca="1" si="45"/>
        <v>1</v>
      </c>
      <c r="F428">
        <f t="shared" ca="1" si="46"/>
        <v>1.7452822854744274</v>
      </c>
      <c r="G428">
        <f t="shared" ca="1" si="47"/>
        <v>1019.8392053761746</v>
      </c>
      <c r="H428">
        <f t="shared" ca="1" si="48"/>
        <v>0.99385880981344599</v>
      </c>
    </row>
    <row r="429" spans="1:8" x14ac:dyDescent="0.25">
      <c r="A429">
        <v>414</v>
      </c>
      <c r="B429">
        <f t="shared" ca="1" si="42"/>
        <v>4.7531030249788913</v>
      </c>
      <c r="C429">
        <f t="shared" ca="1" si="43"/>
        <v>1023.5984495913401</v>
      </c>
      <c r="D429">
        <f t="shared" ca="1" si="44"/>
        <v>1023.5984495913401</v>
      </c>
      <c r="E429" s="13">
        <f t="shared" ca="1" si="45"/>
        <v>5</v>
      </c>
      <c r="F429">
        <f t="shared" ca="1" si="46"/>
        <v>1.8487135266312209</v>
      </c>
      <c r="G429">
        <f t="shared" ca="1" si="47"/>
        <v>1025.4471631179713</v>
      </c>
      <c r="H429">
        <f t="shared" ca="1" si="48"/>
        <v>1.8487135266311725</v>
      </c>
    </row>
    <row r="430" spans="1:8" x14ac:dyDescent="0.25">
      <c r="A430">
        <v>415</v>
      </c>
      <c r="B430">
        <f t="shared" ca="1" si="42"/>
        <v>1.9313304945615335</v>
      </c>
      <c r="C430">
        <f t="shared" ca="1" si="43"/>
        <v>1025.5297800859016</v>
      </c>
      <c r="D430">
        <f t="shared" ca="1" si="44"/>
        <v>1025.5297800859016</v>
      </c>
      <c r="E430" s="13">
        <f t="shared" ca="1" si="45"/>
        <v>8</v>
      </c>
      <c r="F430">
        <f t="shared" ca="1" si="46"/>
        <v>1.2119862391610357</v>
      </c>
      <c r="G430">
        <f t="shared" ca="1" si="47"/>
        <v>1026.7417663250626</v>
      </c>
      <c r="H430">
        <f t="shared" ca="1" si="48"/>
        <v>1.2119862391609786</v>
      </c>
    </row>
    <row r="431" spans="1:8" x14ac:dyDescent="0.25">
      <c r="A431">
        <v>416</v>
      </c>
      <c r="B431">
        <f t="shared" ca="1" si="42"/>
        <v>1.649000807806168</v>
      </c>
      <c r="C431">
        <f t="shared" ca="1" si="43"/>
        <v>1027.1787808937079</v>
      </c>
      <c r="D431">
        <f t="shared" ca="1" si="44"/>
        <v>1027.1787808937079</v>
      </c>
      <c r="E431" s="13">
        <f t="shared" ca="1" si="45"/>
        <v>7</v>
      </c>
      <c r="F431">
        <f t="shared" ca="1" si="46"/>
        <v>1.5391627351410548</v>
      </c>
      <c r="G431">
        <f t="shared" ca="1" si="47"/>
        <v>1028.7179436288488</v>
      </c>
      <c r="H431">
        <f t="shared" ca="1" si="48"/>
        <v>1.5391627351409625</v>
      </c>
    </row>
    <row r="432" spans="1:8" x14ac:dyDescent="0.25">
      <c r="A432">
        <v>417</v>
      </c>
      <c r="B432">
        <f t="shared" ca="1" si="42"/>
        <v>1.3650566154344246</v>
      </c>
      <c r="C432">
        <f t="shared" ca="1" si="43"/>
        <v>1028.5438375091423</v>
      </c>
      <c r="D432">
        <f t="shared" ca="1" si="44"/>
        <v>1027.1787808937079</v>
      </c>
      <c r="E432" s="13">
        <f t="shared" ca="1" si="45"/>
        <v>7</v>
      </c>
      <c r="F432">
        <f t="shared" ca="1" si="46"/>
        <v>1.9287886540285817</v>
      </c>
      <c r="G432">
        <f t="shared" ca="1" si="47"/>
        <v>1029.1075695477364</v>
      </c>
      <c r="H432">
        <f t="shared" ca="1" si="48"/>
        <v>0.56373203859402565</v>
      </c>
    </row>
    <row r="433" spans="1:8" x14ac:dyDescent="0.25">
      <c r="A433">
        <v>418</v>
      </c>
      <c r="B433">
        <f t="shared" ca="1" si="42"/>
        <v>4.0070272657522414</v>
      </c>
      <c r="C433">
        <f t="shared" ca="1" si="43"/>
        <v>1032.5508647748945</v>
      </c>
      <c r="D433">
        <f t="shared" ca="1" si="44"/>
        <v>1032.5508647748945</v>
      </c>
      <c r="E433" s="13">
        <f t="shared" ca="1" si="45"/>
        <v>11</v>
      </c>
      <c r="F433">
        <f t="shared" ca="1" si="46"/>
        <v>1.9898384856370637</v>
      </c>
      <c r="G433">
        <f t="shared" ca="1" si="47"/>
        <v>1034.5407032605317</v>
      </c>
      <c r="H433">
        <f t="shared" ca="1" si="48"/>
        <v>1.9898384856371649</v>
      </c>
    </row>
    <row r="434" spans="1:8" x14ac:dyDescent="0.25">
      <c r="A434">
        <v>419</v>
      </c>
      <c r="B434">
        <f t="shared" ca="1" si="42"/>
        <v>3.4156120886338606</v>
      </c>
      <c r="C434">
        <f t="shared" ca="1" si="43"/>
        <v>1035.9664768635284</v>
      </c>
      <c r="D434">
        <f t="shared" ca="1" si="44"/>
        <v>1035.9664768635284</v>
      </c>
      <c r="E434" s="13">
        <f t="shared" ca="1" si="45"/>
        <v>10</v>
      </c>
      <c r="F434">
        <f t="shared" ca="1" si="46"/>
        <v>2.2100235287780432</v>
      </c>
      <c r="G434">
        <f t="shared" ca="1" si="47"/>
        <v>1038.1765003923065</v>
      </c>
      <c r="H434">
        <f t="shared" ca="1" si="48"/>
        <v>2.2100235287780379</v>
      </c>
    </row>
    <row r="435" spans="1:8" x14ac:dyDescent="0.25">
      <c r="A435">
        <v>420</v>
      </c>
      <c r="B435">
        <f t="shared" ca="1" si="42"/>
        <v>4.197123477053216</v>
      </c>
      <c r="C435">
        <f t="shared" ca="1" si="43"/>
        <v>1040.1636003405818</v>
      </c>
      <c r="D435">
        <f t="shared" ca="1" si="44"/>
        <v>1040.1636003405818</v>
      </c>
      <c r="E435" s="13">
        <f t="shared" ca="1" si="45"/>
        <v>6</v>
      </c>
      <c r="F435">
        <f t="shared" ca="1" si="46"/>
        <v>0.89164583582496681</v>
      </c>
      <c r="G435">
        <f t="shared" ca="1" si="47"/>
        <v>1041.0552461764066</v>
      </c>
      <c r="H435">
        <f t="shared" ca="1" si="48"/>
        <v>0.89164583582487467</v>
      </c>
    </row>
    <row r="436" spans="1:8" x14ac:dyDescent="0.25">
      <c r="A436">
        <v>421</v>
      </c>
      <c r="B436">
        <f t="shared" ca="1" si="42"/>
        <v>4.9432053263358933</v>
      </c>
      <c r="C436">
        <f t="shared" ca="1" si="43"/>
        <v>1045.1068056669176</v>
      </c>
      <c r="D436">
        <f t="shared" ca="1" si="44"/>
        <v>1045.1068056669176</v>
      </c>
      <c r="E436" s="13">
        <f t="shared" ca="1" si="45"/>
        <v>15</v>
      </c>
      <c r="F436">
        <f t="shared" ca="1" si="46"/>
        <v>2.4293755746515746</v>
      </c>
      <c r="G436">
        <f t="shared" ca="1" si="47"/>
        <v>1047.5361812415692</v>
      </c>
      <c r="H436">
        <f t="shared" ca="1" si="48"/>
        <v>2.4293755746516581</v>
      </c>
    </row>
    <row r="437" spans="1:8" x14ac:dyDescent="0.25">
      <c r="A437">
        <v>422</v>
      </c>
      <c r="B437">
        <f t="shared" ca="1" si="42"/>
        <v>3.0878854055122176</v>
      </c>
      <c r="C437">
        <f t="shared" ca="1" si="43"/>
        <v>1048.1946910724298</v>
      </c>
      <c r="D437">
        <f t="shared" ca="1" si="44"/>
        <v>1048.1946910724298</v>
      </c>
      <c r="E437" s="13">
        <f t="shared" ca="1" si="45"/>
        <v>2</v>
      </c>
      <c r="F437">
        <f t="shared" ca="1" si="46"/>
        <v>2.251317394899496</v>
      </c>
      <c r="G437">
        <f t="shared" ca="1" si="47"/>
        <v>1050.4460084673292</v>
      </c>
      <c r="H437">
        <f t="shared" ca="1" si="48"/>
        <v>2.2513173948993881</v>
      </c>
    </row>
    <row r="438" spans="1:8" x14ac:dyDescent="0.25">
      <c r="A438">
        <v>423</v>
      </c>
      <c r="B438">
        <f t="shared" ca="1" si="42"/>
        <v>2.4295602419975593</v>
      </c>
      <c r="C438">
        <f t="shared" ca="1" si="43"/>
        <v>1050.6242513144273</v>
      </c>
      <c r="D438">
        <f t="shared" ca="1" si="44"/>
        <v>1050.6242513144273</v>
      </c>
      <c r="E438" s="13">
        <f t="shared" ca="1" si="45"/>
        <v>1</v>
      </c>
      <c r="F438">
        <f t="shared" ca="1" si="46"/>
        <v>2.1255383696360943</v>
      </c>
      <c r="G438">
        <f t="shared" ca="1" si="47"/>
        <v>1052.7497896840634</v>
      </c>
      <c r="H438">
        <f t="shared" ca="1" si="48"/>
        <v>2.1255383696361605</v>
      </c>
    </row>
    <row r="439" spans="1:8" x14ac:dyDescent="0.25">
      <c r="A439">
        <v>424</v>
      </c>
      <c r="B439">
        <f t="shared" ca="1" si="42"/>
        <v>1.9978928782536221</v>
      </c>
      <c r="C439">
        <f t="shared" ca="1" si="43"/>
        <v>1052.6221441926809</v>
      </c>
      <c r="D439">
        <f t="shared" ca="1" si="44"/>
        <v>1050.6242513144273</v>
      </c>
      <c r="E439" s="13">
        <f t="shared" ca="1" si="45"/>
        <v>14</v>
      </c>
      <c r="F439">
        <f t="shared" ca="1" si="46"/>
        <v>1.2222124327001163</v>
      </c>
      <c r="G439">
        <f t="shared" ca="1" si="47"/>
        <v>1051.8464637471275</v>
      </c>
      <c r="H439">
        <f t="shared" ca="1" si="48"/>
        <v>-0.77568044555346205</v>
      </c>
    </row>
    <row r="440" spans="1:8" x14ac:dyDescent="0.25">
      <c r="A440">
        <v>425</v>
      </c>
      <c r="B440">
        <f t="shared" ca="1" si="42"/>
        <v>3.7445520890047956</v>
      </c>
      <c r="C440">
        <f t="shared" ca="1" si="43"/>
        <v>1056.3666962816858</v>
      </c>
      <c r="D440">
        <f t="shared" ca="1" si="44"/>
        <v>1056.3666962816858</v>
      </c>
      <c r="E440" s="13">
        <f t="shared" ca="1" si="45"/>
        <v>5</v>
      </c>
      <c r="F440">
        <f t="shared" ca="1" si="46"/>
        <v>2.0144954776701218</v>
      </c>
      <c r="G440">
        <f t="shared" ca="1" si="47"/>
        <v>1058.3811917593559</v>
      </c>
      <c r="H440">
        <f t="shared" ca="1" si="48"/>
        <v>2.0144954776701525</v>
      </c>
    </row>
    <row r="441" spans="1:8" x14ac:dyDescent="0.25">
      <c r="A441">
        <v>426</v>
      </c>
      <c r="B441">
        <f t="shared" ca="1" si="42"/>
        <v>3.6008489795231697</v>
      </c>
      <c r="C441">
        <f t="shared" ca="1" si="43"/>
        <v>1059.9675452612089</v>
      </c>
      <c r="D441">
        <f t="shared" ca="1" si="44"/>
        <v>1059.9675452612089</v>
      </c>
      <c r="E441" s="13">
        <f t="shared" ca="1" si="45"/>
        <v>8</v>
      </c>
      <c r="F441">
        <f t="shared" ca="1" si="46"/>
        <v>1.6931087862636234</v>
      </c>
      <c r="G441">
        <f t="shared" ca="1" si="47"/>
        <v>1061.6606540474725</v>
      </c>
      <c r="H441">
        <f t="shared" ca="1" si="48"/>
        <v>1.693108786263565</v>
      </c>
    </row>
    <row r="442" spans="1:8" x14ac:dyDescent="0.25">
      <c r="A442">
        <v>427</v>
      </c>
      <c r="B442">
        <f t="shared" ca="1" si="42"/>
        <v>1.7263587200121506</v>
      </c>
      <c r="C442">
        <f t="shared" ca="1" si="43"/>
        <v>1061.693903981221</v>
      </c>
      <c r="D442">
        <f t="shared" ca="1" si="44"/>
        <v>1061.693903981221</v>
      </c>
      <c r="E442" s="13">
        <f t="shared" ca="1" si="45"/>
        <v>2</v>
      </c>
      <c r="F442">
        <f t="shared" ca="1" si="46"/>
        <v>1.6800366734328247</v>
      </c>
      <c r="G442">
        <f t="shared" ca="1" si="47"/>
        <v>1063.3739406546538</v>
      </c>
      <c r="H442">
        <f t="shared" ca="1" si="48"/>
        <v>1.6800366734328236</v>
      </c>
    </row>
    <row r="443" spans="1:8" x14ac:dyDescent="0.25">
      <c r="A443">
        <v>428</v>
      </c>
      <c r="B443">
        <f t="shared" ca="1" si="42"/>
        <v>3.3168835140180737</v>
      </c>
      <c r="C443">
        <f t="shared" ca="1" si="43"/>
        <v>1065.0107874952391</v>
      </c>
      <c r="D443">
        <f t="shared" ca="1" si="44"/>
        <v>1065.0107874952391</v>
      </c>
      <c r="E443" s="13">
        <f t="shared" ca="1" si="45"/>
        <v>10</v>
      </c>
      <c r="F443">
        <f t="shared" ca="1" si="46"/>
        <v>2.9312774633506624</v>
      </c>
      <c r="G443">
        <f t="shared" ca="1" si="47"/>
        <v>1067.9420649585898</v>
      </c>
      <c r="H443">
        <f t="shared" ca="1" si="48"/>
        <v>2.9312774633506251</v>
      </c>
    </row>
    <row r="444" spans="1:8" x14ac:dyDescent="0.25">
      <c r="A444">
        <v>429</v>
      </c>
      <c r="B444">
        <f t="shared" ca="1" si="42"/>
        <v>1.440928917673816</v>
      </c>
      <c r="C444">
        <f t="shared" ca="1" si="43"/>
        <v>1066.4517164129129</v>
      </c>
      <c r="D444">
        <f t="shared" ca="1" si="44"/>
        <v>1065.0107874952391</v>
      </c>
      <c r="E444" s="13">
        <f t="shared" ca="1" si="45"/>
        <v>15</v>
      </c>
      <c r="F444">
        <f t="shared" ca="1" si="46"/>
        <v>1.9934826598861459</v>
      </c>
      <c r="G444">
        <f t="shared" ca="1" si="47"/>
        <v>1067.0042701551254</v>
      </c>
      <c r="H444">
        <f t="shared" ca="1" si="48"/>
        <v>0.55255374221246711</v>
      </c>
    </row>
    <row r="445" spans="1:8" x14ac:dyDescent="0.25">
      <c r="A445">
        <v>430</v>
      </c>
      <c r="B445">
        <f t="shared" ca="1" si="42"/>
        <v>3.5889523098404648</v>
      </c>
      <c r="C445">
        <f t="shared" ca="1" si="43"/>
        <v>1070.0406687227533</v>
      </c>
      <c r="D445">
        <f t="shared" ca="1" si="44"/>
        <v>1070.0406687227533</v>
      </c>
      <c r="E445" s="13">
        <f t="shared" ca="1" si="45"/>
        <v>3</v>
      </c>
      <c r="F445">
        <f t="shared" ca="1" si="46"/>
        <v>2.0212707392998563</v>
      </c>
      <c r="G445">
        <f t="shared" ca="1" si="47"/>
        <v>1072.061939462053</v>
      </c>
      <c r="H445">
        <f t="shared" ca="1" si="48"/>
        <v>2.02127073929978</v>
      </c>
    </row>
    <row r="446" spans="1:8" x14ac:dyDescent="0.25">
      <c r="A446">
        <v>431</v>
      </c>
      <c r="B446">
        <f t="shared" ca="1" si="42"/>
        <v>4.1347917545607631</v>
      </c>
      <c r="C446">
        <f t="shared" ca="1" si="43"/>
        <v>1074.1754604773141</v>
      </c>
      <c r="D446">
        <f t="shared" ca="1" si="44"/>
        <v>1074.1754604773141</v>
      </c>
      <c r="E446" s="13">
        <f t="shared" ca="1" si="45"/>
        <v>0</v>
      </c>
      <c r="F446">
        <f t="shared" ca="1" si="46"/>
        <v>1.6085742450646905</v>
      </c>
      <c r="G446">
        <f t="shared" ca="1" si="47"/>
        <v>1075.7840347223789</v>
      </c>
      <c r="H446">
        <f t="shared" ca="1" si="48"/>
        <v>1.6085742450648013</v>
      </c>
    </row>
    <row r="447" spans="1:8" x14ac:dyDescent="0.25">
      <c r="A447">
        <v>432</v>
      </c>
      <c r="B447">
        <f t="shared" ca="1" si="42"/>
        <v>2.2219304025533764</v>
      </c>
      <c r="C447">
        <f t="shared" ca="1" si="43"/>
        <v>1076.3973908798675</v>
      </c>
      <c r="D447">
        <f t="shared" ca="1" si="44"/>
        <v>1076.3973908798675</v>
      </c>
      <c r="E447" s="13">
        <f t="shared" ca="1" si="45"/>
        <v>3</v>
      </c>
      <c r="F447">
        <f t="shared" ca="1" si="46"/>
        <v>2.0529159091879192</v>
      </c>
      <c r="G447">
        <f t="shared" ca="1" si="47"/>
        <v>1078.4503067890555</v>
      </c>
      <c r="H447">
        <f t="shared" ca="1" si="48"/>
        <v>2.0529159091879592</v>
      </c>
    </row>
    <row r="448" spans="1:8" x14ac:dyDescent="0.25">
      <c r="A448">
        <v>433</v>
      </c>
      <c r="B448">
        <f t="shared" ca="1" si="42"/>
        <v>1.0270087794159877</v>
      </c>
      <c r="C448">
        <f t="shared" ca="1" si="43"/>
        <v>1077.4243996592836</v>
      </c>
      <c r="D448">
        <f t="shared" ca="1" si="44"/>
        <v>1076.3973908798675</v>
      </c>
      <c r="E448" s="13">
        <f t="shared" ca="1" si="45"/>
        <v>9</v>
      </c>
      <c r="F448">
        <f t="shared" ca="1" si="46"/>
        <v>1.7199202623913994</v>
      </c>
      <c r="G448">
        <f t="shared" ca="1" si="47"/>
        <v>1078.117311142259</v>
      </c>
      <c r="H448">
        <f t="shared" ca="1" si="48"/>
        <v>0.69291148297543259</v>
      </c>
    </row>
    <row r="449" spans="1:8" x14ac:dyDescent="0.25">
      <c r="A449">
        <v>434</v>
      </c>
      <c r="B449">
        <f t="shared" ca="1" si="42"/>
        <v>4.6734753883844276</v>
      </c>
      <c r="C449">
        <f t="shared" ca="1" si="43"/>
        <v>1082.0978750476681</v>
      </c>
      <c r="D449">
        <f t="shared" ca="1" si="44"/>
        <v>1082.0978750476681</v>
      </c>
      <c r="E449" s="13">
        <f t="shared" ca="1" si="45"/>
        <v>5</v>
      </c>
      <c r="F449">
        <f t="shared" ca="1" si="46"/>
        <v>2.4047094830652096</v>
      </c>
      <c r="G449">
        <f t="shared" ca="1" si="47"/>
        <v>1084.5025845307334</v>
      </c>
      <c r="H449">
        <f t="shared" ca="1" si="48"/>
        <v>2.4047094830652895</v>
      </c>
    </row>
    <row r="450" spans="1:8" x14ac:dyDescent="0.25">
      <c r="A450">
        <v>435</v>
      </c>
      <c r="B450">
        <f t="shared" ca="1" si="42"/>
        <v>4.9289392113299835</v>
      </c>
      <c r="C450">
        <f t="shared" ca="1" si="43"/>
        <v>1087.0268142589982</v>
      </c>
      <c r="D450">
        <f t="shared" ca="1" si="44"/>
        <v>1087.0268142589982</v>
      </c>
      <c r="E450" s="13">
        <f t="shared" ca="1" si="45"/>
        <v>2</v>
      </c>
      <c r="F450">
        <f t="shared" ca="1" si="46"/>
        <v>2.1978301256298454</v>
      </c>
      <c r="G450">
        <f t="shared" ca="1" si="47"/>
        <v>1089.2246443846282</v>
      </c>
      <c r="H450">
        <f t="shared" ca="1" si="48"/>
        <v>2.1978301256299346</v>
      </c>
    </row>
    <row r="451" spans="1:8" x14ac:dyDescent="0.25">
      <c r="A451">
        <v>436</v>
      </c>
      <c r="B451">
        <f t="shared" ca="1" si="42"/>
        <v>0.62969504502990548</v>
      </c>
      <c r="C451">
        <f t="shared" ca="1" si="43"/>
        <v>1087.6565093040281</v>
      </c>
      <c r="D451">
        <f t="shared" ca="1" si="44"/>
        <v>1087.0268142589982</v>
      </c>
      <c r="E451" s="13">
        <f t="shared" ca="1" si="45"/>
        <v>12</v>
      </c>
      <c r="F451">
        <f t="shared" ca="1" si="46"/>
        <v>2.2565094013063631</v>
      </c>
      <c r="G451">
        <f t="shared" ca="1" si="47"/>
        <v>1089.2833236603046</v>
      </c>
      <c r="H451">
        <f t="shared" ca="1" si="48"/>
        <v>1.6268143562765545</v>
      </c>
    </row>
    <row r="452" spans="1:8" x14ac:dyDescent="0.25">
      <c r="A452">
        <v>437</v>
      </c>
      <c r="B452">
        <f t="shared" ca="1" si="42"/>
        <v>3.5923457939105297</v>
      </c>
      <c r="C452">
        <f t="shared" ca="1" si="43"/>
        <v>1091.2488550979385</v>
      </c>
      <c r="D452">
        <f t="shared" ca="1" si="44"/>
        <v>1091.2488550979385</v>
      </c>
      <c r="E452" s="13">
        <f t="shared" ca="1" si="45"/>
        <v>8</v>
      </c>
      <c r="F452">
        <f t="shared" ca="1" si="46"/>
        <v>2.5296228062960848</v>
      </c>
      <c r="G452">
        <f t="shared" ca="1" si="47"/>
        <v>1093.7784779042347</v>
      </c>
      <c r="H452">
        <f t="shared" ca="1" si="48"/>
        <v>2.5296228062961745</v>
      </c>
    </row>
    <row r="453" spans="1:8" x14ac:dyDescent="0.25">
      <c r="A453">
        <v>438</v>
      </c>
      <c r="B453">
        <f t="shared" ca="1" si="42"/>
        <v>4.7180794070048098</v>
      </c>
      <c r="C453">
        <f t="shared" ca="1" si="43"/>
        <v>1095.9669345049433</v>
      </c>
      <c r="D453">
        <f t="shared" ca="1" si="44"/>
        <v>1095.9669345049433</v>
      </c>
      <c r="E453" s="13">
        <f t="shared" ca="1" si="45"/>
        <v>8</v>
      </c>
      <c r="F453">
        <f t="shared" ca="1" si="46"/>
        <v>3.2532430877224257</v>
      </c>
      <c r="G453">
        <f t="shared" ca="1" si="47"/>
        <v>1099.2201775926658</v>
      </c>
      <c r="H453">
        <f t="shared" ca="1" si="48"/>
        <v>3.253243087722467</v>
      </c>
    </row>
    <row r="454" spans="1:8" x14ac:dyDescent="0.25">
      <c r="A454">
        <v>439</v>
      </c>
      <c r="B454">
        <f t="shared" ca="1" si="42"/>
        <v>1.3481614507723245</v>
      </c>
      <c r="C454">
        <f t="shared" ca="1" si="43"/>
        <v>1097.3150959557156</v>
      </c>
      <c r="D454">
        <f t="shared" ca="1" si="44"/>
        <v>1095.9669345049433</v>
      </c>
      <c r="E454" s="13">
        <f t="shared" ca="1" si="45"/>
        <v>10</v>
      </c>
      <c r="F454">
        <f t="shared" ca="1" si="46"/>
        <v>2.2824759096413807</v>
      </c>
      <c r="G454">
        <f t="shared" ca="1" si="47"/>
        <v>1098.2494104145846</v>
      </c>
      <c r="H454">
        <f t="shared" ca="1" si="48"/>
        <v>0.9343144588690393</v>
      </c>
    </row>
    <row r="455" spans="1:8" x14ac:dyDescent="0.25">
      <c r="A455">
        <v>440</v>
      </c>
      <c r="B455">
        <f t="shared" ca="1" si="42"/>
        <v>3.4983635131375346</v>
      </c>
      <c r="C455">
        <f t="shared" ca="1" si="43"/>
        <v>1100.8134594688531</v>
      </c>
      <c r="D455">
        <f t="shared" ca="1" si="44"/>
        <v>1100.8134594688531</v>
      </c>
      <c r="E455" s="13">
        <f t="shared" ca="1" si="45"/>
        <v>9</v>
      </c>
      <c r="F455">
        <f t="shared" ca="1" si="46"/>
        <v>1.7618013019205396</v>
      </c>
      <c r="G455">
        <f t="shared" ca="1" si="47"/>
        <v>1102.5752607707736</v>
      </c>
      <c r="H455">
        <f t="shared" ca="1" si="48"/>
        <v>1.7618013019205137</v>
      </c>
    </row>
    <row r="456" spans="1:8" x14ac:dyDescent="0.25">
      <c r="A456">
        <v>441</v>
      </c>
      <c r="B456">
        <f t="shared" ca="1" si="42"/>
        <v>4.6398790638707084</v>
      </c>
      <c r="C456">
        <f t="shared" ca="1" si="43"/>
        <v>1105.4533385327238</v>
      </c>
      <c r="D456">
        <f t="shared" ca="1" si="44"/>
        <v>1105.4533385327238</v>
      </c>
      <c r="E456" s="13">
        <f t="shared" ca="1" si="45"/>
        <v>4</v>
      </c>
      <c r="F456">
        <f t="shared" ca="1" si="46"/>
        <v>2.4518418791320227</v>
      </c>
      <c r="G456">
        <f t="shared" ca="1" si="47"/>
        <v>1107.9051804118558</v>
      </c>
      <c r="H456">
        <f t="shared" ca="1" si="48"/>
        <v>2.4518418791319618</v>
      </c>
    </row>
    <row r="457" spans="1:8" x14ac:dyDescent="0.25">
      <c r="A457">
        <v>442</v>
      </c>
      <c r="B457">
        <f t="shared" ca="1" si="42"/>
        <v>1.9588503959922055</v>
      </c>
      <c r="C457">
        <f t="shared" ca="1" si="43"/>
        <v>1107.412188928716</v>
      </c>
      <c r="D457">
        <f t="shared" ca="1" si="44"/>
        <v>1105.4533385327238</v>
      </c>
      <c r="E457" s="13">
        <f t="shared" ca="1" si="45"/>
        <v>2</v>
      </c>
      <c r="F457">
        <f t="shared" ca="1" si="46"/>
        <v>1.6087628786986821</v>
      </c>
      <c r="G457">
        <f t="shared" ca="1" si="47"/>
        <v>1107.0621014114224</v>
      </c>
      <c r="H457">
        <f t="shared" ca="1" si="48"/>
        <v>-0.35008751729355936</v>
      </c>
    </row>
    <row r="458" spans="1:8" x14ac:dyDescent="0.25">
      <c r="A458">
        <v>443</v>
      </c>
      <c r="B458">
        <f t="shared" ca="1" si="42"/>
        <v>4.894491794157517</v>
      </c>
      <c r="C458">
        <f t="shared" ca="1" si="43"/>
        <v>1112.3066807228736</v>
      </c>
      <c r="D458">
        <f t="shared" ca="1" si="44"/>
        <v>1112.3066807228736</v>
      </c>
      <c r="E458" s="13">
        <f t="shared" ca="1" si="45"/>
        <v>8</v>
      </c>
      <c r="F458">
        <f t="shared" ca="1" si="46"/>
        <v>1.6532596214808746</v>
      </c>
      <c r="G458">
        <f t="shared" ca="1" si="47"/>
        <v>1113.9599403443544</v>
      </c>
      <c r="H458">
        <f t="shared" ca="1" si="48"/>
        <v>1.6532596214808564</v>
      </c>
    </row>
    <row r="459" spans="1:8" x14ac:dyDescent="0.25">
      <c r="A459">
        <v>444</v>
      </c>
      <c r="B459">
        <f t="shared" ca="1" si="42"/>
        <v>3.0223539877810186</v>
      </c>
      <c r="C459">
        <f t="shared" ca="1" si="43"/>
        <v>1115.3290347106547</v>
      </c>
      <c r="D459">
        <f t="shared" ca="1" si="44"/>
        <v>1115.3290347106547</v>
      </c>
      <c r="E459" s="13">
        <f t="shared" ca="1" si="45"/>
        <v>3</v>
      </c>
      <c r="F459">
        <f t="shared" ca="1" si="46"/>
        <v>1.9877550030809785</v>
      </c>
      <c r="G459">
        <f t="shared" ca="1" si="47"/>
        <v>1117.3167897137357</v>
      </c>
      <c r="H459">
        <f t="shared" ca="1" si="48"/>
        <v>1.9877550030810198</v>
      </c>
    </row>
    <row r="460" spans="1:8" x14ac:dyDescent="0.25">
      <c r="A460">
        <v>445</v>
      </c>
      <c r="B460">
        <f t="shared" ca="1" si="42"/>
        <v>1.585108218687431</v>
      </c>
      <c r="C460">
        <f t="shared" ca="1" si="43"/>
        <v>1116.9141429293422</v>
      </c>
      <c r="D460">
        <f t="shared" ca="1" si="44"/>
        <v>1115.3290347106547</v>
      </c>
      <c r="E460" s="13">
        <f t="shared" ca="1" si="45"/>
        <v>9</v>
      </c>
      <c r="F460">
        <f t="shared" ca="1" si="46"/>
        <v>2.2349100034755467</v>
      </c>
      <c r="G460">
        <f t="shared" ca="1" si="47"/>
        <v>1117.5639447141302</v>
      </c>
      <c r="H460">
        <f t="shared" ca="1" si="48"/>
        <v>0.64980178478799644</v>
      </c>
    </row>
    <row r="461" spans="1:8" x14ac:dyDescent="0.25">
      <c r="A461">
        <v>446</v>
      </c>
      <c r="B461">
        <f t="shared" ca="1" si="42"/>
        <v>3.8523919220924929</v>
      </c>
      <c r="C461">
        <f t="shared" ca="1" si="43"/>
        <v>1120.7665348514347</v>
      </c>
      <c r="D461">
        <f t="shared" ca="1" si="44"/>
        <v>1120.7665348514347</v>
      </c>
      <c r="E461" s="13">
        <f t="shared" ca="1" si="45"/>
        <v>6</v>
      </c>
      <c r="F461">
        <f t="shared" ca="1" si="46"/>
        <v>1.9170405694115733</v>
      </c>
      <c r="G461">
        <f t="shared" ca="1" si="47"/>
        <v>1122.6835754208462</v>
      </c>
      <c r="H461">
        <f t="shared" ca="1" si="48"/>
        <v>1.9170405694114834</v>
      </c>
    </row>
    <row r="462" spans="1:8" x14ac:dyDescent="0.25">
      <c r="A462">
        <v>447</v>
      </c>
      <c r="B462">
        <f t="shared" ca="1" si="42"/>
        <v>1.073242098927687</v>
      </c>
      <c r="C462">
        <f t="shared" ca="1" si="43"/>
        <v>1121.8397769503624</v>
      </c>
      <c r="D462">
        <f t="shared" ca="1" si="44"/>
        <v>1120.7665348514347</v>
      </c>
      <c r="E462" s="13">
        <f t="shared" ca="1" si="45"/>
        <v>5</v>
      </c>
      <c r="F462">
        <f t="shared" ca="1" si="46"/>
        <v>1.8859246334960993</v>
      </c>
      <c r="G462">
        <f t="shared" ca="1" si="47"/>
        <v>1122.6524594849309</v>
      </c>
      <c r="H462">
        <f t="shared" ca="1" si="48"/>
        <v>0.81268253456846651</v>
      </c>
    </row>
    <row r="463" spans="1:8" x14ac:dyDescent="0.25">
      <c r="A463">
        <v>448</v>
      </c>
      <c r="B463">
        <f t="shared" ca="1" si="42"/>
        <v>4.4680889953027343</v>
      </c>
      <c r="C463">
        <f t="shared" ca="1" si="43"/>
        <v>1126.3078659456651</v>
      </c>
      <c r="D463">
        <f t="shared" ca="1" si="44"/>
        <v>1126.3078659456651</v>
      </c>
      <c r="E463" s="13">
        <f t="shared" ca="1" si="45"/>
        <v>8</v>
      </c>
      <c r="F463">
        <f t="shared" ca="1" si="46"/>
        <v>2.0022230028095263</v>
      </c>
      <c r="G463">
        <f t="shared" ca="1" si="47"/>
        <v>1128.3100889484747</v>
      </c>
      <c r="H463">
        <f t="shared" ca="1" si="48"/>
        <v>2.0022230028096146</v>
      </c>
    </row>
    <row r="464" spans="1:8" x14ac:dyDescent="0.25">
      <c r="A464">
        <v>449</v>
      </c>
      <c r="B464">
        <f t="shared" ca="1" si="42"/>
        <v>4.029586927886295</v>
      </c>
      <c r="C464">
        <f t="shared" ca="1" si="43"/>
        <v>1130.3374528735515</v>
      </c>
      <c r="D464">
        <f t="shared" ca="1" si="44"/>
        <v>1130.3374528735515</v>
      </c>
      <c r="E464" s="13">
        <f t="shared" ca="1" si="45"/>
        <v>14</v>
      </c>
      <c r="F464">
        <f t="shared" ca="1" si="46"/>
        <v>2.1582891218489229</v>
      </c>
      <c r="G464">
        <f t="shared" ca="1" si="47"/>
        <v>1132.4957419954003</v>
      </c>
      <c r="H464">
        <f t="shared" ca="1" si="48"/>
        <v>2.1582891218488385</v>
      </c>
    </row>
    <row r="465" spans="1:8" x14ac:dyDescent="0.25">
      <c r="A465">
        <v>450</v>
      </c>
      <c r="B465">
        <f t="shared" ca="1" si="42"/>
        <v>2.0142721474215741</v>
      </c>
      <c r="C465">
        <f t="shared" ca="1" si="43"/>
        <v>1132.3517250209729</v>
      </c>
      <c r="D465">
        <f t="shared" ca="1" si="44"/>
        <v>1130.3374528735515</v>
      </c>
      <c r="E465" s="13">
        <f t="shared" ca="1" si="45"/>
        <v>0</v>
      </c>
      <c r="F465">
        <f t="shared" ca="1" si="46"/>
        <v>2.2846279057098289</v>
      </c>
      <c r="G465">
        <f t="shared" ca="1" si="47"/>
        <v>1132.6220807792613</v>
      </c>
      <c r="H465">
        <f t="shared" ca="1" si="48"/>
        <v>0.27035575828836045</v>
      </c>
    </row>
    <row r="466" spans="1:8" x14ac:dyDescent="0.25">
      <c r="A466">
        <v>451</v>
      </c>
      <c r="B466">
        <f t="shared" ref="B466:B529" ca="1" si="49">$B$4+RAND()*($B$5-$B$4)</f>
        <v>0.1119394756393044</v>
      </c>
      <c r="C466">
        <f t="shared" ref="C466:C529" ca="1" si="50">C465+B466</f>
        <v>1132.4636644966122</v>
      </c>
      <c r="D466">
        <f t="shared" ref="D466:D529" ca="1" si="51">IF(C466&gt;G465,C466,C465)</f>
        <v>1132.3517250209729</v>
      </c>
      <c r="E466" s="13">
        <f t="shared" ref="E466:E529" ca="1" si="52">RANDBETWEEN(0,15)</f>
        <v>4</v>
      </c>
      <c r="F466">
        <f t="shared" ref="F466:F529" ca="1" si="53">_xlfn.NORM.INV(RAND(),$B$8,$B$9)</f>
        <v>1.6886631364009064</v>
      </c>
      <c r="G466">
        <f t="shared" ref="G466:G529" ca="1" si="54">D466+F466</f>
        <v>1134.0403881573739</v>
      </c>
      <c r="H466">
        <f t="shared" ref="H466:H529" ca="1" si="55">G466-C466</f>
        <v>1.5767236607616724</v>
      </c>
    </row>
    <row r="467" spans="1:8" x14ac:dyDescent="0.25">
      <c r="A467">
        <v>452</v>
      </c>
      <c r="B467">
        <f t="shared" ca="1" si="49"/>
        <v>1.3966538011468295</v>
      </c>
      <c r="C467">
        <f t="shared" ca="1" si="50"/>
        <v>1133.860318297759</v>
      </c>
      <c r="D467">
        <f t="shared" ca="1" si="51"/>
        <v>1132.4636644966122</v>
      </c>
      <c r="E467" s="13">
        <f t="shared" ca="1" si="52"/>
        <v>12</v>
      </c>
      <c r="F467">
        <f t="shared" ca="1" si="53"/>
        <v>1.9334534315043954</v>
      </c>
      <c r="G467">
        <f t="shared" ca="1" si="54"/>
        <v>1134.3971179281166</v>
      </c>
      <c r="H467">
        <f t="shared" ca="1" si="55"/>
        <v>0.53679963035756373</v>
      </c>
    </row>
    <row r="468" spans="1:8" x14ac:dyDescent="0.25">
      <c r="A468">
        <v>453</v>
      </c>
      <c r="B468">
        <f t="shared" ca="1" si="49"/>
        <v>2.773498165368022</v>
      </c>
      <c r="C468">
        <f t="shared" ca="1" si="50"/>
        <v>1136.633816463127</v>
      </c>
      <c r="D468">
        <f t="shared" ca="1" si="51"/>
        <v>1136.633816463127</v>
      </c>
      <c r="E468" s="13">
        <f t="shared" ca="1" si="52"/>
        <v>15</v>
      </c>
      <c r="F468">
        <f t="shared" ca="1" si="53"/>
        <v>1.9437729542689541</v>
      </c>
      <c r="G468">
        <f t="shared" ca="1" si="54"/>
        <v>1138.577589417396</v>
      </c>
      <c r="H468">
        <f t="shared" ca="1" si="55"/>
        <v>1.9437729542689794</v>
      </c>
    </row>
    <row r="469" spans="1:8" x14ac:dyDescent="0.25">
      <c r="A469">
        <v>454</v>
      </c>
      <c r="B469">
        <f t="shared" ca="1" si="49"/>
        <v>2.6064041339440411</v>
      </c>
      <c r="C469">
        <f t="shared" ca="1" si="50"/>
        <v>1139.2402205970711</v>
      </c>
      <c r="D469">
        <f t="shared" ca="1" si="51"/>
        <v>1139.2402205970711</v>
      </c>
      <c r="E469" s="13">
        <f t="shared" ca="1" si="52"/>
        <v>2</v>
      </c>
      <c r="F469">
        <f t="shared" ca="1" si="53"/>
        <v>1.2046013440896253</v>
      </c>
      <c r="G469">
        <f t="shared" ca="1" si="54"/>
        <v>1140.4448219411609</v>
      </c>
      <c r="H469">
        <f t="shared" ca="1" si="55"/>
        <v>1.2046013440897241</v>
      </c>
    </row>
    <row r="470" spans="1:8" x14ac:dyDescent="0.25">
      <c r="A470">
        <v>455</v>
      </c>
      <c r="B470">
        <f t="shared" ca="1" si="49"/>
        <v>4.1769146833984152</v>
      </c>
      <c r="C470">
        <f t="shared" ca="1" si="50"/>
        <v>1143.4171352804694</v>
      </c>
      <c r="D470">
        <f t="shared" ca="1" si="51"/>
        <v>1143.4171352804694</v>
      </c>
      <c r="E470" s="13">
        <f t="shared" ca="1" si="52"/>
        <v>5</v>
      </c>
      <c r="F470">
        <f t="shared" ca="1" si="53"/>
        <v>0.53739602308179379</v>
      </c>
      <c r="G470">
        <f t="shared" ca="1" si="54"/>
        <v>1143.9545313035512</v>
      </c>
      <c r="H470">
        <f t="shared" ca="1" si="55"/>
        <v>0.53739602308178291</v>
      </c>
    </row>
    <row r="471" spans="1:8" x14ac:dyDescent="0.25">
      <c r="A471">
        <v>456</v>
      </c>
      <c r="B471">
        <f t="shared" ca="1" si="49"/>
        <v>2.060148272150176</v>
      </c>
      <c r="C471">
        <f t="shared" ca="1" si="50"/>
        <v>1145.4772835526196</v>
      </c>
      <c r="D471">
        <f t="shared" ca="1" si="51"/>
        <v>1145.4772835526196</v>
      </c>
      <c r="E471" s="13">
        <f t="shared" ca="1" si="52"/>
        <v>0</v>
      </c>
      <c r="F471">
        <f t="shared" ca="1" si="53"/>
        <v>1.9196605154450186</v>
      </c>
      <c r="G471">
        <f t="shared" ca="1" si="54"/>
        <v>1147.3969440680646</v>
      </c>
      <c r="H471">
        <f t="shared" ca="1" si="55"/>
        <v>1.9196605154450026</v>
      </c>
    </row>
    <row r="472" spans="1:8" x14ac:dyDescent="0.25">
      <c r="A472">
        <v>457</v>
      </c>
      <c r="B472">
        <f t="shared" ca="1" si="49"/>
        <v>4.2699912471308021</v>
      </c>
      <c r="C472">
        <f t="shared" ca="1" si="50"/>
        <v>1149.7472747997504</v>
      </c>
      <c r="D472">
        <f t="shared" ca="1" si="51"/>
        <v>1149.7472747997504</v>
      </c>
      <c r="E472" s="13">
        <f t="shared" ca="1" si="52"/>
        <v>5</v>
      </c>
      <c r="F472">
        <f t="shared" ca="1" si="53"/>
        <v>1.3876535037696947</v>
      </c>
      <c r="G472">
        <f t="shared" ca="1" si="54"/>
        <v>1151.1349283035202</v>
      </c>
      <c r="H472">
        <f t="shared" ca="1" si="55"/>
        <v>1.3876535037697977</v>
      </c>
    </row>
    <row r="473" spans="1:8" x14ac:dyDescent="0.25">
      <c r="A473">
        <v>458</v>
      </c>
      <c r="B473">
        <f t="shared" ca="1" si="49"/>
        <v>0.31013577666208714</v>
      </c>
      <c r="C473">
        <f t="shared" ca="1" si="50"/>
        <v>1150.0574105764124</v>
      </c>
      <c r="D473">
        <f t="shared" ca="1" si="51"/>
        <v>1149.7472747997504</v>
      </c>
      <c r="E473" s="13">
        <f t="shared" ca="1" si="52"/>
        <v>14</v>
      </c>
      <c r="F473">
        <f t="shared" ca="1" si="53"/>
        <v>2.3817334759923137</v>
      </c>
      <c r="G473">
        <f t="shared" ca="1" si="54"/>
        <v>1152.1290082757428</v>
      </c>
      <c r="H473">
        <f t="shared" ca="1" si="55"/>
        <v>2.0715976993303684</v>
      </c>
    </row>
    <row r="474" spans="1:8" x14ac:dyDescent="0.25">
      <c r="A474">
        <v>459</v>
      </c>
      <c r="B474">
        <f t="shared" ca="1" si="49"/>
        <v>0.99628963139648474</v>
      </c>
      <c r="C474">
        <f t="shared" ca="1" si="50"/>
        <v>1151.0537002078088</v>
      </c>
      <c r="D474">
        <f t="shared" ca="1" si="51"/>
        <v>1150.0574105764124</v>
      </c>
      <c r="E474" s="13">
        <f t="shared" ca="1" si="52"/>
        <v>8</v>
      </c>
      <c r="F474">
        <f t="shared" ca="1" si="53"/>
        <v>1.6695267121572577</v>
      </c>
      <c r="G474">
        <f t="shared" ca="1" si="54"/>
        <v>1151.7269372885696</v>
      </c>
      <c r="H474">
        <f t="shared" ca="1" si="55"/>
        <v>0.67323708076082767</v>
      </c>
    </row>
    <row r="475" spans="1:8" x14ac:dyDescent="0.25">
      <c r="A475">
        <v>460</v>
      </c>
      <c r="B475">
        <f t="shared" ca="1" si="49"/>
        <v>3.5874833468172671</v>
      </c>
      <c r="C475">
        <f t="shared" ca="1" si="50"/>
        <v>1154.641183554626</v>
      </c>
      <c r="D475">
        <f t="shared" ca="1" si="51"/>
        <v>1154.641183554626</v>
      </c>
      <c r="E475" s="13">
        <f t="shared" ca="1" si="52"/>
        <v>5</v>
      </c>
      <c r="F475">
        <f t="shared" ca="1" si="53"/>
        <v>1.3642820985480382</v>
      </c>
      <c r="G475">
        <f t="shared" ca="1" si="54"/>
        <v>1156.005465653174</v>
      </c>
      <c r="H475">
        <f t="shared" ca="1" si="55"/>
        <v>1.3642820985480739</v>
      </c>
    </row>
    <row r="476" spans="1:8" x14ac:dyDescent="0.25">
      <c r="A476">
        <v>461</v>
      </c>
      <c r="B476">
        <f t="shared" ca="1" si="49"/>
        <v>2.4808520636557931</v>
      </c>
      <c r="C476">
        <f t="shared" ca="1" si="50"/>
        <v>1157.1220356182819</v>
      </c>
      <c r="D476">
        <f t="shared" ca="1" si="51"/>
        <v>1157.1220356182819</v>
      </c>
      <c r="E476" s="13">
        <f t="shared" ca="1" si="52"/>
        <v>14</v>
      </c>
      <c r="F476">
        <f t="shared" ca="1" si="53"/>
        <v>1.3561031307993137</v>
      </c>
      <c r="G476">
        <f t="shared" ca="1" si="54"/>
        <v>1158.4781387490812</v>
      </c>
      <c r="H476">
        <f t="shared" ca="1" si="55"/>
        <v>1.3561031307992835</v>
      </c>
    </row>
    <row r="477" spans="1:8" x14ac:dyDescent="0.25">
      <c r="A477">
        <v>462</v>
      </c>
      <c r="B477">
        <f t="shared" ca="1" si="49"/>
        <v>0.69852278866035789</v>
      </c>
      <c r="C477">
        <f t="shared" ca="1" si="50"/>
        <v>1157.8205584069422</v>
      </c>
      <c r="D477">
        <f t="shared" ca="1" si="51"/>
        <v>1157.1220356182819</v>
      </c>
      <c r="E477" s="13">
        <f t="shared" ca="1" si="52"/>
        <v>1</v>
      </c>
      <c r="F477">
        <f t="shared" ca="1" si="53"/>
        <v>2.8022664832374469</v>
      </c>
      <c r="G477">
        <f t="shared" ca="1" si="54"/>
        <v>1159.9243021015193</v>
      </c>
      <c r="H477">
        <f t="shared" ca="1" si="55"/>
        <v>2.1037436945771333</v>
      </c>
    </row>
    <row r="478" spans="1:8" x14ac:dyDescent="0.25">
      <c r="A478">
        <v>463</v>
      </c>
      <c r="B478">
        <f t="shared" ca="1" si="49"/>
        <v>2.8330365948637799</v>
      </c>
      <c r="C478">
        <f t="shared" ca="1" si="50"/>
        <v>1160.653595001806</v>
      </c>
      <c r="D478">
        <f t="shared" ca="1" si="51"/>
        <v>1160.653595001806</v>
      </c>
      <c r="E478" s="13">
        <f t="shared" ca="1" si="52"/>
        <v>14</v>
      </c>
      <c r="F478">
        <f t="shared" ca="1" si="53"/>
        <v>1.8435940325832174</v>
      </c>
      <c r="G478">
        <f t="shared" ca="1" si="54"/>
        <v>1162.4971890343893</v>
      </c>
      <c r="H478">
        <f t="shared" ca="1" si="55"/>
        <v>1.8435940325832689</v>
      </c>
    </row>
    <row r="479" spans="1:8" x14ac:dyDescent="0.25">
      <c r="A479">
        <v>464</v>
      </c>
      <c r="B479">
        <f t="shared" ca="1" si="49"/>
        <v>3.0627722400435435</v>
      </c>
      <c r="C479">
        <f t="shared" ca="1" si="50"/>
        <v>1163.7163672418496</v>
      </c>
      <c r="D479">
        <f t="shared" ca="1" si="51"/>
        <v>1163.7163672418496</v>
      </c>
      <c r="E479" s="13">
        <f t="shared" ca="1" si="52"/>
        <v>12</v>
      </c>
      <c r="F479">
        <f t="shared" ca="1" si="53"/>
        <v>1.4575538153519554</v>
      </c>
      <c r="G479">
        <f t="shared" ca="1" si="54"/>
        <v>1165.1739210572016</v>
      </c>
      <c r="H479">
        <f t="shared" ca="1" si="55"/>
        <v>1.4575538153519574</v>
      </c>
    </row>
    <row r="480" spans="1:8" x14ac:dyDescent="0.25">
      <c r="A480">
        <v>465</v>
      </c>
      <c r="B480">
        <f t="shared" ca="1" si="49"/>
        <v>0.80603302035453406</v>
      </c>
      <c r="C480">
        <f t="shared" ca="1" si="50"/>
        <v>1164.5224002622042</v>
      </c>
      <c r="D480">
        <f t="shared" ca="1" si="51"/>
        <v>1163.7163672418496</v>
      </c>
      <c r="E480" s="13">
        <f t="shared" ca="1" si="52"/>
        <v>8</v>
      </c>
      <c r="F480">
        <f t="shared" ca="1" si="53"/>
        <v>1.8190248557060895</v>
      </c>
      <c r="G480">
        <f t="shared" ca="1" si="54"/>
        <v>1165.5353920975558</v>
      </c>
      <c r="H480">
        <f t="shared" ca="1" si="55"/>
        <v>1.0129918353516132</v>
      </c>
    </row>
    <row r="481" spans="1:8" x14ac:dyDescent="0.25">
      <c r="A481">
        <v>466</v>
      </c>
      <c r="B481">
        <f t="shared" ca="1" si="49"/>
        <v>5.9051583381979911E-2</v>
      </c>
      <c r="C481">
        <f t="shared" ca="1" si="50"/>
        <v>1164.5814518455861</v>
      </c>
      <c r="D481">
        <f t="shared" ca="1" si="51"/>
        <v>1164.5224002622042</v>
      </c>
      <c r="E481" s="13">
        <f t="shared" ca="1" si="52"/>
        <v>15</v>
      </c>
      <c r="F481">
        <f t="shared" ca="1" si="53"/>
        <v>1.2375921924861735</v>
      </c>
      <c r="G481">
        <f t="shared" ca="1" si="54"/>
        <v>1165.7599924546903</v>
      </c>
      <c r="H481">
        <f t="shared" ca="1" si="55"/>
        <v>1.178540609104175</v>
      </c>
    </row>
    <row r="482" spans="1:8" x14ac:dyDescent="0.25">
      <c r="A482">
        <v>467</v>
      </c>
      <c r="B482">
        <f t="shared" ca="1" si="49"/>
        <v>3.7161737599705198</v>
      </c>
      <c r="C482">
        <f t="shared" ca="1" si="50"/>
        <v>1168.2976256055567</v>
      </c>
      <c r="D482">
        <f t="shared" ca="1" si="51"/>
        <v>1168.2976256055567</v>
      </c>
      <c r="E482" s="13">
        <f t="shared" ca="1" si="52"/>
        <v>13</v>
      </c>
      <c r="F482">
        <f t="shared" ca="1" si="53"/>
        <v>2.3739486328259045</v>
      </c>
      <c r="G482">
        <f t="shared" ca="1" si="54"/>
        <v>1170.6715742383826</v>
      </c>
      <c r="H482">
        <f t="shared" ca="1" si="55"/>
        <v>2.3739486328258863</v>
      </c>
    </row>
    <row r="483" spans="1:8" x14ac:dyDescent="0.25">
      <c r="A483">
        <v>468</v>
      </c>
      <c r="B483">
        <f t="shared" ca="1" si="49"/>
        <v>7.9631117516694716E-2</v>
      </c>
      <c r="C483">
        <f t="shared" ca="1" si="50"/>
        <v>1168.3772567230735</v>
      </c>
      <c r="D483">
        <f t="shared" ca="1" si="51"/>
        <v>1168.2976256055567</v>
      </c>
      <c r="E483" s="13">
        <f t="shared" ca="1" si="52"/>
        <v>3</v>
      </c>
      <c r="F483">
        <f t="shared" ca="1" si="53"/>
        <v>1.3775108175894144</v>
      </c>
      <c r="G483">
        <f t="shared" ca="1" si="54"/>
        <v>1169.6751364231461</v>
      </c>
      <c r="H483">
        <f t="shared" ca="1" si="55"/>
        <v>1.297879700072599</v>
      </c>
    </row>
    <row r="484" spans="1:8" x14ac:dyDescent="0.25">
      <c r="A484">
        <v>469</v>
      </c>
      <c r="B484">
        <f t="shared" ca="1" si="49"/>
        <v>3.0147949187355239</v>
      </c>
      <c r="C484">
        <f t="shared" ca="1" si="50"/>
        <v>1171.3920516418091</v>
      </c>
      <c r="D484">
        <f t="shared" ca="1" si="51"/>
        <v>1171.3920516418091</v>
      </c>
      <c r="E484" s="13">
        <f t="shared" ca="1" si="52"/>
        <v>2</v>
      </c>
      <c r="F484">
        <f t="shared" ca="1" si="53"/>
        <v>2.4021284728936703</v>
      </c>
      <c r="G484">
        <f t="shared" ca="1" si="54"/>
        <v>1173.7941801147028</v>
      </c>
      <c r="H484">
        <f t="shared" ca="1" si="55"/>
        <v>2.4021284728937644</v>
      </c>
    </row>
    <row r="485" spans="1:8" x14ac:dyDescent="0.25">
      <c r="A485">
        <v>470</v>
      </c>
      <c r="B485">
        <f t="shared" ca="1" si="49"/>
        <v>2.0329176959809701</v>
      </c>
      <c r="C485">
        <f t="shared" ca="1" si="50"/>
        <v>1173.4249693377901</v>
      </c>
      <c r="D485">
        <f t="shared" ca="1" si="51"/>
        <v>1171.3920516418091</v>
      </c>
      <c r="E485" s="13">
        <f t="shared" ca="1" si="52"/>
        <v>1</v>
      </c>
      <c r="F485">
        <f t="shared" ca="1" si="53"/>
        <v>2.5659971533043344</v>
      </c>
      <c r="G485">
        <f t="shared" ca="1" si="54"/>
        <v>1173.9580487951134</v>
      </c>
      <c r="H485">
        <f t="shared" ca="1" si="55"/>
        <v>0.53307945732331063</v>
      </c>
    </row>
    <row r="486" spans="1:8" x14ac:dyDescent="0.25">
      <c r="A486">
        <v>471</v>
      </c>
      <c r="B486">
        <f t="shared" ca="1" si="49"/>
        <v>4.9883211191571526</v>
      </c>
      <c r="C486">
        <f t="shared" ca="1" si="50"/>
        <v>1178.4132904569474</v>
      </c>
      <c r="D486">
        <f t="shared" ca="1" si="51"/>
        <v>1178.4132904569474</v>
      </c>
      <c r="E486" s="13">
        <f t="shared" ca="1" si="52"/>
        <v>5</v>
      </c>
      <c r="F486">
        <f t="shared" ca="1" si="53"/>
        <v>1.8352998497257671</v>
      </c>
      <c r="G486">
        <f t="shared" ca="1" si="54"/>
        <v>1180.2485903066731</v>
      </c>
      <c r="H486">
        <f t="shared" ca="1" si="55"/>
        <v>1.8352998497257431</v>
      </c>
    </row>
    <row r="487" spans="1:8" x14ac:dyDescent="0.25">
      <c r="A487">
        <v>472</v>
      </c>
      <c r="B487">
        <f t="shared" ca="1" si="49"/>
        <v>1.0564386984270824</v>
      </c>
      <c r="C487">
        <f t="shared" ca="1" si="50"/>
        <v>1179.4697291553744</v>
      </c>
      <c r="D487">
        <f t="shared" ca="1" si="51"/>
        <v>1178.4132904569474</v>
      </c>
      <c r="E487" s="13">
        <f t="shared" ca="1" si="52"/>
        <v>3</v>
      </c>
      <c r="F487">
        <f t="shared" ca="1" si="53"/>
        <v>2.3372892944884409</v>
      </c>
      <c r="G487">
        <f t="shared" ca="1" si="54"/>
        <v>1180.7505797514359</v>
      </c>
      <c r="H487">
        <f t="shared" ca="1" si="55"/>
        <v>1.2808505960615548</v>
      </c>
    </row>
    <row r="488" spans="1:8" x14ac:dyDescent="0.25">
      <c r="A488">
        <v>473</v>
      </c>
      <c r="B488">
        <f t="shared" ca="1" si="49"/>
        <v>2.2847597957350851</v>
      </c>
      <c r="C488">
        <f t="shared" ca="1" si="50"/>
        <v>1181.7544889511094</v>
      </c>
      <c r="D488">
        <f t="shared" ca="1" si="51"/>
        <v>1181.7544889511094</v>
      </c>
      <c r="E488" s="13">
        <f t="shared" ca="1" si="52"/>
        <v>2</v>
      </c>
      <c r="F488">
        <f t="shared" ca="1" si="53"/>
        <v>2.0745081409267874</v>
      </c>
      <c r="G488">
        <f t="shared" ca="1" si="54"/>
        <v>1183.8289970920362</v>
      </c>
      <c r="H488">
        <f t="shared" ca="1" si="55"/>
        <v>2.0745081409268096</v>
      </c>
    </row>
    <row r="489" spans="1:8" x14ac:dyDescent="0.25">
      <c r="A489">
        <v>474</v>
      </c>
      <c r="B489">
        <f t="shared" ca="1" si="49"/>
        <v>3.1287597894425883</v>
      </c>
      <c r="C489">
        <f t="shared" ca="1" si="50"/>
        <v>1184.8832487405518</v>
      </c>
      <c r="D489">
        <f t="shared" ca="1" si="51"/>
        <v>1184.8832487405518</v>
      </c>
      <c r="E489" s="13">
        <f t="shared" ca="1" si="52"/>
        <v>13</v>
      </c>
      <c r="F489">
        <f t="shared" ca="1" si="53"/>
        <v>2.0579808002493394</v>
      </c>
      <c r="G489">
        <f t="shared" ca="1" si="54"/>
        <v>1186.9412295408013</v>
      </c>
      <c r="H489">
        <f t="shared" ca="1" si="55"/>
        <v>2.0579808002494246</v>
      </c>
    </row>
    <row r="490" spans="1:8" x14ac:dyDescent="0.25">
      <c r="A490">
        <v>475</v>
      </c>
      <c r="B490">
        <f t="shared" ca="1" si="49"/>
        <v>2.9073058772309808</v>
      </c>
      <c r="C490">
        <f t="shared" ca="1" si="50"/>
        <v>1187.7905546177828</v>
      </c>
      <c r="D490">
        <f t="shared" ca="1" si="51"/>
        <v>1187.7905546177828</v>
      </c>
      <c r="E490" s="13">
        <f t="shared" ca="1" si="52"/>
        <v>5</v>
      </c>
      <c r="F490">
        <f t="shared" ca="1" si="53"/>
        <v>0.82451310630919639</v>
      </c>
      <c r="G490">
        <f t="shared" ca="1" si="54"/>
        <v>1188.6150677240921</v>
      </c>
      <c r="H490">
        <f t="shared" ca="1" si="55"/>
        <v>0.82451310630926855</v>
      </c>
    </row>
    <row r="491" spans="1:8" x14ac:dyDescent="0.25">
      <c r="A491">
        <v>476</v>
      </c>
      <c r="B491">
        <f t="shared" ca="1" si="49"/>
        <v>3.5342591279977715</v>
      </c>
      <c r="C491">
        <f t="shared" ca="1" si="50"/>
        <v>1191.3248137457806</v>
      </c>
      <c r="D491">
        <f t="shared" ca="1" si="51"/>
        <v>1191.3248137457806</v>
      </c>
      <c r="E491" s="13">
        <f t="shared" ca="1" si="52"/>
        <v>4</v>
      </c>
      <c r="F491">
        <f t="shared" ca="1" si="53"/>
        <v>2.7111028156241486</v>
      </c>
      <c r="G491">
        <f t="shared" ca="1" si="54"/>
        <v>1194.0359165614047</v>
      </c>
      <c r="H491">
        <f t="shared" ca="1" si="55"/>
        <v>2.7111028156241446</v>
      </c>
    </row>
    <row r="492" spans="1:8" x14ac:dyDescent="0.25">
      <c r="A492">
        <v>477</v>
      </c>
      <c r="B492">
        <f t="shared" ca="1" si="49"/>
        <v>0.93209025319503647</v>
      </c>
      <c r="C492">
        <f t="shared" ca="1" si="50"/>
        <v>1192.2569039989755</v>
      </c>
      <c r="D492">
        <f t="shared" ca="1" si="51"/>
        <v>1191.3248137457806</v>
      </c>
      <c r="E492" s="13">
        <f t="shared" ca="1" si="52"/>
        <v>1</v>
      </c>
      <c r="F492">
        <f t="shared" ca="1" si="53"/>
        <v>1.952507637789795</v>
      </c>
      <c r="G492">
        <f t="shared" ca="1" si="54"/>
        <v>1193.2773213835703</v>
      </c>
      <c r="H492">
        <f t="shared" ca="1" si="55"/>
        <v>1.0204173845947935</v>
      </c>
    </row>
    <row r="493" spans="1:8" x14ac:dyDescent="0.25">
      <c r="A493">
        <v>478</v>
      </c>
      <c r="B493">
        <f t="shared" ca="1" si="49"/>
        <v>4.4737194780804677</v>
      </c>
      <c r="C493">
        <f t="shared" ca="1" si="50"/>
        <v>1196.730623477056</v>
      </c>
      <c r="D493">
        <f t="shared" ca="1" si="51"/>
        <v>1196.730623477056</v>
      </c>
      <c r="E493" s="13">
        <f t="shared" ca="1" si="52"/>
        <v>11</v>
      </c>
      <c r="F493">
        <f t="shared" ca="1" si="53"/>
        <v>1.0071037786352863</v>
      </c>
      <c r="G493">
        <f t="shared" ca="1" si="54"/>
        <v>1197.7377272556914</v>
      </c>
      <c r="H493">
        <f t="shared" ca="1" si="55"/>
        <v>1.0071037786353827</v>
      </c>
    </row>
    <row r="494" spans="1:8" x14ac:dyDescent="0.25">
      <c r="A494">
        <v>479</v>
      </c>
      <c r="B494">
        <f t="shared" ca="1" si="49"/>
        <v>2.2190482750139613</v>
      </c>
      <c r="C494">
        <f t="shared" ca="1" si="50"/>
        <v>1198.9496717520701</v>
      </c>
      <c r="D494">
        <f t="shared" ca="1" si="51"/>
        <v>1198.9496717520701</v>
      </c>
      <c r="E494" s="13">
        <f t="shared" ca="1" si="52"/>
        <v>3</v>
      </c>
      <c r="F494">
        <f t="shared" ca="1" si="53"/>
        <v>1.823612673253789</v>
      </c>
      <c r="G494">
        <f t="shared" ca="1" si="54"/>
        <v>1200.7732844253239</v>
      </c>
      <c r="H494">
        <f t="shared" ca="1" si="55"/>
        <v>1.8236126732538196</v>
      </c>
    </row>
    <row r="495" spans="1:8" x14ac:dyDescent="0.25">
      <c r="A495">
        <v>480</v>
      </c>
      <c r="B495">
        <f t="shared" ca="1" si="49"/>
        <v>3.6021887561954431</v>
      </c>
      <c r="C495">
        <f t="shared" ca="1" si="50"/>
        <v>1202.5518605082655</v>
      </c>
      <c r="D495">
        <f t="shared" ca="1" si="51"/>
        <v>1202.5518605082655</v>
      </c>
      <c r="E495" s="13">
        <f t="shared" ca="1" si="52"/>
        <v>13</v>
      </c>
      <c r="F495">
        <f t="shared" ca="1" si="53"/>
        <v>1.8177935070217393</v>
      </c>
      <c r="G495">
        <f t="shared" ca="1" si="54"/>
        <v>1204.3696540152871</v>
      </c>
      <c r="H495">
        <f t="shared" ca="1" si="55"/>
        <v>1.8177935070216336</v>
      </c>
    </row>
    <row r="496" spans="1:8" x14ac:dyDescent="0.25">
      <c r="A496">
        <v>481</v>
      </c>
      <c r="B496">
        <f t="shared" ca="1" si="49"/>
        <v>0.21028839841657487</v>
      </c>
      <c r="C496">
        <f t="shared" ca="1" si="50"/>
        <v>1202.7621489066821</v>
      </c>
      <c r="D496">
        <f t="shared" ca="1" si="51"/>
        <v>1202.5518605082655</v>
      </c>
      <c r="E496" s="13">
        <f t="shared" ca="1" si="52"/>
        <v>2</v>
      </c>
      <c r="F496">
        <f t="shared" ca="1" si="53"/>
        <v>0.29617944027225773</v>
      </c>
      <c r="G496">
        <f t="shared" ca="1" si="54"/>
        <v>1202.8480399485377</v>
      </c>
      <c r="H496">
        <f t="shared" ca="1" si="55"/>
        <v>8.5891041855575168E-2</v>
      </c>
    </row>
    <row r="497" spans="1:8" x14ac:dyDescent="0.25">
      <c r="A497">
        <v>482</v>
      </c>
      <c r="B497">
        <f t="shared" ca="1" si="49"/>
        <v>4.1251014838136975</v>
      </c>
      <c r="C497">
        <f t="shared" ca="1" si="50"/>
        <v>1206.8872503904959</v>
      </c>
      <c r="D497">
        <f t="shared" ca="1" si="51"/>
        <v>1206.8872503904959</v>
      </c>
      <c r="E497" s="13">
        <f t="shared" ca="1" si="52"/>
        <v>14</v>
      </c>
      <c r="F497">
        <f t="shared" ca="1" si="53"/>
        <v>2.2487747569562258</v>
      </c>
      <c r="G497">
        <f t="shared" ca="1" si="54"/>
        <v>1209.1360251474521</v>
      </c>
      <c r="H497">
        <f t="shared" ca="1" si="55"/>
        <v>2.2487747569562089</v>
      </c>
    </row>
    <row r="498" spans="1:8" x14ac:dyDescent="0.25">
      <c r="A498">
        <v>483</v>
      </c>
      <c r="B498">
        <f t="shared" ca="1" si="49"/>
        <v>1.5969319634458361</v>
      </c>
      <c r="C498">
        <f t="shared" ca="1" si="50"/>
        <v>1208.4841823539416</v>
      </c>
      <c r="D498">
        <f t="shared" ca="1" si="51"/>
        <v>1206.8872503904959</v>
      </c>
      <c r="E498" s="13">
        <f t="shared" ca="1" si="52"/>
        <v>6</v>
      </c>
      <c r="F498">
        <f t="shared" ca="1" si="53"/>
        <v>2.4611409938161448</v>
      </c>
      <c r="G498">
        <f t="shared" ca="1" si="54"/>
        <v>1209.348391384312</v>
      </c>
      <c r="H498">
        <f t="shared" ca="1" si="55"/>
        <v>0.86420903037037533</v>
      </c>
    </row>
    <row r="499" spans="1:8" x14ac:dyDescent="0.25">
      <c r="A499">
        <v>484</v>
      </c>
      <c r="B499">
        <f t="shared" ca="1" si="49"/>
        <v>4.9806840357776707</v>
      </c>
      <c r="C499">
        <f t="shared" ca="1" si="50"/>
        <v>1213.4648663897192</v>
      </c>
      <c r="D499">
        <f t="shared" ca="1" si="51"/>
        <v>1213.4648663897192</v>
      </c>
      <c r="E499" s="13">
        <f t="shared" ca="1" si="52"/>
        <v>13</v>
      </c>
      <c r="F499">
        <f t="shared" ca="1" si="53"/>
        <v>1.4263490290595999</v>
      </c>
      <c r="G499">
        <f t="shared" ca="1" si="54"/>
        <v>1214.8912154187788</v>
      </c>
      <c r="H499">
        <f t="shared" ca="1" si="55"/>
        <v>1.4263490290595655</v>
      </c>
    </row>
    <row r="500" spans="1:8" x14ac:dyDescent="0.25">
      <c r="A500">
        <v>485</v>
      </c>
      <c r="B500">
        <f t="shared" ca="1" si="49"/>
        <v>4.6179203470178791</v>
      </c>
      <c r="C500">
        <f t="shared" ca="1" si="50"/>
        <v>1218.082786736737</v>
      </c>
      <c r="D500">
        <f t="shared" ca="1" si="51"/>
        <v>1218.082786736737</v>
      </c>
      <c r="E500" s="13">
        <f t="shared" ca="1" si="52"/>
        <v>7</v>
      </c>
      <c r="F500">
        <f t="shared" ca="1" si="53"/>
        <v>2.3105386613910199</v>
      </c>
      <c r="G500">
        <f t="shared" ca="1" si="54"/>
        <v>1220.3933253981281</v>
      </c>
      <c r="H500">
        <f t="shared" ca="1" si="55"/>
        <v>2.3105386613910923</v>
      </c>
    </row>
    <row r="501" spans="1:8" x14ac:dyDescent="0.25">
      <c r="A501">
        <v>486</v>
      </c>
      <c r="B501">
        <f t="shared" ca="1" si="49"/>
        <v>2.9462035653488106</v>
      </c>
      <c r="C501">
        <f t="shared" ca="1" si="50"/>
        <v>1221.028990302086</v>
      </c>
      <c r="D501">
        <f t="shared" ca="1" si="51"/>
        <v>1221.028990302086</v>
      </c>
      <c r="E501" s="13">
        <f t="shared" ca="1" si="52"/>
        <v>14</v>
      </c>
      <c r="F501">
        <f t="shared" ca="1" si="53"/>
        <v>2.1368516367596229</v>
      </c>
      <c r="G501">
        <f t="shared" ca="1" si="54"/>
        <v>1223.1658419388457</v>
      </c>
      <c r="H501">
        <f t="shared" ca="1" si="55"/>
        <v>2.1368516367597294</v>
      </c>
    </row>
    <row r="502" spans="1:8" x14ac:dyDescent="0.25">
      <c r="A502">
        <v>487</v>
      </c>
      <c r="B502">
        <f t="shared" ca="1" si="49"/>
        <v>2.481680451682533</v>
      </c>
      <c r="C502">
        <f t="shared" ca="1" si="50"/>
        <v>1223.5106707537684</v>
      </c>
      <c r="D502">
        <f t="shared" ca="1" si="51"/>
        <v>1223.5106707537684</v>
      </c>
      <c r="E502" s="13">
        <f t="shared" ca="1" si="52"/>
        <v>7</v>
      </c>
      <c r="F502">
        <f t="shared" ca="1" si="53"/>
        <v>2.4086224343679281</v>
      </c>
      <c r="G502">
        <f t="shared" ca="1" si="54"/>
        <v>1225.9192931881364</v>
      </c>
      <c r="H502">
        <f t="shared" ca="1" si="55"/>
        <v>2.4086224343679987</v>
      </c>
    </row>
    <row r="503" spans="1:8" x14ac:dyDescent="0.25">
      <c r="A503">
        <v>488</v>
      </c>
      <c r="B503">
        <f t="shared" ca="1" si="49"/>
        <v>2.0705953062915681</v>
      </c>
      <c r="C503">
        <f t="shared" ca="1" si="50"/>
        <v>1225.58126606006</v>
      </c>
      <c r="D503">
        <f t="shared" ca="1" si="51"/>
        <v>1223.5106707537684</v>
      </c>
      <c r="E503" s="13">
        <f t="shared" ca="1" si="52"/>
        <v>2</v>
      </c>
      <c r="F503">
        <f t="shared" ca="1" si="53"/>
        <v>2.0574762504523534</v>
      </c>
      <c r="G503">
        <f t="shared" ca="1" si="54"/>
        <v>1225.5681470042207</v>
      </c>
      <c r="H503">
        <f t="shared" ca="1" si="55"/>
        <v>-1.3119055839297289E-2</v>
      </c>
    </row>
    <row r="504" spans="1:8" x14ac:dyDescent="0.25">
      <c r="A504">
        <v>489</v>
      </c>
      <c r="B504">
        <f t="shared" ca="1" si="49"/>
        <v>0.92108923848029656</v>
      </c>
      <c r="C504">
        <f t="shared" ca="1" si="50"/>
        <v>1226.5023552985404</v>
      </c>
      <c r="D504">
        <f t="shared" ca="1" si="51"/>
        <v>1226.5023552985404</v>
      </c>
      <c r="E504" s="13">
        <f t="shared" ca="1" si="52"/>
        <v>0</v>
      </c>
      <c r="F504">
        <f t="shared" ca="1" si="53"/>
        <v>1.4194425348475557</v>
      </c>
      <c r="G504">
        <f t="shared" ca="1" si="54"/>
        <v>1227.9217978333879</v>
      </c>
      <c r="H504">
        <f t="shared" ca="1" si="55"/>
        <v>1.4194425348475761</v>
      </c>
    </row>
    <row r="505" spans="1:8" x14ac:dyDescent="0.25">
      <c r="A505">
        <v>490</v>
      </c>
      <c r="B505">
        <f t="shared" ca="1" si="49"/>
        <v>3.4560235365264864</v>
      </c>
      <c r="C505">
        <f t="shared" ca="1" si="50"/>
        <v>1229.9583788350669</v>
      </c>
      <c r="D505">
        <f t="shared" ca="1" si="51"/>
        <v>1229.9583788350669</v>
      </c>
      <c r="E505" s="13">
        <f t="shared" ca="1" si="52"/>
        <v>11</v>
      </c>
      <c r="F505">
        <f t="shared" ca="1" si="53"/>
        <v>2.5669815718794098</v>
      </c>
      <c r="G505">
        <f t="shared" ca="1" si="54"/>
        <v>1232.5253604069462</v>
      </c>
      <c r="H505">
        <f t="shared" ca="1" si="55"/>
        <v>2.5669815718792961</v>
      </c>
    </row>
    <row r="506" spans="1:8" x14ac:dyDescent="0.25">
      <c r="A506">
        <v>491</v>
      </c>
      <c r="B506">
        <f t="shared" ca="1" si="49"/>
        <v>2.1493325837735182</v>
      </c>
      <c r="C506">
        <f t="shared" ca="1" si="50"/>
        <v>1232.1077114188404</v>
      </c>
      <c r="D506">
        <f t="shared" ca="1" si="51"/>
        <v>1229.9583788350669</v>
      </c>
      <c r="E506" s="13">
        <f t="shared" ca="1" si="52"/>
        <v>8</v>
      </c>
      <c r="F506">
        <f t="shared" ca="1" si="53"/>
        <v>1.377639789899892</v>
      </c>
      <c r="G506">
        <f t="shared" ca="1" si="54"/>
        <v>1231.3360186249668</v>
      </c>
      <c r="H506">
        <f t="shared" ca="1" si="55"/>
        <v>-0.77169279387362621</v>
      </c>
    </row>
    <row r="507" spans="1:8" x14ac:dyDescent="0.25">
      <c r="A507">
        <v>492</v>
      </c>
      <c r="B507">
        <f t="shared" ca="1" si="49"/>
        <v>0.4524341519452435</v>
      </c>
      <c r="C507">
        <f t="shared" ca="1" si="50"/>
        <v>1232.5601455707856</v>
      </c>
      <c r="D507">
        <f t="shared" ca="1" si="51"/>
        <v>1232.5601455707856</v>
      </c>
      <c r="E507" s="13">
        <f t="shared" ca="1" si="52"/>
        <v>15</v>
      </c>
      <c r="F507">
        <f t="shared" ca="1" si="53"/>
        <v>1.4199393638438274</v>
      </c>
      <c r="G507">
        <f t="shared" ca="1" si="54"/>
        <v>1233.9800849346295</v>
      </c>
      <c r="H507">
        <f t="shared" ca="1" si="55"/>
        <v>1.4199393638439233</v>
      </c>
    </row>
    <row r="508" spans="1:8" x14ac:dyDescent="0.25">
      <c r="A508">
        <v>493</v>
      </c>
      <c r="B508">
        <f t="shared" ca="1" si="49"/>
        <v>2.1791677318449745</v>
      </c>
      <c r="C508">
        <f t="shared" ca="1" si="50"/>
        <v>1234.7393133026305</v>
      </c>
      <c r="D508">
        <f t="shared" ca="1" si="51"/>
        <v>1234.7393133026305</v>
      </c>
      <c r="E508" s="13">
        <f t="shared" ca="1" si="52"/>
        <v>5</v>
      </c>
      <c r="F508">
        <f t="shared" ca="1" si="53"/>
        <v>2.782607333183273</v>
      </c>
      <c r="G508">
        <f t="shared" ca="1" si="54"/>
        <v>1237.5219206358138</v>
      </c>
      <c r="H508">
        <f t="shared" ca="1" si="55"/>
        <v>2.7826073331832504</v>
      </c>
    </row>
    <row r="509" spans="1:8" x14ac:dyDescent="0.25">
      <c r="A509">
        <v>494</v>
      </c>
      <c r="B509">
        <f t="shared" ca="1" si="49"/>
        <v>1.3710063724069976</v>
      </c>
      <c r="C509">
        <f t="shared" ca="1" si="50"/>
        <v>1236.1103196750375</v>
      </c>
      <c r="D509">
        <f t="shared" ca="1" si="51"/>
        <v>1234.7393133026305</v>
      </c>
      <c r="E509" s="13">
        <f t="shared" ca="1" si="52"/>
        <v>3</v>
      </c>
      <c r="F509">
        <f t="shared" ca="1" si="53"/>
        <v>2.8516413199300299</v>
      </c>
      <c r="G509">
        <f t="shared" ca="1" si="54"/>
        <v>1237.5909546225605</v>
      </c>
      <c r="H509">
        <f t="shared" ca="1" si="55"/>
        <v>1.4806349475229581</v>
      </c>
    </row>
    <row r="510" spans="1:8" x14ac:dyDescent="0.25">
      <c r="A510">
        <v>495</v>
      </c>
      <c r="B510">
        <f t="shared" ca="1" si="49"/>
        <v>1.4953489782414198</v>
      </c>
      <c r="C510">
        <f t="shared" ca="1" si="50"/>
        <v>1237.6056686532791</v>
      </c>
      <c r="D510">
        <f t="shared" ca="1" si="51"/>
        <v>1237.6056686532791</v>
      </c>
      <c r="E510" s="13">
        <f t="shared" ca="1" si="52"/>
        <v>13</v>
      </c>
      <c r="F510">
        <f t="shared" ca="1" si="53"/>
        <v>1.4567114543246384</v>
      </c>
      <c r="G510">
        <f t="shared" ca="1" si="54"/>
        <v>1239.0623801076038</v>
      </c>
      <c r="H510">
        <f t="shared" ca="1" si="55"/>
        <v>1.4567114543247044</v>
      </c>
    </row>
    <row r="511" spans="1:8" x14ac:dyDescent="0.25">
      <c r="A511">
        <v>496</v>
      </c>
      <c r="B511">
        <f t="shared" ca="1" si="49"/>
        <v>2.1044656661581129</v>
      </c>
      <c r="C511">
        <f t="shared" ca="1" si="50"/>
        <v>1239.7101343194372</v>
      </c>
      <c r="D511">
        <f t="shared" ca="1" si="51"/>
        <v>1239.7101343194372</v>
      </c>
      <c r="E511" s="13">
        <f t="shared" ca="1" si="52"/>
        <v>1</v>
      </c>
      <c r="F511">
        <f t="shared" ca="1" si="53"/>
        <v>1.9768557996210272</v>
      </c>
      <c r="G511">
        <f t="shared" ca="1" si="54"/>
        <v>1241.6869901190582</v>
      </c>
      <c r="H511">
        <f t="shared" ca="1" si="55"/>
        <v>1.9768557996210347</v>
      </c>
    </row>
    <row r="512" spans="1:8" x14ac:dyDescent="0.25">
      <c r="A512">
        <v>497</v>
      </c>
      <c r="B512">
        <f t="shared" ca="1" si="49"/>
        <v>0.46077270533243675</v>
      </c>
      <c r="C512">
        <f t="shared" ca="1" si="50"/>
        <v>1240.1709070247696</v>
      </c>
      <c r="D512">
        <f t="shared" ca="1" si="51"/>
        <v>1239.7101343194372</v>
      </c>
      <c r="E512" s="13">
        <f t="shared" ca="1" si="52"/>
        <v>12</v>
      </c>
      <c r="F512">
        <f t="shared" ca="1" si="53"/>
        <v>1.7872401044809132</v>
      </c>
      <c r="G512">
        <f t="shared" ca="1" si="54"/>
        <v>1241.497374423918</v>
      </c>
      <c r="H512">
        <f t="shared" ca="1" si="55"/>
        <v>1.3264673991484415</v>
      </c>
    </row>
    <row r="513" spans="1:8" x14ac:dyDescent="0.25">
      <c r="A513">
        <v>498</v>
      </c>
      <c r="B513">
        <f t="shared" ca="1" si="49"/>
        <v>0.78415562928066784</v>
      </c>
      <c r="C513">
        <f t="shared" ca="1" si="50"/>
        <v>1240.9550626540502</v>
      </c>
      <c r="D513">
        <f t="shared" ca="1" si="51"/>
        <v>1240.1709070247696</v>
      </c>
      <c r="E513" s="13">
        <f t="shared" ca="1" si="52"/>
        <v>4</v>
      </c>
      <c r="F513">
        <f t="shared" ca="1" si="53"/>
        <v>2.089519636726421</v>
      </c>
      <c r="G513">
        <f t="shared" ca="1" si="54"/>
        <v>1242.260426661496</v>
      </c>
      <c r="H513">
        <f t="shared" ca="1" si="55"/>
        <v>1.3053640074458599</v>
      </c>
    </row>
    <row r="514" spans="1:8" x14ac:dyDescent="0.25">
      <c r="A514">
        <v>499</v>
      </c>
      <c r="B514">
        <f t="shared" ca="1" si="49"/>
        <v>0.27949412218588765</v>
      </c>
      <c r="C514">
        <f t="shared" ca="1" si="50"/>
        <v>1241.2345567762361</v>
      </c>
      <c r="D514">
        <f t="shared" ca="1" si="51"/>
        <v>1240.9550626540502</v>
      </c>
      <c r="E514" s="13">
        <f t="shared" ca="1" si="52"/>
        <v>15</v>
      </c>
      <c r="F514">
        <f t="shared" ca="1" si="53"/>
        <v>2.5416633683162528</v>
      </c>
      <c r="G514">
        <f t="shared" ca="1" si="54"/>
        <v>1243.4967260223664</v>
      </c>
      <c r="H514">
        <f t="shared" ca="1" si="55"/>
        <v>2.26216924613027</v>
      </c>
    </row>
    <row r="515" spans="1:8" x14ac:dyDescent="0.25">
      <c r="A515">
        <v>500</v>
      </c>
      <c r="B515">
        <f t="shared" ca="1" si="49"/>
        <v>0.19766644317932569</v>
      </c>
      <c r="C515">
        <f t="shared" ca="1" si="50"/>
        <v>1241.4322232194154</v>
      </c>
      <c r="D515">
        <f t="shared" ca="1" si="51"/>
        <v>1241.2345567762361</v>
      </c>
      <c r="E515" s="13">
        <f t="shared" ca="1" si="52"/>
        <v>1</v>
      </c>
      <c r="F515">
        <f t="shared" ca="1" si="53"/>
        <v>2.0785621383736457</v>
      </c>
      <c r="G515">
        <f t="shared" ca="1" si="54"/>
        <v>1243.3131189146097</v>
      </c>
      <c r="H515">
        <f t="shared" ca="1" si="55"/>
        <v>1.8808956951943401</v>
      </c>
    </row>
    <row r="516" spans="1:8" x14ac:dyDescent="0.25">
      <c r="A516">
        <v>501</v>
      </c>
      <c r="B516">
        <f t="shared" ca="1" si="49"/>
        <v>3.3390382775571599</v>
      </c>
      <c r="C516">
        <f t="shared" ca="1" si="50"/>
        <v>1244.7712614969726</v>
      </c>
      <c r="D516">
        <f t="shared" ca="1" si="51"/>
        <v>1244.7712614969726</v>
      </c>
      <c r="E516" s="13">
        <f t="shared" ca="1" si="52"/>
        <v>12</v>
      </c>
      <c r="F516">
        <f t="shared" ca="1" si="53"/>
        <v>1.7624138662212434</v>
      </c>
      <c r="G516">
        <f t="shared" ca="1" si="54"/>
        <v>1246.5336753631939</v>
      </c>
      <c r="H516">
        <f t="shared" ca="1" si="55"/>
        <v>1.7624138662213227</v>
      </c>
    </row>
    <row r="517" spans="1:8" x14ac:dyDescent="0.25">
      <c r="A517">
        <v>502</v>
      </c>
      <c r="B517">
        <f t="shared" ca="1" si="49"/>
        <v>3.7700199538936863</v>
      </c>
      <c r="C517">
        <f t="shared" ca="1" si="50"/>
        <v>1248.5412814508663</v>
      </c>
      <c r="D517">
        <f t="shared" ca="1" si="51"/>
        <v>1248.5412814508663</v>
      </c>
      <c r="E517" s="13">
        <f t="shared" ca="1" si="52"/>
        <v>2</v>
      </c>
      <c r="F517">
        <f t="shared" ca="1" si="53"/>
        <v>1.7940214579493954</v>
      </c>
      <c r="G517">
        <f t="shared" ca="1" si="54"/>
        <v>1250.3353029088157</v>
      </c>
      <c r="H517">
        <f t="shared" ca="1" si="55"/>
        <v>1.7940214579493841</v>
      </c>
    </row>
    <row r="518" spans="1:8" x14ac:dyDescent="0.25">
      <c r="A518">
        <v>503</v>
      </c>
      <c r="B518">
        <f t="shared" ca="1" si="49"/>
        <v>3.9274236326115588</v>
      </c>
      <c r="C518">
        <f t="shared" ca="1" si="50"/>
        <v>1252.468705083478</v>
      </c>
      <c r="D518">
        <f t="shared" ca="1" si="51"/>
        <v>1252.468705083478</v>
      </c>
      <c r="E518" s="13">
        <f t="shared" ca="1" si="52"/>
        <v>14</v>
      </c>
      <c r="F518">
        <f t="shared" ca="1" si="53"/>
        <v>2.1594847372459314</v>
      </c>
      <c r="G518">
        <f t="shared" ca="1" si="54"/>
        <v>1254.6281898207239</v>
      </c>
      <c r="H518">
        <f t="shared" ca="1" si="55"/>
        <v>2.1594847372459753</v>
      </c>
    </row>
    <row r="519" spans="1:8" x14ac:dyDescent="0.25">
      <c r="A519">
        <v>504</v>
      </c>
      <c r="B519">
        <f t="shared" ca="1" si="49"/>
        <v>4.1248313054180139</v>
      </c>
      <c r="C519">
        <f t="shared" ca="1" si="50"/>
        <v>1256.5935363888959</v>
      </c>
      <c r="D519">
        <f t="shared" ca="1" si="51"/>
        <v>1256.5935363888959</v>
      </c>
      <c r="E519" s="13">
        <f t="shared" ca="1" si="52"/>
        <v>4</v>
      </c>
      <c r="F519">
        <f t="shared" ca="1" si="53"/>
        <v>1.8851279319880363</v>
      </c>
      <c r="G519">
        <f t="shared" ca="1" si="54"/>
        <v>1258.478664320884</v>
      </c>
      <c r="H519">
        <f t="shared" ca="1" si="55"/>
        <v>1.8851279319881087</v>
      </c>
    </row>
    <row r="520" spans="1:8" x14ac:dyDescent="0.25">
      <c r="A520">
        <v>505</v>
      </c>
      <c r="B520">
        <f t="shared" ca="1" si="49"/>
        <v>3.8027185345987724</v>
      </c>
      <c r="C520">
        <f t="shared" ca="1" si="50"/>
        <v>1260.3962549234948</v>
      </c>
      <c r="D520">
        <f t="shared" ca="1" si="51"/>
        <v>1260.3962549234948</v>
      </c>
      <c r="E520" s="13">
        <f t="shared" ca="1" si="52"/>
        <v>5</v>
      </c>
      <c r="F520">
        <f t="shared" ca="1" si="53"/>
        <v>2.2414870022596358</v>
      </c>
      <c r="G520">
        <f t="shared" ca="1" si="54"/>
        <v>1262.6377419257544</v>
      </c>
      <c r="H520">
        <f t="shared" ca="1" si="55"/>
        <v>2.241487002259646</v>
      </c>
    </row>
    <row r="521" spans="1:8" x14ac:dyDescent="0.25">
      <c r="A521">
        <v>506</v>
      </c>
      <c r="B521">
        <f t="shared" ca="1" si="49"/>
        <v>4.8393476729163423</v>
      </c>
      <c r="C521">
        <f t="shared" ca="1" si="50"/>
        <v>1265.2356025964111</v>
      </c>
      <c r="D521">
        <f t="shared" ca="1" si="51"/>
        <v>1265.2356025964111</v>
      </c>
      <c r="E521" s="13">
        <f t="shared" ca="1" si="52"/>
        <v>1</v>
      </c>
      <c r="F521">
        <f t="shared" ca="1" si="53"/>
        <v>2.0531797009386539</v>
      </c>
      <c r="G521">
        <f t="shared" ca="1" si="54"/>
        <v>1267.2887822973498</v>
      </c>
      <c r="H521">
        <f t="shared" ca="1" si="55"/>
        <v>2.0531797009386992</v>
      </c>
    </row>
    <row r="522" spans="1:8" x14ac:dyDescent="0.25">
      <c r="A522">
        <v>507</v>
      </c>
      <c r="B522">
        <f t="shared" ca="1" si="49"/>
        <v>0.43229375598289654</v>
      </c>
      <c r="C522">
        <f t="shared" ca="1" si="50"/>
        <v>1265.6678963523941</v>
      </c>
      <c r="D522">
        <f t="shared" ca="1" si="51"/>
        <v>1265.2356025964111</v>
      </c>
      <c r="E522" s="13">
        <f t="shared" ca="1" si="52"/>
        <v>2</v>
      </c>
      <c r="F522">
        <f t="shared" ca="1" si="53"/>
        <v>2.2118101266094987</v>
      </c>
      <c r="G522">
        <f t="shared" ca="1" si="54"/>
        <v>1267.4474127230205</v>
      </c>
      <c r="H522">
        <f t="shared" ca="1" si="55"/>
        <v>1.7795163706264248</v>
      </c>
    </row>
    <row r="523" spans="1:8" x14ac:dyDescent="0.25">
      <c r="A523">
        <v>508</v>
      </c>
      <c r="B523">
        <f t="shared" ca="1" si="49"/>
        <v>1.4367285318796208</v>
      </c>
      <c r="C523">
        <f t="shared" ca="1" si="50"/>
        <v>1267.1046248842738</v>
      </c>
      <c r="D523">
        <f t="shared" ca="1" si="51"/>
        <v>1265.6678963523941</v>
      </c>
      <c r="E523" s="13">
        <f t="shared" ca="1" si="52"/>
        <v>10</v>
      </c>
      <c r="F523">
        <f t="shared" ca="1" si="53"/>
        <v>1.207515311947946</v>
      </c>
      <c r="G523">
        <f t="shared" ca="1" si="54"/>
        <v>1266.875411664342</v>
      </c>
      <c r="H523">
        <f t="shared" ca="1" si="55"/>
        <v>-0.22921321993180754</v>
      </c>
    </row>
    <row r="524" spans="1:8" x14ac:dyDescent="0.25">
      <c r="A524">
        <v>509</v>
      </c>
      <c r="B524">
        <f t="shared" ca="1" si="49"/>
        <v>3.1250408565544086</v>
      </c>
      <c r="C524">
        <f t="shared" ca="1" si="50"/>
        <v>1270.2296657408283</v>
      </c>
      <c r="D524">
        <f t="shared" ca="1" si="51"/>
        <v>1270.2296657408283</v>
      </c>
      <c r="E524" s="13">
        <f t="shared" ca="1" si="52"/>
        <v>3</v>
      </c>
      <c r="F524">
        <f t="shared" ca="1" si="53"/>
        <v>2.1140216552171363</v>
      </c>
      <c r="G524">
        <f t="shared" ca="1" si="54"/>
        <v>1272.3436873960454</v>
      </c>
      <c r="H524">
        <f t="shared" ca="1" si="55"/>
        <v>2.1140216552171296</v>
      </c>
    </row>
    <row r="525" spans="1:8" x14ac:dyDescent="0.25">
      <c r="A525">
        <v>510</v>
      </c>
      <c r="B525">
        <f t="shared" ca="1" si="49"/>
        <v>4.8314750754273987</v>
      </c>
      <c r="C525">
        <f t="shared" ca="1" si="50"/>
        <v>1275.0611408162556</v>
      </c>
      <c r="D525">
        <f t="shared" ca="1" si="51"/>
        <v>1275.0611408162556</v>
      </c>
      <c r="E525" s="13">
        <f t="shared" ca="1" si="52"/>
        <v>10</v>
      </c>
      <c r="F525">
        <f t="shared" ca="1" si="53"/>
        <v>0.86990677637098446</v>
      </c>
      <c r="G525">
        <f t="shared" ca="1" si="54"/>
        <v>1275.9310475926266</v>
      </c>
      <c r="H525">
        <f t="shared" ca="1" si="55"/>
        <v>0.86990677637095359</v>
      </c>
    </row>
    <row r="526" spans="1:8" x14ac:dyDescent="0.25">
      <c r="A526">
        <v>511</v>
      </c>
      <c r="B526">
        <f t="shared" ca="1" si="49"/>
        <v>0.6459204416029013</v>
      </c>
      <c r="C526">
        <f t="shared" ca="1" si="50"/>
        <v>1275.7070612578584</v>
      </c>
      <c r="D526">
        <f t="shared" ca="1" si="51"/>
        <v>1275.0611408162556</v>
      </c>
      <c r="E526" s="13">
        <f t="shared" ca="1" si="52"/>
        <v>12</v>
      </c>
      <c r="F526">
        <f t="shared" ca="1" si="53"/>
        <v>1.8559124901055601</v>
      </c>
      <c r="G526">
        <f t="shared" ca="1" si="54"/>
        <v>1276.9170533063611</v>
      </c>
      <c r="H526">
        <f t="shared" ca="1" si="55"/>
        <v>1.2099920485027269</v>
      </c>
    </row>
    <row r="527" spans="1:8" x14ac:dyDescent="0.25">
      <c r="A527">
        <v>512</v>
      </c>
      <c r="B527">
        <f t="shared" ca="1" si="49"/>
        <v>2.2685282745060324</v>
      </c>
      <c r="C527">
        <f t="shared" ca="1" si="50"/>
        <v>1277.9755895323644</v>
      </c>
      <c r="D527">
        <f t="shared" ca="1" si="51"/>
        <v>1277.9755895323644</v>
      </c>
      <c r="E527" s="13">
        <f t="shared" ca="1" si="52"/>
        <v>13</v>
      </c>
      <c r="F527">
        <f t="shared" ca="1" si="53"/>
        <v>2.1510756509657112</v>
      </c>
      <c r="G527">
        <f t="shared" ca="1" si="54"/>
        <v>1280.1266651833303</v>
      </c>
      <c r="H527">
        <f t="shared" ca="1" si="55"/>
        <v>2.1510756509658222</v>
      </c>
    </row>
    <row r="528" spans="1:8" x14ac:dyDescent="0.25">
      <c r="A528">
        <v>513</v>
      </c>
      <c r="B528">
        <f t="shared" ca="1" si="49"/>
        <v>1.7991466458864203</v>
      </c>
      <c r="C528">
        <f t="shared" ca="1" si="50"/>
        <v>1279.7747361782508</v>
      </c>
      <c r="D528">
        <f t="shared" ca="1" si="51"/>
        <v>1277.9755895323644</v>
      </c>
      <c r="E528" s="13">
        <f t="shared" ca="1" si="52"/>
        <v>3</v>
      </c>
      <c r="F528">
        <f t="shared" ca="1" si="53"/>
        <v>1.8738152949425317</v>
      </c>
      <c r="G528">
        <f t="shared" ca="1" si="54"/>
        <v>1279.8494048273069</v>
      </c>
      <c r="H528">
        <f t="shared" ca="1" si="55"/>
        <v>7.4668649056093273E-2</v>
      </c>
    </row>
    <row r="529" spans="1:8" x14ac:dyDescent="0.25">
      <c r="A529">
        <v>514</v>
      </c>
      <c r="B529">
        <f t="shared" ca="1" si="49"/>
        <v>0.16601084706862224</v>
      </c>
      <c r="C529">
        <f t="shared" ca="1" si="50"/>
        <v>1279.9407470253195</v>
      </c>
      <c r="D529">
        <f t="shared" ca="1" si="51"/>
        <v>1279.9407470253195</v>
      </c>
      <c r="E529" s="13">
        <f t="shared" ca="1" si="52"/>
        <v>8</v>
      </c>
      <c r="F529">
        <f t="shared" ca="1" si="53"/>
        <v>2.0651852841273275</v>
      </c>
      <c r="G529">
        <f t="shared" ca="1" si="54"/>
        <v>1282.005932309447</v>
      </c>
      <c r="H529">
        <f t="shared" ca="1" si="55"/>
        <v>2.0651852841274376</v>
      </c>
    </row>
    <row r="530" spans="1:8" x14ac:dyDescent="0.25">
      <c r="A530">
        <v>515</v>
      </c>
      <c r="B530">
        <f t="shared" ref="B530:B593" ca="1" si="56">$B$4+RAND()*($B$5-$B$4)</f>
        <v>3.5283380677112843</v>
      </c>
      <c r="C530">
        <f t="shared" ref="C530:C593" ca="1" si="57">C529+B530</f>
        <v>1283.4690850930308</v>
      </c>
      <c r="D530">
        <f t="shared" ref="D530:D593" ca="1" si="58">IF(C530&gt;G529,C530,C529)</f>
        <v>1283.4690850930308</v>
      </c>
      <c r="E530" s="13">
        <f t="shared" ref="E530:E593" ca="1" si="59">RANDBETWEEN(0,15)</f>
        <v>11</v>
      </c>
      <c r="F530">
        <f t="shared" ref="F530:F593" ca="1" si="60">_xlfn.NORM.INV(RAND(),$B$8,$B$9)</f>
        <v>1.6364631405459313</v>
      </c>
      <c r="G530">
        <f t="shared" ref="G530:G593" ca="1" si="61">D530+F530</f>
        <v>1285.1055482335767</v>
      </c>
      <c r="H530">
        <f t="shared" ref="H530:H593" ca="1" si="62">G530-C530</f>
        <v>1.6364631405458567</v>
      </c>
    </row>
    <row r="531" spans="1:8" x14ac:dyDescent="0.25">
      <c r="A531">
        <v>516</v>
      </c>
      <c r="B531">
        <f t="shared" ca="1" si="56"/>
        <v>2.950750085863771</v>
      </c>
      <c r="C531">
        <f t="shared" ca="1" si="57"/>
        <v>1286.4198351788946</v>
      </c>
      <c r="D531">
        <f t="shared" ca="1" si="58"/>
        <v>1286.4198351788946</v>
      </c>
      <c r="E531" s="13">
        <f t="shared" ca="1" si="59"/>
        <v>12</v>
      </c>
      <c r="F531">
        <f t="shared" ca="1" si="60"/>
        <v>1.6710768048414328</v>
      </c>
      <c r="G531">
        <f t="shared" ca="1" si="61"/>
        <v>1288.0909119837361</v>
      </c>
      <c r="H531">
        <f t="shared" ca="1" si="62"/>
        <v>1.6710768048415048</v>
      </c>
    </row>
    <row r="532" spans="1:8" x14ac:dyDescent="0.25">
      <c r="A532">
        <v>517</v>
      </c>
      <c r="B532">
        <f t="shared" ca="1" si="56"/>
        <v>2.0069349148679958</v>
      </c>
      <c r="C532">
        <f t="shared" ca="1" si="57"/>
        <v>1288.4267700937626</v>
      </c>
      <c r="D532">
        <f t="shared" ca="1" si="58"/>
        <v>1288.4267700937626</v>
      </c>
      <c r="E532" s="13">
        <f t="shared" ca="1" si="59"/>
        <v>9</v>
      </c>
      <c r="F532">
        <f t="shared" ca="1" si="60"/>
        <v>2.1224467424364564</v>
      </c>
      <c r="G532">
        <f t="shared" ca="1" si="61"/>
        <v>1290.5492168361991</v>
      </c>
      <c r="H532">
        <f t="shared" ca="1" si="62"/>
        <v>2.122446742436523</v>
      </c>
    </row>
    <row r="533" spans="1:8" x14ac:dyDescent="0.25">
      <c r="A533">
        <v>518</v>
      </c>
      <c r="B533">
        <f t="shared" ca="1" si="56"/>
        <v>1.5777905116319317</v>
      </c>
      <c r="C533">
        <f t="shared" ca="1" si="57"/>
        <v>1290.0045606053945</v>
      </c>
      <c r="D533">
        <f t="shared" ca="1" si="58"/>
        <v>1288.4267700937626</v>
      </c>
      <c r="E533" s="13">
        <f t="shared" ca="1" si="59"/>
        <v>5</v>
      </c>
      <c r="F533">
        <f t="shared" ca="1" si="60"/>
        <v>2.628215637664419</v>
      </c>
      <c r="G533">
        <f t="shared" ca="1" si="61"/>
        <v>1291.054985731427</v>
      </c>
      <c r="H533">
        <f t="shared" ca="1" si="62"/>
        <v>1.0504251260324509</v>
      </c>
    </row>
    <row r="534" spans="1:8" x14ac:dyDescent="0.25">
      <c r="A534">
        <v>519</v>
      </c>
      <c r="B534">
        <f t="shared" ca="1" si="56"/>
        <v>4.9975119501100158</v>
      </c>
      <c r="C534">
        <f t="shared" ca="1" si="57"/>
        <v>1295.0020725555046</v>
      </c>
      <c r="D534">
        <f t="shared" ca="1" si="58"/>
        <v>1295.0020725555046</v>
      </c>
      <c r="E534" s="13">
        <f t="shared" ca="1" si="59"/>
        <v>4</v>
      </c>
      <c r="F534">
        <f t="shared" ca="1" si="60"/>
        <v>2.5222831696573804</v>
      </c>
      <c r="G534">
        <f t="shared" ca="1" si="61"/>
        <v>1297.524355725162</v>
      </c>
      <c r="H534">
        <f t="shared" ca="1" si="62"/>
        <v>2.5222831696573849</v>
      </c>
    </row>
    <row r="535" spans="1:8" x14ac:dyDescent="0.25">
      <c r="A535">
        <v>520</v>
      </c>
      <c r="B535">
        <f t="shared" ca="1" si="56"/>
        <v>2.5484527054009956</v>
      </c>
      <c r="C535">
        <f t="shared" ca="1" si="57"/>
        <v>1297.5505252609055</v>
      </c>
      <c r="D535">
        <f t="shared" ca="1" si="58"/>
        <v>1297.5505252609055</v>
      </c>
      <c r="E535" s="13">
        <f t="shared" ca="1" si="59"/>
        <v>11</v>
      </c>
      <c r="F535">
        <f t="shared" ca="1" si="60"/>
        <v>2.4478262415213381</v>
      </c>
      <c r="G535">
        <f t="shared" ca="1" si="61"/>
        <v>1299.9983515024269</v>
      </c>
      <c r="H535">
        <f t="shared" ca="1" si="62"/>
        <v>2.4478262415213976</v>
      </c>
    </row>
    <row r="536" spans="1:8" x14ac:dyDescent="0.25">
      <c r="A536">
        <v>521</v>
      </c>
      <c r="B536">
        <f t="shared" ca="1" si="56"/>
        <v>0.53042036547198912</v>
      </c>
      <c r="C536">
        <f t="shared" ca="1" si="57"/>
        <v>1298.0809456263776</v>
      </c>
      <c r="D536">
        <f t="shared" ca="1" si="58"/>
        <v>1297.5505252609055</v>
      </c>
      <c r="E536" s="13">
        <f t="shared" ca="1" si="59"/>
        <v>6</v>
      </c>
      <c r="F536">
        <f t="shared" ca="1" si="60"/>
        <v>2.611755766002045</v>
      </c>
      <c r="G536">
        <f t="shared" ca="1" si="61"/>
        <v>1300.1622810269075</v>
      </c>
      <c r="H536">
        <f t="shared" ca="1" si="62"/>
        <v>2.0813354005299516</v>
      </c>
    </row>
    <row r="537" spans="1:8" x14ac:dyDescent="0.25">
      <c r="A537">
        <v>522</v>
      </c>
      <c r="B537">
        <f t="shared" ca="1" si="56"/>
        <v>0.88904579046770349</v>
      </c>
      <c r="C537">
        <f t="shared" ca="1" si="57"/>
        <v>1298.9699914168452</v>
      </c>
      <c r="D537">
        <f t="shared" ca="1" si="58"/>
        <v>1298.0809456263776</v>
      </c>
      <c r="E537" s="13">
        <f t="shared" ca="1" si="59"/>
        <v>10</v>
      </c>
      <c r="F537">
        <f t="shared" ca="1" si="60"/>
        <v>2.3976428466255464</v>
      </c>
      <c r="G537">
        <f t="shared" ca="1" si="61"/>
        <v>1300.4785884730031</v>
      </c>
      <c r="H537">
        <f t="shared" ca="1" si="62"/>
        <v>1.5085970561578961</v>
      </c>
    </row>
    <row r="538" spans="1:8" x14ac:dyDescent="0.25">
      <c r="A538">
        <v>523</v>
      </c>
      <c r="B538">
        <f t="shared" ca="1" si="56"/>
        <v>0.62629638306489432</v>
      </c>
      <c r="C538">
        <f t="shared" ca="1" si="57"/>
        <v>1299.5962877999102</v>
      </c>
      <c r="D538">
        <f t="shared" ca="1" si="58"/>
        <v>1298.9699914168452</v>
      </c>
      <c r="E538" s="13">
        <f t="shared" ca="1" si="59"/>
        <v>13</v>
      </c>
      <c r="F538">
        <f t="shared" ca="1" si="60"/>
        <v>2.7523168702581975</v>
      </c>
      <c r="G538">
        <f t="shared" ca="1" si="61"/>
        <v>1301.7223082871035</v>
      </c>
      <c r="H538">
        <f t="shared" ca="1" si="62"/>
        <v>2.1260204871932729</v>
      </c>
    </row>
    <row r="539" spans="1:8" x14ac:dyDescent="0.25">
      <c r="A539">
        <v>524</v>
      </c>
      <c r="B539">
        <f t="shared" ca="1" si="56"/>
        <v>2.7662791674386011E-2</v>
      </c>
      <c r="C539">
        <f t="shared" ca="1" si="57"/>
        <v>1299.6239505915846</v>
      </c>
      <c r="D539">
        <f t="shared" ca="1" si="58"/>
        <v>1299.5962877999102</v>
      </c>
      <c r="E539" s="13">
        <f t="shared" ca="1" si="59"/>
        <v>7</v>
      </c>
      <c r="F539">
        <f t="shared" ca="1" si="60"/>
        <v>2.4938698715049656</v>
      </c>
      <c r="G539">
        <f t="shared" ca="1" si="61"/>
        <v>1302.0901576714152</v>
      </c>
      <c r="H539">
        <f t="shared" ca="1" si="62"/>
        <v>2.4662070798306104</v>
      </c>
    </row>
    <row r="540" spans="1:8" x14ac:dyDescent="0.25">
      <c r="A540">
        <v>525</v>
      </c>
      <c r="B540">
        <f t="shared" ca="1" si="56"/>
        <v>2.1282391644026188</v>
      </c>
      <c r="C540">
        <f t="shared" ca="1" si="57"/>
        <v>1301.7521897559873</v>
      </c>
      <c r="D540">
        <f t="shared" ca="1" si="58"/>
        <v>1299.6239505915846</v>
      </c>
      <c r="E540" s="13">
        <f t="shared" ca="1" si="59"/>
        <v>15</v>
      </c>
      <c r="F540">
        <f t="shared" ca="1" si="60"/>
        <v>1.8086067223750983</v>
      </c>
      <c r="G540">
        <f t="shared" ca="1" si="61"/>
        <v>1301.4325573139597</v>
      </c>
      <c r="H540">
        <f t="shared" ca="1" si="62"/>
        <v>-0.31963244202756869</v>
      </c>
    </row>
    <row r="541" spans="1:8" x14ac:dyDescent="0.25">
      <c r="A541">
        <v>526</v>
      </c>
      <c r="B541">
        <f t="shared" ca="1" si="56"/>
        <v>2.8345617419388347</v>
      </c>
      <c r="C541">
        <f t="shared" ca="1" si="57"/>
        <v>1304.5867514979261</v>
      </c>
      <c r="D541">
        <f t="shared" ca="1" si="58"/>
        <v>1304.5867514979261</v>
      </c>
      <c r="E541" s="13">
        <f t="shared" ca="1" si="59"/>
        <v>15</v>
      </c>
      <c r="F541">
        <f t="shared" ca="1" si="60"/>
        <v>1.3985749750394016</v>
      </c>
      <c r="G541">
        <f t="shared" ca="1" si="61"/>
        <v>1305.9853264729654</v>
      </c>
      <c r="H541">
        <f t="shared" ca="1" si="62"/>
        <v>1.3985749750393097</v>
      </c>
    </row>
    <row r="542" spans="1:8" x14ac:dyDescent="0.25">
      <c r="A542">
        <v>527</v>
      </c>
      <c r="B542">
        <f t="shared" ca="1" si="56"/>
        <v>3.3715047865083929</v>
      </c>
      <c r="C542">
        <f t="shared" ca="1" si="57"/>
        <v>1307.9582562844346</v>
      </c>
      <c r="D542">
        <f t="shared" ca="1" si="58"/>
        <v>1307.9582562844346</v>
      </c>
      <c r="E542" s="13">
        <f t="shared" ca="1" si="59"/>
        <v>9</v>
      </c>
      <c r="F542">
        <f t="shared" ca="1" si="60"/>
        <v>1.8572239156822141</v>
      </c>
      <c r="G542">
        <f t="shared" ca="1" si="61"/>
        <v>1309.8154802001168</v>
      </c>
      <c r="H542">
        <f t="shared" ca="1" si="62"/>
        <v>1.8572239156821979</v>
      </c>
    </row>
    <row r="543" spans="1:8" x14ac:dyDescent="0.25">
      <c r="A543">
        <v>528</v>
      </c>
      <c r="B543">
        <f t="shared" ca="1" si="56"/>
        <v>2.6383433497851909</v>
      </c>
      <c r="C543">
        <f t="shared" ca="1" si="57"/>
        <v>1310.5965996342197</v>
      </c>
      <c r="D543">
        <f t="shared" ca="1" si="58"/>
        <v>1310.5965996342197</v>
      </c>
      <c r="E543" s="13">
        <f t="shared" ca="1" si="59"/>
        <v>3</v>
      </c>
      <c r="F543">
        <f t="shared" ca="1" si="60"/>
        <v>2.0422956707972548</v>
      </c>
      <c r="G543">
        <f t="shared" ca="1" si="61"/>
        <v>1312.6388953050171</v>
      </c>
      <c r="H543">
        <f t="shared" ca="1" si="62"/>
        <v>2.0422956707973299</v>
      </c>
    </row>
    <row r="544" spans="1:8" x14ac:dyDescent="0.25">
      <c r="A544">
        <v>529</v>
      </c>
      <c r="B544">
        <f t="shared" ca="1" si="56"/>
        <v>4.0469208981132443</v>
      </c>
      <c r="C544">
        <f t="shared" ca="1" si="57"/>
        <v>1314.643520532333</v>
      </c>
      <c r="D544">
        <f t="shared" ca="1" si="58"/>
        <v>1314.643520532333</v>
      </c>
      <c r="E544" s="13">
        <f t="shared" ca="1" si="59"/>
        <v>8</v>
      </c>
      <c r="F544">
        <f t="shared" ca="1" si="60"/>
        <v>1.8718006760589725</v>
      </c>
      <c r="G544">
        <f t="shared" ca="1" si="61"/>
        <v>1316.5153212083919</v>
      </c>
      <c r="H544">
        <f t="shared" ca="1" si="62"/>
        <v>1.8718006760589105</v>
      </c>
    </row>
    <row r="545" spans="1:8" x14ac:dyDescent="0.25">
      <c r="A545">
        <v>530</v>
      </c>
      <c r="B545">
        <f t="shared" ca="1" si="56"/>
        <v>1.0639375550961783</v>
      </c>
      <c r="C545">
        <f t="shared" ca="1" si="57"/>
        <v>1315.7074580874291</v>
      </c>
      <c r="D545">
        <f t="shared" ca="1" si="58"/>
        <v>1314.643520532333</v>
      </c>
      <c r="E545" s="13">
        <f t="shared" ca="1" si="59"/>
        <v>1</v>
      </c>
      <c r="F545">
        <f t="shared" ca="1" si="60"/>
        <v>1.6047432919454407</v>
      </c>
      <c r="G545">
        <f t="shared" ca="1" si="61"/>
        <v>1316.2482638242784</v>
      </c>
      <c r="H545">
        <f t="shared" ca="1" si="62"/>
        <v>0.54080573684927913</v>
      </c>
    </row>
    <row r="546" spans="1:8" x14ac:dyDescent="0.25">
      <c r="A546">
        <v>531</v>
      </c>
      <c r="B546">
        <f t="shared" ca="1" si="56"/>
        <v>1.237830955239182</v>
      </c>
      <c r="C546">
        <f t="shared" ca="1" si="57"/>
        <v>1316.9452890426683</v>
      </c>
      <c r="D546">
        <f t="shared" ca="1" si="58"/>
        <v>1316.9452890426683</v>
      </c>
      <c r="E546" s="13">
        <f t="shared" ca="1" si="59"/>
        <v>6</v>
      </c>
      <c r="F546">
        <f t="shared" ca="1" si="60"/>
        <v>1.6935920124409556</v>
      </c>
      <c r="G546">
        <f t="shared" ca="1" si="61"/>
        <v>1318.6388810551093</v>
      </c>
      <c r="H546">
        <f t="shared" ca="1" si="62"/>
        <v>1.6935920124410586</v>
      </c>
    </row>
    <row r="547" spans="1:8" x14ac:dyDescent="0.25">
      <c r="A547">
        <v>532</v>
      </c>
      <c r="B547">
        <f t="shared" ca="1" si="56"/>
        <v>0.26238988053260526</v>
      </c>
      <c r="C547">
        <f t="shared" ca="1" si="57"/>
        <v>1317.2076789232008</v>
      </c>
      <c r="D547">
        <f t="shared" ca="1" si="58"/>
        <v>1316.9452890426683</v>
      </c>
      <c r="E547" s="13">
        <f t="shared" ca="1" si="59"/>
        <v>0</v>
      </c>
      <c r="F547">
        <f t="shared" ca="1" si="60"/>
        <v>1.1443197514789309</v>
      </c>
      <c r="G547">
        <f t="shared" ca="1" si="61"/>
        <v>1318.0896087941471</v>
      </c>
      <c r="H547">
        <f t="shared" ca="1" si="62"/>
        <v>0.881929870946351</v>
      </c>
    </row>
    <row r="548" spans="1:8" x14ac:dyDescent="0.25">
      <c r="A548">
        <v>533</v>
      </c>
      <c r="B548">
        <f t="shared" ca="1" si="56"/>
        <v>0.44732966231889548</v>
      </c>
      <c r="C548">
        <f t="shared" ca="1" si="57"/>
        <v>1317.6550085855197</v>
      </c>
      <c r="D548">
        <f t="shared" ca="1" si="58"/>
        <v>1317.2076789232008</v>
      </c>
      <c r="E548" s="13">
        <f t="shared" ca="1" si="59"/>
        <v>12</v>
      </c>
      <c r="F548">
        <f t="shared" ca="1" si="60"/>
        <v>1.8852811414630311</v>
      </c>
      <c r="G548">
        <f t="shared" ca="1" si="61"/>
        <v>1319.0929600646639</v>
      </c>
      <c r="H548">
        <f t="shared" ca="1" si="62"/>
        <v>1.4379514791442034</v>
      </c>
    </row>
    <row r="549" spans="1:8" x14ac:dyDescent="0.25">
      <c r="A549">
        <v>534</v>
      </c>
      <c r="B549">
        <f t="shared" ca="1" si="56"/>
        <v>2.1565709289068309</v>
      </c>
      <c r="C549">
        <f t="shared" ca="1" si="57"/>
        <v>1319.8115795144265</v>
      </c>
      <c r="D549">
        <f t="shared" ca="1" si="58"/>
        <v>1319.8115795144265</v>
      </c>
      <c r="E549" s="13">
        <f t="shared" ca="1" si="59"/>
        <v>10</v>
      </c>
      <c r="F549">
        <f t="shared" ca="1" si="60"/>
        <v>2.7823268070936313</v>
      </c>
      <c r="G549">
        <f t="shared" ca="1" si="61"/>
        <v>1322.5939063215201</v>
      </c>
      <c r="H549">
        <f t="shared" ca="1" si="62"/>
        <v>2.7823268070935683</v>
      </c>
    </row>
    <row r="550" spans="1:8" x14ac:dyDescent="0.25">
      <c r="A550">
        <v>535</v>
      </c>
      <c r="B550">
        <f t="shared" ca="1" si="56"/>
        <v>3.5682946371604269</v>
      </c>
      <c r="C550">
        <f t="shared" ca="1" si="57"/>
        <v>1323.379874151587</v>
      </c>
      <c r="D550">
        <f t="shared" ca="1" si="58"/>
        <v>1323.379874151587</v>
      </c>
      <c r="E550" s="13">
        <f t="shared" ca="1" si="59"/>
        <v>11</v>
      </c>
      <c r="F550">
        <f t="shared" ca="1" si="60"/>
        <v>1.9625648383190908</v>
      </c>
      <c r="G550">
        <f t="shared" ca="1" si="61"/>
        <v>1325.3424389899062</v>
      </c>
      <c r="H550">
        <f t="shared" ca="1" si="62"/>
        <v>1.9625648383191674</v>
      </c>
    </row>
    <row r="551" spans="1:8" x14ac:dyDescent="0.25">
      <c r="A551">
        <v>536</v>
      </c>
      <c r="B551">
        <f t="shared" ca="1" si="56"/>
        <v>0.90223829137654699</v>
      </c>
      <c r="C551">
        <f t="shared" ca="1" si="57"/>
        <v>1324.2821124429636</v>
      </c>
      <c r="D551">
        <f t="shared" ca="1" si="58"/>
        <v>1323.379874151587</v>
      </c>
      <c r="E551" s="13">
        <f t="shared" ca="1" si="59"/>
        <v>2</v>
      </c>
      <c r="F551">
        <f t="shared" ca="1" si="60"/>
        <v>2.6706607622173295</v>
      </c>
      <c r="G551">
        <f t="shared" ca="1" si="61"/>
        <v>1326.0505349138043</v>
      </c>
      <c r="H551">
        <f t="shared" ca="1" si="62"/>
        <v>1.7684224708407328</v>
      </c>
    </row>
    <row r="552" spans="1:8" x14ac:dyDescent="0.25">
      <c r="A552">
        <v>537</v>
      </c>
      <c r="B552">
        <f t="shared" ca="1" si="56"/>
        <v>4.9313486961968351</v>
      </c>
      <c r="C552">
        <f t="shared" ca="1" si="57"/>
        <v>1329.2134611391605</v>
      </c>
      <c r="D552">
        <f t="shared" ca="1" si="58"/>
        <v>1329.2134611391605</v>
      </c>
      <c r="E552" s="13">
        <f t="shared" ca="1" si="59"/>
        <v>2</v>
      </c>
      <c r="F552">
        <f t="shared" ca="1" si="60"/>
        <v>1.7979922398630608</v>
      </c>
      <c r="G552">
        <f t="shared" ca="1" si="61"/>
        <v>1331.0114533790236</v>
      </c>
      <c r="H552">
        <f t="shared" ca="1" si="62"/>
        <v>1.7979922398631061</v>
      </c>
    </row>
    <row r="553" spans="1:8" x14ac:dyDescent="0.25">
      <c r="A553">
        <v>538</v>
      </c>
      <c r="B553">
        <f t="shared" ca="1" si="56"/>
        <v>3.0220232939838736</v>
      </c>
      <c r="C553">
        <f t="shared" ca="1" si="57"/>
        <v>1332.2354844331444</v>
      </c>
      <c r="D553">
        <f t="shared" ca="1" si="58"/>
        <v>1332.2354844331444</v>
      </c>
      <c r="E553" s="13">
        <f t="shared" ca="1" si="59"/>
        <v>7</v>
      </c>
      <c r="F553">
        <f t="shared" ca="1" si="60"/>
        <v>1.6609376255656325</v>
      </c>
      <c r="G553">
        <f t="shared" ca="1" si="61"/>
        <v>1333.89642205871</v>
      </c>
      <c r="H553">
        <f t="shared" ca="1" si="62"/>
        <v>1.6609376255655661</v>
      </c>
    </row>
    <row r="554" spans="1:8" x14ac:dyDescent="0.25">
      <c r="A554">
        <v>539</v>
      </c>
      <c r="B554">
        <f t="shared" ca="1" si="56"/>
        <v>2.3077018234545328</v>
      </c>
      <c r="C554">
        <f t="shared" ca="1" si="57"/>
        <v>1334.543186256599</v>
      </c>
      <c r="D554">
        <f t="shared" ca="1" si="58"/>
        <v>1334.543186256599</v>
      </c>
      <c r="E554" s="13">
        <f t="shared" ca="1" si="59"/>
        <v>1</v>
      </c>
      <c r="F554">
        <f t="shared" ca="1" si="60"/>
        <v>1.5925353315351203</v>
      </c>
      <c r="G554">
        <f t="shared" ca="1" si="61"/>
        <v>1336.1357215881342</v>
      </c>
      <c r="H554">
        <f t="shared" ca="1" si="62"/>
        <v>1.5925353315351458</v>
      </c>
    </row>
    <row r="555" spans="1:8" x14ac:dyDescent="0.25">
      <c r="A555">
        <v>540</v>
      </c>
      <c r="B555">
        <f t="shared" ca="1" si="56"/>
        <v>0.8833013816086227</v>
      </c>
      <c r="C555">
        <f t="shared" ca="1" si="57"/>
        <v>1335.4264876382076</v>
      </c>
      <c r="D555">
        <f t="shared" ca="1" si="58"/>
        <v>1334.543186256599</v>
      </c>
      <c r="E555" s="13">
        <f t="shared" ca="1" si="59"/>
        <v>10</v>
      </c>
      <c r="F555">
        <f t="shared" ca="1" si="60"/>
        <v>2.2189882270680066</v>
      </c>
      <c r="G555">
        <f t="shared" ca="1" si="61"/>
        <v>1336.762174483667</v>
      </c>
      <c r="H555">
        <f t="shared" ca="1" si="62"/>
        <v>1.3356868454593496</v>
      </c>
    </row>
    <row r="556" spans="1:8" x14ac:dyDescent="0.25">
      <c r="A556">
        <v>541</v>
      </c>
      <c r="B556">
        <f t="shared" ca="1" si="56"/>
        <v>2.0249799491096758</v>
      </c>
      <c r="C556">
        <f t="shared" ca="1" si="57"/>
        <v>1337.4514675873172</v>
      </c>
      <c r="D556">
        <f t="shared" ca="1" si="58"/>
        <v>1337.4514675873172</v>
      </c>
      <c r="E556" s="13">
        <f t="shared" ca="1" si="59"/>
        <v>11</v>
      </c>
      <c r="F556">
        <f t="shared" ca="1" si="60"/>
        <v>2.161615221542613</v>
      </c>
      <c r="G556">
        <f t="shared" ca="1" si="61"/>
        <v>1339.6130828088599</v>
      </c>
      <c r="H556">
        <f t="shared" ca="1" si="62"/>
        <v>2.1616152215426609</v>
      </c>
    </row>
    <row r="557" spans="1:8" x14ac:dyDescent="0.25">
      <c r="A557">
        <v>542</v>
      </c>
      <c r="B557">
        <f t="shared" ca="1" si="56"/>
        <v>3.3811813187679056</v>
      </c>
      <c r="C557">
        <f t="shared" ca="1" si="57"/>
        <v>1340.8326489060851</v>
      </c>
      <c r="D557">
        <f t="shared" ca="1" si="58"/>
        <v>1340.8326489060851</v>
      </c>
      <c r="E557" s="13">
        <f t="shared" ca="1" si="59"/>
        <v>1</v>
      </c>
      <c r="F557">
        <f t="shared" ca="1" si="60"/>
        <v>2.3317802987793561</v>
      </c>
      <c r="G557">
        <f t="shared" ca="1" si="61"/>
        <v>1343.1644292048645</v>
      </c>
      <c r="H557">
        <f t="shared" ca="1" si="62"/>
        <v>2.3317802987794494</v>
      </c>
    </row>
    <row r="558" spans="1:8" x14ac:dyDescent="0.25">
      <c r="A558">
        <v>543</v>
      </c>
      <c r="B558">
        <f t="shared" ca="1" si="56"/>
        <v>0.93522331787248558</v>
      </c>
      <c r="C558">
        <f t="shared" ca="1" si="57"/>
        <v>1341.7678722239575</v>
      </c>
      <c r="D558">
        <f t="shared" ca="1" si="58"/>
        <v>1340.8326489060851</v>
      </c>
      <c r="E558" s="13">
        <f t="shared" ca="1" si="59"/>
        <v>4</v>
      </c>
      <c r="F558">
        <f t="shared" ca="1" si="60"/>
        <v>1.6666956899703593</v>
      </c>
      <c r="G558">
        <f t="shared" ca="1" si="61"/>
        <v>1342.4993445960554</v>
      </c>
      <c r="H558">
        <f t="shared" ca="1" si="62"/>
        <v>0.73147237209786908</v>
      </c>
    </row>
    <row r="559" spans="1:8" x14ac:dyDescent="0.25">
      <c r="A559">
        <v>544</v>
      </c>
      <c r="B559">
        <f t="shared" ca="1" si="56"/>
        <v>2.9268433170912713</v>
      </c>
      <c r="C559">
        <f t="shared" ca="1" si="57"/>
        <v>1344.6947155410487</v>
      </c>
      <c r="D559">
        <f t="shared" ca="1" si="58"/>
        <v>1344.6947155410487</v>
      </c>
      <c r="E559" s="13">
        <f t="shared" ca="1" si="59"/>
        <v>11</v>
      </c>
      <c r="F559">
        <f t="shared" ca="1" si="60"/>
        <v>1.8950150225326465</v>
      </c>
      <c r="G559">
        <f t="shared" ca="1" si="61"/>
        <v>1346.5897305635813</v>
      </c>
      <c r="H559">
        <f t="shared" ca="1" si="62"/>
        <v>1.8950150225325615</v>
      </c>
    </row>
    <row r="560" spans="1:8" x14ac:dyDescent="0.25">
      <c r="A560">
        <v>545</v>
      </c>
      <c r="B560">
        <f t="shared" ca="1" si="56"/>
        <v>3.7122093637457039</v>
      </c>
      <c r="C560">
        <f t="shared" ca="1" si="57"/>
        <v>1348.4069249047943</v>
      </c>
      <c r="D560">
        <f t="shared" ca="1" si="58"/>
        <v>1348.4069249047943</v>
      </c>
      <c r="E560" s="13">
        <f t="shared" ca="1" si="59"/>
        <v>8</v>
      </c>
      <c r="F560">
        <f t="shared" ca="1" si="60"/>
        <v>1.2940396729048493</v>
      </c>
      <c r="G560">
        <f t="shared" ca="1" si="61"/>
        <v>1349.7009645776991</v>
      </c>
      <c r="H560">
        <f t="shared" ca="1" si="62"/>
        <v>1.2940396729047734</v>
      </c>
    </row>
    <row r="561" spans="1:8" x14ac:dyDescent="0.25">
      <c r="A561">
        <v>546</v>
      </c>
      <c r="B561">
        <f t="shared" ca="1" si="56"/>
        <v>3.6400646825036906</v>
      </c>
      <c r="C561">
        <f t="shared" ca="1" si="57"/>
        <v>1352.046989587298</v>
      </c>
      <c r="D561">
        <f t="shared" ca="1" si="58"/>
        <v>1352.046989587298</v>
      </c>
      <c r="E561" s="13">
        <f t="shared" ca="1" si="59"/>
        <v>5</v>
      </c>
      <c r="F561">
        <f t="shared" ca="1" si="60"/>
        <v>1.4942486414857874</v>
      </c>
      <c r="G561">
        <f t="shared" ca="1" si="61"/>
        <v>1353.5412382287836</v>
      </c>
      <c r="H561">
        <f t="shared" ca="1" si="62"/>
        <v>1.494248641485683</v>
      </c>
    </row>
    <row r="562" spans="1:8" x14ac:dyDescent="0.25">
      <c r="A562">
        <v>547</v>
      </c>
      <c r="B562">
        <f t="shared" ca="1" si="56"/>
        <v>3.6214202080937712</v>
      </c>
      <c r="C562">
        <f t="shared" ca="1" si="57"/>
        <v>1355.6684097953917</v>
      </c>
      <c r="D562">
        <f t="shared" ca="1" si="58"/>
        <v>1355.6684097953917</v>
      </c>
      <c r="E562" s="13">
        <f t="shared" ca="1" si="59"/>
        <v>3</v>
      </c>
      <c r="F562">
        <f t="shared" ca="1" si="60"/>
        <v>1.5113525886083312</v>
      </c>
      <c r="G562">
        <f t="shared" ca="1" si="61"/>
        <v>1357.179762384</v>
      </c>
      <c r="H562">
        <f t="shared" ca="1" si="62"/>
        <v>1.5113525886083607</v>
      </c>
    </row>
    <row r="563" spans="1:8" x14ac:dyDescent="0.25">
      <c r="A563">
        <v>548</v>
      </c>
      <c r="B563">
        <f t="shared" ca="1" si="56"/>
        <v>3.2397597915843828</v>
      </c>
      <c r="C563">
        <f t="shared" ca="1" si="57"/>
        <v>1358.9081695869761</v>
      </c>
      <c r="D563">
        <f t="shared" ca="1" si="58"/>
        <v>1358.9081695869761</v>
      </c>
      <c r="E563" s="13">
        <f t="shared" ca="1" si="59"/>
        <v>4</v>
      </c>
      <c r="F563">
        <f t="shared" ca="1" si="60"/>
        <v>1.6758141178711607</v>
      </c>
      <c r="G563">
        <f t="shared" ca="1" si="61"/>
        <v>1360.5839837048472</v>
      </c>
      <c r="H563">
        <f t="shared" ca="1" si="62"/>
        <v>1.6758141178711412</v>
      </c>
    </row>
    <row r="564" spans="1:8" x14ac:dyDescent="0.25">
      <c r="A564">
        <v>549</v>
      </c>
      <c r="B564">
        <f t="shared" ca="1" si="56"/>
        <v>3.1970920935705864</v>
      </c>
      <c r="C564">
        <f t="shared" ca="1" si="57"/>
        <v>1362.1052616805466</v>
      </c>
      <c r="D564">
        <f t="shared" ca="1" si="58"/>
        <v>1362.1052616805466</v>
      </c>
      <c r="E564" s="13">
        <f t="shared" ca="1" si="59"/>
        <v>3</v>
      </c>
      <c r="F564">
        <f t="shared" ca="1" si="60"/>
        <v>1.5027671504953302</v>
      </c>
      <c r="G564">
        <f t="shared" ca="1" si="61"/>
        <v>1363.608028831042</v>
      </c>
      <c r="H564">
        <f t="shared" ca="1" si="62"/>
        <v>1.5027671504954014</v>
      </c>
    </row>
    <row r="565" spans="1:8" x14ac:dyDescent="0.25">
      <c r="A565">
        <v>550</v>
      </c>
      <c r="B565">
        <f t="shared" ca="1" si="56"/>
        <v>1.7463315997918145</v>
      </c>
      <c r="C565">
        <f t="shared" ca="1" si="57"/>
        <v>1363.8515932803384</v>
      </c>
      <c r="D565">
        <f t="shared" ca="1" si="58"/>
        <v>1363.8515932803384</v>
      </c>
      <c r="E565" s="13">
        <f t="shared" ca="1" si="59"/>
        <v>14</v>
      </c>
      <c r="F565">
        <f t="shared" ca="1" si="60"/>
        <v>2.0232275216278146</v>
      </c>
      <c r="G565">
        <f t="shared" ca="1" si="61"/>
        <v>1365.8748208019663</v>
      </c>
      <c r="H565">
        <f t="shared" ca="1" si="62"/>
        <v>2.0232275216278595</v>
      </c>
    </row>
    <row r="566" spans="1:8" x14ac:dyDescent="0.25">
      <c r="A566">
        <v>551</v>
      </c>
      <c r="B566">
        <f t="shared" ca="1" si="56"/>
        <v>4.4878880686484059</v>
      </c>
      <c r="C566">
        <f t="shared" ca="1" si="57"/>
        <v>1368.3394813489867</v>
      </c>
      <c r="D566">
        <f t="shared" ca="1" si="58"/>
        <v>1368.3394813489867</v>
      </c>
      <c r="E566" s="13">
        <f t="shared" ca="1" si="59"/>
        <v>11</v>
      </c>
      <c r="F566">
        <f t="shared" ca="1" si="60"/>
        <v>1.7784344543120025</v>
      </c>
      <c r="G566">
        <f t="shared" ca="1" si="61"/>
        <v>1370.1179158032987</v>
      </c>
      <c r="H566">
        <f t="shared" ca="1" si="62"/>
        <v>1.7784344543119914</v>
      </c>
    </row>
    <row r="567" spans="1:8" x14ac:dyDescent="0.25">
      <c r="A567">
        <v>552</v>
      </c>
      <c r="B567">
        <f t="shared" ca="1" si="56"/>
        <v>4.5267120819552353</v>
      </c>
      <c r="C567">
        <f t="shared" ca="1" si="57"/>
        <v>1372.8661934309421</v>
      </c>
      <c r="D567">
        <f t="shared" ca="1" si="58"/>
        <v>1372.8661934309421</v>
      </c>
      <c r="E567" s="13">
        <f t="shared" ca="1" si="59"/>
        <v>2</v>
      </c>
      <c r="F567">
        <f t="shared" ca="1" si="60"/>
        <v>1.0733345727847294</v>
      </c>
      <c r="G567">
        <f t="shared" ca="1" si="61"/>
        <v>1373.9395280037268</v>
      </c>
      <c r="H567">
        <f t="shared" ca="1" si="62"/>
        <v>1.0733345727846881</v>
      </c>
    </row>
    <row r="568" spans="1:8" x14ac:dyDescent="0.25">
      <c r="A568">
        <v>553</v>
      </c>
      <c r="B568">
        <f t="shared" ca="1" si="56"/>
        <v>4.3638528105641496</v>
      </c>
      <c r="C568">
        <f t="shared" ca="1" si="57"/>
        <v>1377.2300462415062</v>
      </c>
      <c r="D568">
        <f t="shared" ca="1" si="58"/>
        <v>1377.2300462415062</v>
      </c>
      <c r="E568" s="13">
        <f t="shared" ca="1" si="59"/>
        <v>0</v>
      </c>
      <c r="F568">
        <f t="shared" ca="1" si="60"/>
        <v>2.6277212231650271</v>
      </c>
      <c r="G568">
        <f t="shared" ca="1" si="61"/>
        <v>1379.8577674646713</v>
      </c>
      <c r="H568">
        <f t="shared" ca="1" si="62"/>
        <v>2.6277212231650537</v>
      </c>
    </row>
    <row r="569" spans="1:8" x14ac:dyDescent="0.25">
      <c r="A569">
        <v>554</v>
      </c>
      <c r="B569">
        <f t="shared" ca="1" si="56"/>
        <v>4.3811210289483693</v>
      </c>
      <c r="C569">
        <f t="shared" ca="1" si="57"/>
        <v>1381.6111672704546</v>
      </c>
      <c r="D569">
        <f t="shared" ca="1" si="58"/>
        <v>1381.6111672704546</v>
      </c>
      <c r="E569" s="13">
        <f t="shared" ca="1" si="59"/>
        <v>6</v>
      </c>
      <c r="F569">
        <f t="shared" ca="1" si="60"/>
        <v>2.2847763046651455</v>
      </c>
      <c r="G569">
        <f t="shared" ca="1" si="61"/>
        <v>1383.8959435751199</v>
      </c>
      <c r="H569">
        <f t="shared" ca="1" si="62"/>
        <v>2.284776304665229</v>
      </c>
    </row>
    <row r="570" spans="1:8" x14ac:dyDescent="0.25">
      <c r="A570">
        <v>555</v>
      </c>
      <c r="B570">
        <f t="shared" ca="1" si="56"/>
        <v>4.9082369722651871</v>
      </c>
      <c r="C570">
        <f t="shared" ca="1" si="57"/>
        <v>1386.5194042427199</v>
      </c>
      <c r="D570">
        <f t="shared" ca="1" si="58"/>
        <v>1386.5194042427199</v>
      </c>
      <c r="E570" s="13">
        <f t="shared" ca="1" si="59"/>
        <v>5</v>
      </c>
      <c r="F570">
        <f t="shared" ca="1" si="60"/>
        <v>2.8921607652815107</v>
      </c>
      <c r="G570">
        <f t="shared" ca="1" si="61"/>
        <v>1389.4115650080014</v>
      </c>
      <c r="H570">
        <f t="shared" ca="1" si="62"/>
        <v>2.89216076528146</v>
      </c>
    </row>
    <row r="571" spans="1:8" x14ac:dyDescent="0.25">
      <c r="A571">
        <v>556</v>
      </c>
      <c r="B571">
        <f t="shared" ca="1" si="56"/>
        <v>3.9523450773417936</v>
      </c>
      <c r="C571">
        <f t="shared" ca="1" si="57"/>
        <v>1390.4717493200617</v>
      </c>
      <c r="D571">
        <f t="shared" ca="1" si="58"/>
        <v>1390.4717493200617</v>
      </c>
      <c r="E571" s="13">
        <f t="shared" ca="1" si="59"/>
        <v>5</v>
      </c>
      <c r="F571">
        <f t="shared" ca="1" si="60"/>
        <v>1.6340995708647255</v>
      </c>
      <c r="G571">
        <f t="shared" ca="1" si="61"/>
        <v>1392.1058488909264</v>
      </c>
      <c r="H571">
        <f t="shared" ca="1" si="62"/>
        <v>1.6340995708646915</v>
      </c>
    </row>
    <row r="572" spans="1:8" x14ac:dyDescent="0.25">
      <c r="A572">
        <v>557</v>
      </c>
      <c r="B572">
        <f t="shared" ca="1" si="56"/>
        <v>3.3694389773660767</v>
      </c>
      <c r="C572">
        <f t="shared" ca="1" si="57"/>
        <v>1393.8411882974278</v>
      </c>
      <c r="D572">
        <f t="shared" ca="1" si="58"/>
        <v>1393.8411882974278</v>
      </c>
      <c r="E572" s="13">
        <f t="shared" ca="1" si="59"/>
        <v>3</v>
      </c>
      <c r="F572">
        <f t="shared" ca="1" si="60"/>
        <v>1.0988683591422561</v>
      </c>
      <c r="G572">
        <f t="shared" ca="1" si="61"/>
        <v>1394.9400566565701</v>
      </c>
      <c r="H572">
        <f t="shared" ca="1" si="62"/>
        <v>1.0988683591422159</v>
      </c>
    </row>
    <row r="573" spans="1:8" x14ac:dyDescent="0.25">
      <c r="A573">
        <v>558</v>
      </c>
      <c r="B573">
        <f t="shared" ca="1" si="56"/>
        <v>2.9376696767122752</v>
      </c>
      <c r="C573">
        <f t="shared" ca="1" si="57"/>
        <v>1396.77885797414</v>
      </c>
      <c r="D573">
        <f t="shared" ca="1" si="58"/>
        <v>1396.77885797414</v>
      </c>
      <c r="E573" s="13">
        <f t="shared" ca="1" si="59"/>
        <v>4</v>
      </c>
      <c r="F573">
        <f t="shared" ca="1" si="60"/>
        <v>1.8547996598649823</v>
      </c>
      <c r="G573">
        <f t="shared" ca="1" si="61"/>
        <v>1398.633657634005</v>
      </c>
      <c r="H573">
        <f t="shared" ca="1" si="62"/>
        <v>1.8547996598649661</v>
      </c>
    </row>
    <row r="574" spans="1:8" x14ac:dyDescent="0.25">
      <c r="A574">
        <v>559</v>
      </c>
      <c r="B574">
        <f t="shared" ca="1" si="56"/>
        <v>3.6409573385790974</v>
      </c>
      <c r="C574">
        <f t="shared" ca="1" si="57"/>
        <v>1400.419815312719</v>
      </c>
      <c r="D574">
        <f t="shared" ca="1" si="58"/>
        <v>1400.419815312719</v>
      </c>
      <c r="E574" s="13">
        <f t="shared" ca="1" si="59"/>
        <v>5</v>
      </c>
      <c r="F574">
        <f t="shared" ca="1" si="60"/>
        <v>1.8929419743071292</v>
      </c>
      <c r="G574">
        <f t="shared" ca="1" si="61"/>
        <v>1402.3127572870262</v>
      </c>
      <c r="H574">
        <f t="shared" ca="1" si="62"/>
        <v>1.8929419743071776</v>
      </c>
    </row>
    <row r="575" spans="1:8" x14ac:dyDescent="0.25">
      <c r="A575">
        <v>560</v>
      </c>
      <c r="B575">
        <f t="shared" ca="1" si="56"/>
        <v>1.236091299978499</v>
      </c>
      <c r="C575">
        <f t="shared" ca="1" si="57"/>
        <v>1401.6559066126974</v>
      </c>
      <c r="D575">
        <f t="shared" ca="1" si="58"/>
        <v>1400.419815312719</v>
      </c>
      <c r="E575" s="13">
        <f t="shared" ca="1" si="59"/>
        <v>14</v>
      </c>
      <c r="F575">
        <f t="shared" ca="1" si="60"/>
        <v>1.3535033198460964</v>
      </c>
      <c r="G575">
        <f t="shared" ca="1" si="61"/>
        <v>1401.7733186325652</v>
      </c>
      <c r="H575">
        <f t="shared" ca="1" si="62"/>
        <v>0.11741201986774286</v>
      </c>
    </row>
    <row r="576" spans="1:8" x14ac:dyDescent="0.25">
      <c r="A576">
        <v>561</v>
      </c>
      <c r="B576">
        <f t="shared" ca="1" si="56"/>
        <v>0.42506597131748647</v>
      </c>
      <c r="C576">
        <f t="shared" ca="1" si="57"/>
        <v>1402.0809725840149</v>
      </c>
      <c r="D576">
        <f t="shared" ca="1" si="58"/>
        <v>1402.0809725840149</v>
      </c>
      <c r="E576" s="13">
        <f t="shared" ca="1" si="59"/>
        <v>2</v>
      </c>
      <c r="F576">
        <f t="shared" ca="1" si="60"/>
        <v>1.8968436206769415</v>
      </c>
      <c r="G576">
        <f t="shared" ca="1" si="61"/>
        <v>1403.9778162046919</v>
      </c>
      <c r="H576">
        <f t="shared" ca="1" si="62"/>
        <v>1.8968436206769184</v>
      </c>
    </row>
    <row r="577" spans="1:8" x14ac:dyDescent="0.25">
      <c r="A577">
        <v>562</v>
      </c>
      <c r="B577">
        <f t="shared" ca="1" si="56"/>
        <v>0.30209495070629644</v>
      </c>
      <c r="C577">
        <f t="shared" ca="1" si="57"/>
        <v>1402.3830675347212</v>
      </c>
      <c r="D577">
        <f t="shared" ca="1" si="58"/>
        <v>1402.0809725840149</v>
      </c>
      <c r="E577" s="13">
        <f t="shared" ca="1" si="59"/>
        <v>9</v>
      </c>
      <c r="F577">
        <f t="shared" ca="1" si="60"/>
        <v>2.1078790163184764</v>
      </c>
      <c r="G577">
        <f t="shared" ca="1" si="61"/>
        <v>1404.1888516003335</v>
      </c>
      <c r="H577">
        <f t="shared" ca="1" si="62"/>
        <v>1.8057840656122153</v>
      </c>
    </row>
    <row r="578" spans="1:8" x14ac:dyDescent="0.25">
      <c r="A578">
        <v>563</v>
      </c>
      <c r="B578">
        <f t="shared" ca="1" si="56"/>
        <v>1.4435675883107268</v>
      </c>
      <c r="C578">
        <f t="shared" ca="1" si="57"/>
        <v>1403.826635123032</v>
      </c>
      <c r="D578">
        <f t="shared" ca="1" si="58"/>
        <v>1402.3830675347212</v>
      </c>
      <c r="E578" s="13">
        <f t="shared" ca="1" si="59"/>
        <v>0</v>
      </c>
      <c r="F578">
        <f t="shared" ca="1" si="60"/>
        <v>2.5117062009303543</v>
      </c>
      <c r="G578">
        <f t="shared" ca="1" si="61"/>
        <v>1404.8947737356516</v>
      </c>
      <c r="H578">
        <f t="shared" ca="1" si="62"/>
        <v>1.0681386126195775</v>
      </c>
    </row>
    <row r="579" spans="1:8" x14ac:dyDescent="0.25">
      <c r="A579">
        <v>564</v>
      </c>
      <c r="B579">
        <f t="shared" ca="1" si="56"/>
        <v>2.9851143927862016</v>
      </c>
      <c r="C579">
        <f t="shared" ca="1" si="57"/>
        <v>1406.8117495158183</v>
      </c>
      <c r="D579">
        <f t="shared" ca="1" si="58"/>
        <v>1406.8117495158183</v>
      </c>
      <c r="E579" s="13">
        <f t="shared" ca="1" si="59"/>
        <v>3</v>
      </c>
      <c r="F579">
        <f t="shared" ca="1" si="60"/>
        <v>1.330818345289527</v>
      </c>
      <c r="G579">
        <f t="shared" ca="1" si="61"/>
        <v>1408.1425678611079</v>
      </c>
      <c r="H579">
        <f t="shared" ca="1" si="62"/>
        <v>1.3308183452895719</v>
      </c>
    </row>
    <row r="580" spans="1:8" x14ac:dyDescent="0.25">
      <c r="A580">
        <v>565</v>
      </c>
      <c r="B580">
        <f t="shared" ca="1" si="56"/>
        <v>3.8535889741293867</v>
      </c>
      <c r="C580">
        <f t="shared" ca="1" si="57"/>
        <v>1410.6653384899478</v>
      </c>
      <c r="D580">
        <f t="shared" ca="1" si="58"/>
        <v>1410.6653384899478</v>
      </c>
      <c r="E580" s="13">
        <f t="shared" ca="1" si="59"/>
        <v>6</v>
      </c>
      <c r="F580">
        <f t="shared" ca="1" si="60"/>
        <v>1.8346858068803924</v>
      </c>
      <c r="G580">
        <f t="shared" ca="1" si="61"/>
        <v>1412.5000242968281</v>
      </c>
      <c r="H580">
        <f t="shared" ca="1" si="62"/>
        <v>1.8346858068803158</v>
      </c>
    </row>
    <row r="581" spans="1:8" x14ac:dyDescent="0.25">
      <c r="A581">
        <v>566</v>
      </c>
      <c r="B581">
        <f t="shared" ca="1" si="56"/>
        <v>5.6884136678594377E-2</v>
      </c>
      <c r="C581">
        <f t="shared" ca="1" si="57"/>
        <v>1410.7222226266263</v>
      </c>
      <c r="D581">
        <f t="shared" ca="1" si="58"/>
        <v>1410.6653384899478</v>
      </c>
      <c r="E581" s="13">
        <f t="shared" ca="1" si="59"/>
        <v>0</v>
      </c>
      <c r="F581">
        <f t="shared" ca="1" si="60"/>
        <v>2.3072963491507124</v>
      </c>
      <c r="G581">
        <f t="shared" ca="1" si="61"/>
        <v>1412.9726348390984</v>
      </c>
      <c r="H581">
        <f t="shared" ca="1" si="62"/>
        <v>2.2504122124721562</v>
      </c>
    </row>
    <row r="582" spans="1:8" x14ac:dyDescent="0.25">
      <c r="A582">
        <v>567</v>
      </c>
      <c r="B582">
        <f t="shared" ca="1" si="56"/>
        <v>4.4129109971423102</v>
      </c>
      <c r="C582">
        <f t="shared" ca="1" si="57"/>
        <v>1415.1351336237685</v>
      </c>
      <c r="D582">
        <f t="shared" ca="1" si="58"/>
        <v>1415.1351336237685</v>
      </c>
      <c r="E582" s="13">
        <f t="shared" ca="1" si="59"/>
        <v>15</v>
      </c>
      <c r="F582">
        <f t="shared" ca="1" si="60"/>
        <v>1.8142038402238914</v>
      </c>
      <c r="G582">
        <f t="shared" ca="1" si="61"/>
        <v>1416.9493374639924</v>
      </c>
      <c r="H582">
        <f t="shared" ca="1" si="62"/>
        <v>1.8142038402238541</v>
      </c>
    </row>
    <row r="583" spans="1:8" x14ac:dyDescent="0.25">
      <c r="A583">
        <v>568</v>
      </c>
      <c r="B583">
        <f t="shared" ca="1" si="56"/>
        <v>2.412763530802378</v>
      </c>
      <c r="C583">
        <f t="shared" ca="1" si="57"/>
        <v>1417.5478971545708</v>
      </c>
      <c r="D583">
        <f t="shared" ca="1" si="58"/>
        <v>1417.5478971545708</v>
      </c>
      <c r="E583" s="13">
        <f t="shared" ca="1" si="59"/>
        <v>4</v>
      </c>
      <c r="F583">
        <f t="shared" ca="1" si="60"/>
        <v>2.351516506989106</v>
      </c>
      <c r="G583">
        <f t="shared" ca="1" si="61"/>
        <v>1419.8994136615599</v>
      </c>
      <c r="H583">
        <f t="shared" ca="1" si="62"/>
        <v>2.3515165069891282</v>
      </c>
    </row>
    <row r="584" spans="1:8" x14ac:dyDescent="0.25">
      <c r="A584">
        <v>569</v>
      </c>
      <c r="B584">
        <f t="shared" ca="1" si="56"/>
        <v>2.493392438393089</v>
      </c>
      <c r="C584">
        <f t="shared" ca="1" si="57"/>
        <v>1420.0412895929639</v>
      </c>
      <c r="D584">
        <f t="shared" ca="1" si="58"/>
        <v>1420.0412895929639</v>
      </c>
      <c r="E584" s="13">
        <f t="shared" ca="1" si="59"/>
        <v>1</v>
      </c>
      <c r="F584">
        <f t="shared" ca="1" si="60"/>
        <v>1.1744373974040803</v>
      </c>
      <c r="G584">
        <f t="shared" ca="1" si="61"/>
        <v>1421.215726990368</v>
      </c>
      <c r="H584">
        <f t="shared" ca="1" si="62"/>
        <v>1.1744373974040627</v>
      </c>
    </row>
    <row r="585" spans="1:8" x14ac:dyDescent="0.25">
      <c r="A585">
        <v>570</v>
      </c>
      <c r="B585">
        <f t="shared" ca="1" si="56"/>
        <v>1.4884297054789319</v>
      </c>
      <c r="C585">
        <f t="shared" ca="1" si="57"/>
        <v>1421.5297192984428</v>
      </c>
      <c r="D585">
        <f t="shared" ca="1" si="58"/>
        <v>1421.5297192984428</v>
      </c>
      <c r="E585" s="13">
        <f t="shared" ca="1" si="59"/>
        <v>2</v>
      </c>
      <c r="F585">
        <f t="shared" ca="1" si="60"/>
        <v>1.8935552239491142</v>
      </c>
      <c r="G585">
        <f t="shared" ca="1" si="61"/>
        <v>1423.4232745223919</v>
      </c>
      <c r="H585">
        <f t="shared" ca="1" si="62"/>
        <v>1.8935552239490789</v>
      </c>
    </row>
    <row r="586" spans="1:8" x14ac:dyDescent="0.25">
      <c r="A586">
        <v>571</v>
      </c>
      <c r="B586">
        <f t="shared" ca="1" si="56"/>
        <v>1.2751656883792906</v>
      </c>
      <c r="C586">
        <f t="shared" ca="1" si="57"/>
        <v>1422.8048849868221</v>
      </c>
      <c r="D586">
        <f t="shared" ca="1" si="58"/>
        <v>1421.5297192984428</v>
      </c>
      <c r="E586" s="13">
        <f t="shared" ca="1" si="59"/>
        <v>6</v>
      </c>
      <c r="F586">
        <f t="shared" ca="1" si="60"/>
        <v>1.2706037038771467</v>
      </c>
      <c r="G586">
        <f t="shared" ca="1" si="61"/>
        <v>1422.8003230023201</v>
      </c>
      <c r="H586">
        <f t="shared" ca="1" si="62"/>
        <v>-4.5619845020610228E-3</v>
      </c>
    </row>
    <row r="587" spans="1:8" x14ac:dyDescent="0.25">
      <c r="A587">
        <v>572</v>
      </c>
      <c r="B587">
        <f t="shared" ca="1" si="56"/>
        <v>4.7772313028721545</v>
      </c>
      <c r="C587">
        <f t="shared" ca="1" si="57"/>
        <v>1427.5821162896943</v>
      </c>
      <c r="D587">
        <f t="shared" ca="1" si="58"/>
        <v>1427.5821162896943</v>
      </c>
      <c r="E587" s="13">
        <f t="shared" ca="1" si="59"/>
        <v>15</v>
      </c>
      <c r="F587">
        <f t="shared" ca="1" si="60"/>
        <v>1.4043678875666799</v>
      </c>
      <c r="G587">
        <f t="shared" ca="1" si="61"/>
        <v>1428.986484177261</v>
      </c>
      <c r="H587">
        <f t="shared" ca="1" si="62"/>
        <v>1.4043678875666501</v>
      </c>
    </row>
    <row r="588" spans="1:8" x14ac:dyDescent="0.25">
      <c r="A588">
        <v>573</v>
      </c>
      <c r="B588">
        <f t="shared" ca="1" si="56"/>
        <v>3.633087914530285</v>
      </c>
      <c r="C588">
        <f t="shared" ca="1" si="57"/>
        <v>1431.2152042042246</v>
      </c>
      <c r="D588">
        <f t="shared" ca="1" si="58"/>
        <v>1431.2152042042246</v>
      </c>
      <c r="E588" s="13">
        <f t="shared" ca="1" si="59"/>
        <v>3</v>
      </c>
      <c r="F588">
        <f t="shared" ca="1" si="60"/>
        <v>2.5973401696052512</v>
      </c>
      <c r="G588">
        <f t="shared" ca="1" si="61"/>
        <v>1433.81254437383</v>
      </c>
      <c r="H588">
        <f t="shared" ca="1" si="62"/>
        <v>2.5973401696053315</v>
      </c>
    </row>
    <row r="589" spans="1:8" x14ac:dyDescent="0.25">
      <c r="A589">
        <v>574</v>
      </c>
      <c r="B589">
        <f t="shared" ca="1" si="56"/>
        <v>2.4311117896408696</v>
      </c>
      <c r="C589">
        <f t="shared" ca="1" si="57"/>
        <v>1433.6463159938655</v>
      </c>
      <c r="D589">
        <f t="shared" ca="1" si="58"/>
        <v>1431.2152042042246</v>
      </c>
      <c r="E589" s="13">
        <f t="shared" ca="1" si="59"/>
        <v>9</v>
      </c>
      <c r="F589">
        <f t="shared" ca="1" si="60"/>
        <v>1.4057393830553773</v>
      </c>
      <c r="G589">
        <f t="shared" ca="1" si="61"/>
        <v>1432.62094358728</v>
      </c>
      <c r="H589">
        <f t="shared" ca="1" si="62"/>
        <v>-1.0253724065855749</v>
      </c>
    </row>
    <row r="590" spans="1:8" x14ac:dyDescent="0.25">
      <c r="A590">
        <v>575</v>
      </c>
      <c r="B590">
        <f t="shared" ca="1" si="56"/>
        <v>3.0812834603455874</v>
      </c>
      <c r="C590">
        <f t="shared" ca="1" si="57"/>
        <v>1436.727599454211</v>
      </c>
      <c r="D590">
        <f t="shared" ca="1" si="58"/>
        <v>1436.727599454211</v>
      </c>
      <c r="E590" s="13">
        <f t="shared" ca="1" si="59"/>
        <v>6</v>
      </c>
      <c r="F590">
        <f t="shared" ca="1" si="60"/>
        <v>1.5105718692220416</v>
      </c>
      <c r="G590">
        <f t="shared" ca="1" si="61"/>
        <v>1438.2381713234331</v>
      </c>
      <c r="H590">
        <f t="shared" ca="1" si="62"/>
        <v>1.5105718692220762</v>
      </c>
    </row>
    <row r="591" spans="1:8" x14ac:dyDescent="0.25">
      <c r="A591">
        <v>576</v>
      </c>
      <c r="B591">
        <f t="shared" ca="1" si="56"/>
        <v>2.1476387198863875</v>
      </c>
      <c r="C591">
        <f t="shared" ca="1" si="57"/>
        <v>1438.8752381740974</v>
      </c>
      <c r="D591">
        <f t="shared" ca="1" si="58"/>
        <v>1438.8752381740974</v>
      </c>
      <c r="E591" s="13">
        <f t="shared" ca="1" si="59"/>
        <v>0</v>
      </c>
      <c r="F591">
        <f t="shared" ca="1" si="60"/>
        <v>2.1237541768003858</v>
      </c>
      <c r="G591">
        <f t="shared" ca="1" si="61"/>
        <v>1440.9989923508977</v>
      </c>
      <c r="H591">
        <f t="shared" ca="1" si="62"/>
        <v>2.1237541768002757</v>
      </c>
    </row>
    <row r="592" spans="1:8" x14ac:dyDescent="0.25">
      <c r="A592">
        <v>577</v>
      </c>
      <c r="B592">
        <f t="shared" ca="1" si="56"/>
        <v>4.6674462541729049</v>
      </c>
      <c r="C592">
        <f t="shared" ca="1" si="57"/>
        <v>1443.5426844282704</v>
      </c>
      <c r="D592">
        <f t="shared" ca="1" si="58"/>
        <v>1443.5426844282704</v>
      </c>
      <c r="E592" s="13">
        <f t="shared" ca="1" si="59"/>
        <v>5</v>
      </c>
      <c r="F592">
        <f t="shared" ca="1" si="60"/>
        <v>1.7713963550595369</v>
      </c>
      <c r="G592">
        <f t="shared" ca="1" si="61"/>
        <v>1445.3140807833299</v>
      </c>
      <c r="H592">
        <f t="shared" ca="1" si="62"/>
        <v>1.7713963550595508</v>
      </c>
    </row>
    <row r="593" spans="1:8" x14ac:dyDescent="0.25">
      <c r="A593">
        <v>578</v>
      </c>
      <c r="B593">
        <f t="shared" ca="1" si="56"/>
        <v>4.2856412203244529</v>
      </c>
      <c r="C593">
        <f t="shared" ca="1" si="57"/>
        <v>1447.8283256485947</v>
      </c>
      <c r="D593">
        <f t="shared" ca="1" si="58"/>
        <v>1447.8283256485947</v>
      </c>
      <c r="E593" s="13">
        <f t="shared" ca="1" si="59"/>
        <v>2</v>
      </c>
      <c r="F593">
        <f t="shared" ca="1" si="60"/>
        <v>1.9636170135904618</v>
      </c>
      <c r="G593">
        <f t="shared" ca="1" si="61"/>
        <v>1449.7919426621852</v>
      </c>
      <c r="H593">
        <f t="shared" ca="1" si="62"/>
        <v>1.9636170135904649</v>
      </c>
    </row>
    <row r="594" spans="1:8" x14ac:dyDescent="0.25">
      <c r="A594">
        <v>579</v>
      </c>
      <c r="B594">
        <f t="shared" ref="B594:B657" ca="1" si="63">$B$4+RAND()*($B$5-$B$4)</f>
        <v>2.500913380302332</v>
      </c>
      <c r="C594">
        <f t="shared" ref="C594:C657" ca="1" si="64">C593+B594</f>
        <v>1450.3292390288971</v>
      </c>
      <c r="D594">
        <f t="shared" ref="D594:D657" ca="1" si="65">IF(C594&gt;G593,C594,C593)</f>
        <v>1450.3292390288971</v>
      </c>
      <c r="E594" s="13">
        <f t="shared" ref="E594:E657" ca="1" si="66">RANDBETWEEN(0,15)</f>
        <v>15</v>
      </c>
      <c r="F594">
        <f t="shared" ref="F594:F657" ca="1" si="67">_xlfn.NORM.INV(RAND(),$B$8,$B$9)</f>
        <v>1.4845774516901322</v>
      </c>
      <c r="G594">
        <f t="shared" ref="G594:G657" ca="1" si="68">D594+F594</f>
        <v>1451.8138164805871</v>
      </c>
      <c r="H594">
        <f t="shared" ref="H594:H657" ca="1" si="69">G594-C594</f>
        <v>1.4845774516900292</v>
      </c>
    </row>
    <row r="595" spans="1:8" x14ac:dyDescent="0.25">
      <c r="A595">
        <v>580</v>
      </c>
      <c r="B595">
        <f t="shared" ca="1" si="63"/>
        <v>1.535246442889675</v>
      </c>
      <c r="C595">
        <f t="shared" ca="1" si="64"/>
        <v>1451.8644854717868</v>
      </c>
      <c r="D595">
        <f t="shared" ca="1" si="65"/>
        <v>1451.8644854717868</v>
      </c>
      <c r="E595" s="13">
        <f t="shared" ca="1" si="66"/>
        <v>13</v>
      </c>
      <c r="F595">
        <f t="shared" ca="1" si="67"/>
        <v>1.5944082535619228</v>
      </c>
      <c r="G595">
        <f t="shared" ca="1" si="68"/>
        <v>1453.4588937253486</v>
      </c>
      <c r="H595">
        <f t="shared" ca="1" si="69"/>
        <v>1.5944082535618236</v>
      </c>
    </row>
    <row r="596" spans="1:8" x14ac:dyDescent="0.25">
      <c r="A596">
        <v>581</v>
      </c>
      <c r="B596">
        <f t="shared" ca="1" si="63"/>
        <v>0.86042093836747935</v>
      </c>
      <c r="C596">
        <f t="shared" ca="1" si="64"/>
        <v>1452.7249064101543</v>
      </c>
      <c r="D596">
        <f t="shared" ca="1" si="65"/>
        <v>1451.8644854717868</v>
      </c>
      <c r="E596" s="13">
        <f t="shared" ca="1" si="66"/>
        <v>15</v>
      </c>
      <c r="F596">
        <f t="shared" ca="1" si="67"/>
        <v>1.52867988440752</v>
      </c>
      <c r="G596">
        <f t="shared" ca="1" si="68"/>
        <v>1453.3931653561942</v>
      </c>
      <c r="H596">
        <f t="shared" ca="1" si="69"/>
        <v>0.66825894603994129</v>
      </c>
    </row>
    <row r="597" spans="1:8" x14ac:dyDescent="0.25">
      <c r="A597">
        <v>582</v>
      </c>
      <c r="B597">
        <f t="shared" ca="1" si="63"/>
        <v>1.5674192924639003</v>
      </c>
      <c r="C597">
        <f t="shared" ca="1" si="64"/>
        <v>1454.2923257026182</v>
      </c>
      <c r="D597">
        <f t="shared" ca="1" si="65"/>
        <v>1454.2923257026182</v>
      </c>
      <c r="E597" s="13">
        <f t="shared" ca="1" si="66"/>
        <v>2</v>
      </c>
      <c r="F597">
        <f t="shared" ca="1" si="67"/>
        <v>1.2133476976481208</v>
      </c>
      <c r="G597">
        <f t="shared" ca="1" si="68"/>
        <v>1455.5056734002662</v>
      </c>
      <c r="H597">
        <f t="shared" ca="1" si="69"/>
        <v>1.2133476976480324</v>
      </c>
    </row>
    <row r="598" spans="1:8" x14ac:dyDescent="0.25">
      <c r="A598">
        <v>583</v>
      </c>
      <c r="B598">
        <f t="shared" ca="1" si="63"/>
        <v>3.884926610630429</v>
      </c>
      <c r="C598">
        <f t="shared" ca="1" si="64"/>
        <v>1458.1772523132486</v>
      </c>
      <c r="D598">
        <f t="shared" ca="1" si="65"/>
        <v>1458.1772523132486</v>
      </c>
      <c r="E598" s="13">
        <f t="shared" ca="1" si="66"/>
        <v>11</v>
      </c>
      <c r="F598">
        <f t="shared" ca="1" si="67"/>
        <v>1.9960862311389815</v>
      </c>
      <c r="G598">
        <f t="shared" ca="1" si="68"/>
        <v>1460.1733385443877</v>
      </c>
      <c r="H598">
        <f t="shared" ca="1" si="69"/>
        <v>1.9960862311390883</v>
      </c>
    </row>
    <row r="599" spans="1:8" x14ac:dyDescent="0.25">
      <c r="A599">
        <v>584</v>
      </c>
      <c r="B599">
        <f t="shared" ca="1" si="63"/>
        <v>4.8765992563499685</v>
      </c>
      <c r="C599">
        <f t="shared" ca="1" si="64"/>
        <v>1463.0538515695985</v>
      </c>
      <c r="D599">
        <f t="shared" ca="1" si="65"/>
        <v>1463.0538515695985</v>
      </c>
      <c r="E599" s="13">
        <f t="shared" ca="1" si="66"/>
        <v>7</v>
      </c>
      <c r="F599">
        <f t="shared" ca="1" si="67"/>
        <v>2.400196640963645</v>
      </c>
      <c r="G599">
        <f t="shared" ca="1" si="68"/>
        <v>1465.4540482105622</v>
      </c>
      <c r="H599">
        <f t="shared" ca="1" si="69"/>
        <v>2.4001966409637134</v>
      </c>
    </row>
    <row r="600" spans="1:8" x14ac:dyDescent="0.25">
      <c r="A600">
        <v>585</v>
      </c>
      <c r="B600">
        <f t="shared" ca="1" si="63"/>
        <v>0.6336716132139919</v>
      </c>
      <c r="C600">
        <f t="shared" ca="1" si="64"/>
        <v>1463.6875231828124</v>
      </c>
      <c r="D600">
        <f t="shared" ca="1" si="65"/>
        <v>1463.0538515695985</v>
      </c>
      <c r="E600" s="13">
        <f t="shared" ca="1" si="66"/>
        <v>9</v>
      </c>
      <c r="F600">
        <f t="shared" ca="1" si="67"/>
        <v>2.7596564576680618</v>
      </c>
      <c r="G600">
        <f t="shared" ca="1" si="68"/>
        <v>1465.8135080272666</v>
      </c>
      <c r="H600">
        <f t="shared" ca="1" si="69"/>
        <v>2.1259848444542513</v>
      </c>
    </row>
    <row r="601" spans="1:8" x14ac:dyDescent="0.25">
      <c r="A601">
        <v>586</v>
      </c>
      <c r="B601">
        <f t="shared" ca="1" si="63"/>
        <v>4.7813896897226185</v>
      </c>
      <c r="C601">
        <f t="shared" ca="1" si="64"/>
        <v>1468.4689128725349</v>
      </c>
      <c r="D601">
        <f t="shared" ca="1" si="65"/>
        <v>1468.4689128725349</v>
      </c>
      <c r="E601" s="13">
        <f t="shared" ca="1" si="66"/>
        <v>4</v>
      </c>
      <c r="F601">
        <f t="shared" ca="1" si="67"/>
        <v>1.5098428796920453</v>
      </c>
      <c r="G601">
        <f t="shared" ca="1" si="68"/>
        <v>1469.978755752227</v>
      </c>
      <c r="H601">
        <f t="shared" ca="1" si="69"/>
        <v>1.5098428796920871</v>
      </c>
    </row>
    <row r="602" spans="1:8" x14ac:dyDescent="0.25">
      <c r="A602">
        <v>587</v>
      </c>
      <c r="B602">
        <f t="shared" ca="1" si="63"/>
        <v>4.6061660048684478</v>
      </c>
      <c r="C602">
        <f t="shared" ca="1" si="64"/>
        <v>1473.0750788774035</v>
      </c>
      <c r="D602">
        <f t="shared" ca="1" si="65"/>
        <v>1473.0750788774035</v>
      </c>
      <c r="E602" s="13">
        <f t="shared" ca="1" si="66"/>
        <v>8</v>
      </c>
      <c r="F602">
        <f t="shared" ca="1" si="67"/>
        <v>0.28977225277137575</v>
      </c>
      <c r="G602">
        <f t="shared" ca="1" si="68"/>
        <v>1473.3648511301749</v>
      </c>
      <c r="H602">
        <f t="shared" ca="1" si="69"/>
        <v>0.28977225277139951</v>
      </c>
    </row>
    <row r="603" spans="1:8" x14ac:dyDescent="0.25">
      <c r="A603">
        <v>588</v>
      </c>
      <c r="B603">
        <f t="shared" ca="1" si="63"/>
        <v>2.2499667120403943</v>
      </c>
      <c r="C603">
        <f t="shared" ca="1" si="64"/>
        <v>1475.3250455894438</v>
      </c>
      <c r="D603">
        <f t="shared" ca="1" si="65"/>
        <v>1475.3250455894438</v>
      </c>
      <c r="E603" s="13">
        <f t="shared" ca="1" si="66"/>
        <v>7</v>
      </c>
      <c r="F603">
        <f t="shared" ca="1" si="67"/>
        <v>2.4451269998571394</v>
      </c>
      <c r="G603">
        <f t="shared" ca="1" si="68"/>
        <v>1477.770172589301</v>
      </c>
      <c r="H603">
        <f t="shared" ca="1" si="69"/>
        <v>2.4451269998571661</v>
      </c>
    </row>
    <row r="604" spans="1:8" x14ac:dyDescent="0.25">
      <c r="A604">
        <v>589</v>
      </c>
      <c r="B604">
        <f t="shared" ca="1" si="63"/>
        <v>2.0588922586153795</v>
      </c>
      <c r="C604">
        <f t="shared" ca="1" si="64"/>
        <v>1477.3839378480591</v>
      </c>
      <c r="D604">
        <f t="shared" ca="1" si="65"/>
        <v>1475.3250455894438</v>
      </c>
      <c r="E604" s="13">
        <f t="shared" ca="1" si="66"/>
        <v>5</v>
      </c>
      <c r="F604">
        <f t="shared" ca="1" si="67"/>
        <v>2.1623631669339196</v>
      </c>
      <c r="G604">
        <f t="shared" ca="1" si="68"/>
        <v>1477.4874087563778</v>
      </c>
      <c r="H604">
        <f t="shared" ca="1" si="69"/>
        <v>0.10347090831874084</v>
      </c>
    </row>
    <row r="605" spans="1:8" x14ac:dyDescent="0.25">
      <c r="A605">
        <v>590</v>
      </c>
      <c r="B605">
        <f t="shared" ca="1" si="63"/>
        <v>2.8961482785565638</v>
      </c>
      <c r="C605">
        <f t="shared" ca="1" si="64"/>
        <v>1480.2800861266157</v>
      </c>
      <c r="D605">
        <f t="shared" ca="1" si="65"/>
        <v>1480.2800861266157</v>
      </c>
      <c r="E605" s="13">
        <f t="shared" ca="1" si="66"/>
        <v>1</v>
      </c>
      <c r="F605">
        <f t="shared" ca="1" si="67"/>
        <v>1.7741866372050459</v>
      </c>
      <c r="G605">
        <f t="shared" ca="1" si="68"/>
        <v>1482.0542727638208</v>
      </c>
      <c r="H605">
        <f t="shared" ca="1" si="69"/>
        <v>1.7741866372050481</v>
      </c>
    </row>
    <row r="606" spans="1:8" x14ac:dyDescent="0.25">
      <c r="A606">
        <v>591</v>
      </c>
      <c r="B606">
        <f t="shared" ca="1" si="63"/>
        <v>1.5376457568322093</v>
      </c>
      <c r="C606">
        <f t="shared" ca="1" si="64"/>
        <v>1481.817731883448</v>
      </c>
      <c r="D606">
        <f t="shared" ca="1" si="65"/>
        <v>1480.2800861266157</v>
      </c>
      <c r="E606" s="13">
        <f t="shared" ca="1" si="66"/>
        <v>3</v>
      </c>
      <c r="F606">
        <f t="shared" ca="1" si="67"/>
        <v>2.2464000820133512</v>
      </c>
      <c r="G606">
        <f t="shared" ca="1" si="68"/>
        <v>1482.5264862086292</v>
      </c>
      <c r="H606">
        <f t="shared" ca="1" si="69"/>
        <v>0.70875432518118942</v>
      </c>
    </row>
    <row r="607" spans="1:8" x14ac:dyDescent="0.25">
      <c r="A607">
        <v>592</v>
      </c>
      <c r="B607">
        <f t="shared" ca="1" si="63"/>
        <v>1.3869780812692483</v>
      </c>
      <c r="C607">
        <f t="shared" ca="1" si="64"/>
        <v>1483.2047099647173</v>
      </c>
      <c r="D607">
        <f t="shared" ca="1" si="65"/>
        <v>1483.2047099647173</v>
      </c>
      <c r="E607" s="13">
        <f t="shared" ca="1" si="66"/>
        <v>0</v>
      </c>
      <c r="F607">
        <f t="shared" ca="1" si="67"/>
        <v>1.690479649893242</v>
      </c>
      <c r="G607">
        <f t="shared" ca="1" si="68"/>
        <v>1484.8951896146104</v>
      </c>
      <c r="H607">
        <f t="shared" ca="1" si="69"/>
        <v>1.6904796498931773</v>
      </c>
    </row>
    <row r="608" spans="1:8" x14ac:dyDescent="0.25">
      <c r="A608">
        <v>593</v>
      </c>
      <c r="B608">
        <f t="shared" ca="1" si="63"/>
        <v>2.9226002417513026</v>
      </c>
      <c r="C608">
        <f t="shared" ca="1" si="64"/>
        <v>1486.1273102064686</v>
      </c>
      <c r="D608">
        <f t="shared" ca="1" si="65"/>
        <v>1486.1273102064686</v>
      </c>
      <c r="E608" s="13">
        <f t="shared" ca="1" si="66"/>
        <v>6</v>
      </c>
      <c r="F608">
        <f t="shared" ca="1" si="67"/>
        <v>2.0446827062839996</v>
      </c>
      <c r="G608">
        <f t="shared" ca="1" si="68"/>
        <v>1488.1719929127526</v>
      </c>
      <c r="H608">
        <f t="shared" ca="1" si="69"/>
        <v>2.044682706283993</v>
      </c>
    </row>
    <row r="609" spans="1:8" x14ac:dyDescent="0.25">
      <c r="A609">
        <v>594</v>
      </c>
      <c r="B609">
        <f t="shared" ca="1" si="63"/>
        <v>1.9495284149324528</v>
      </c>
      <c r="C609">
        <f t="shared" ca="1" si="64"/>
        <v>1488.0768386214011</v>
      </c>
      <c r="D609">
        <f t="shared" ca="1" si="65"/>
        <v>1486.1273102064686</v>
      </c>
      <c r="E609" s="13">
        <f t="shared" ca="1" si="66"/>
        <v>1</v>
      </c>
      <c r="F609">
        <f t="shared" ca="1" si="67"/>
        <v>1.3390806143929144</v>
      </c>
      <c r="G609">
        <f t="shared" ca="1" si="68"/>
        <v>1487.4663908208615</v>
      </c>
      <c r="H609">
        <f t="shared" ca="1" si="69"/>
        <v>-0.61044780053953218</v>
      </c>
    </row>
    <row r="610" spans="1:8" x14ac:dyDescent="0.25">
      <c r="A610">
        <v>595</v>
      </c>
      <c r="B610">
        <f t="shared" ca="1" si="63"/>
        <v>0.81942551322043533</v>
      </c>
      <c r="C610">
        <f t="shared" ca="1" si="64"/>
        <v>1488.8962641346216</v>
      </c>
      <c r="D610">
        <f t="shared" ca="1" si="65"/>
        <v>1488.8962641346216</v>
      </c>
      <c r="E610" s="13">
        <f t="shared" ca="1" si="66"/>
        <v>6</v>
      </c>
      <c r="F610">
        <f t="shared" ca="1" si="67"/>
        <v>2.21914925838237</v>
      </c>
      <c r="G610">
        <f t="shared" ca="1" si="68"/>
        <v>1491.115413393004</v>
      </c>
      <c r="H610">
        <f t="shared" ca="1" si="69"/>
        <v>2.2191492583824584</v>
      </c>
    </row>
    <row r="611" spans="1:8" x14ac:dyDescent="0.25">
      <c r="A611">
        <v>596</v>
      </c>
      <c r="B611">
        <f t="shared" ca="1" si="63"/>
        <v>3.7047910573761871</v>
      </c>
      <c r="C611">
        <f t="shared" ca="1" si="64"/>
        <v>1492.6010551919978</v>
      </c>
      <c r="D611">
        <f t="shared" ca="1" si="65"/>
        <v>1492.6010551919978</v>
      </c>
      <c r="E611" s="13">
        <f t="shared" ca="1" si="66"/>
        <v>11</v>
      </c>
      <c r="F611">
        <f t="shared" ca="1" si="67"/>
        <v>1.4955207750276347</v>
      </c>
      <c r="G611">
        <f t="shared" ca="1" si="68"/>
        <v>1494.0965759670255</v>
      </c>
      <c r="H611">
        <f t="shared" ca="1" si="69"/>
        <v>1.4955207750276713</v>
      </c>
    </row>
    <row r="612" spans="1:8" x14ac:dyDescent="0.25">
      <c r="A612">
        <v>597</v>
      </c>
      <c r="B612">
        <f t="shared" ca="1" si="63"/>
        <v>0.93880625816366692</v>
      </c>
      <c r="C612">
        <f t="shared" ca="1" si="64"/>
        <v>1493.5398614501614</v>
      </c>
      <c r="D612">
        <f t="shared" ca="1" si="65"/>
        <v>1492.6010551919978</v>
      </c>
      <c r="E612" s="13">
        <f t="shared" ca="1" si="66"/>
        <v>1</v>
      </c>
      <c r="F612">
        <f t="shared" ca="1" si="67"/>
        <v>1.6388966349904384</v>
      </c>
      <c r="G612">
        <f t="shared" ca="1" si="68"/>
        <v>1494.2399518269883</v>
      </c>
      <c r="H612">
        <f t="shared" ca="1" si="69"/>
        <v>0.70009037682689268</v>
      </c>
    </row>
    <row r="613" spans="1:8" x14ac:dyDescent="0.25">
      <c r="A613">
        <v>598</v>
      </c>
      <c r="B613">
        <f t="shared" ca="1" si="63"/>
        <v>8.3501761197906088E-2</v>
      </c>
      <c r="C613">
        <f t="shared" ca="1" si="64"/>
        <v>1493.6233632113592</v>
      </c>
      <c r="D613">
        <f t="shared" ca="1" si="65"/>
        <v>1493.5398614501614</v>
      </c>
      <c r="E613" s="13">
        <f t="shared" ca="1" si="66"/>
        <v>8</v>
      </c>
      <c r="F613">
        <f t="shared" ca="1" si="67"/>
        <v>2.1295230167181338</v>
      </c>
      <c r="G613">
        <f t="shared" ca="1" si="68"/>
        <v>1495.6693844668796</v>
      </c>
      <c r="H613">
        <f t="shared" ca="1" si="69"/>
        <v>2.0460212555203725</v>
      </c>
    </row>
    <row r="614" spans="1:8" x14ac:dyDescent="0.25">
      <c r="A614">
        <v>599</v>
      </c>
      <c r="B614">
        <f t="shared" ca="1" si="63"/>
        <v>2.1034809863115038</v>
      </c>
      <c r="C614">
        <f t="shared" ca="1" si="64"/>
        <v>1495.7268441976707</v>
      </c>
      <c r="D614">
        <f t="shared" ca="1" si="65"/>
        <v>1495.7268441976707</v>
      </c>
      <c r="E614" s="13">
        <f t="shared" ca="1" si="66"/>
        <v>4</v>
      </c>
      <c r="F614">
        <f t="shared" ca="1" si="67"/>
        <v>2.474383384228481</v>
      </c>
      <c r="G614">
        <f t="shared" ca="1" si="68"/>
        <v>1498.2012275818993</v>
      </c>
      <c r="H614">
        <f t="shared" ca="1" si="69"/>
        <v>2.4743833842285312</v>
      </c>
    </row>
    <row r="615" spans="1:8" x14ac:dyDescent="0.25">
      <c r="A615">
        <v>600</v>
      </c>
      <c r="B615">
        <f t="shared" ca="1" si="63"/>
        <v>1.0441713938330084</v>
      </c>
      <c r="C615">
        <f t="shared" ca="1" si="64"/>
        <v>1496.7710155915038</v>
      </c>
      <c r="D615">
        <f t="shared" ca="1" si="65"/>
        <v>1495.7268441976707</v>
      </c>
      <c r="E615" s="13">
        <f t="shared" ca="1" si="66"/>
        <v>0</v>
      </c>
      <c r="F615">
        <f t="shared" ca="1" si="67"/>
        <v>1.8199384956201201</v>
      </c>
      <c r="G615">
        <f t="shared" ca="1" si="68"/>
        <v>1497.5467826932909</v>
      </c>
      <c r="H615">
        <f t="shared" ca="1" si="69"/>
        <v>0.77576710178709618</v>
      </c>
    </row>
    <row r="616" spans="1:8" x14ac:dyDescent="0.25">
      <c r="A616">
        <v>601</v>
      </c>
      <c r="B616">
        <f t="shared" ca="1" si="63"/>
        <v>0.60071286919675393</v>
      </c>
      <c r="C616">
        <f t="shared" ca="1" si="64"/>
        <v>1497.3717284607005</v>
      </c>
      <c r="D616">
        <f t="shared" ca="1" si="65"/>
        <v>1496.7710155915038</v>
      </c>
      <c r="E616" s="13">
        <f t="shared" ca="1" si="66"/>
        <v>0</v>
      </c>
      <c r="F616">
        <f t="shared" ca="1" si="67"/>
        <v>1.6904494260124796</v>
      </c>
      <c r="G616">
        <f t="shared" ca="1" si="68"/>
        <v>1498.4614650175163</v>
      </c>
      <c r="H616">
        <f t="shared" ca="1" si="69"/>
        <v>1.0897365568157511</v>
      </c>
    </row>
    <row r="617" spans="1:8" x14ac:dyDescent="0.25">
      <c r="A617">
        <v>602</v>
      </c>
      <c r="B617">
        <f t="shared" ca="1" si="63"/>
        <v>4.1704747823301238</v>
      </c>
      <c r="C617">
        <f t="shared" ca="1" si="64"/>
        <v>1501.5422032430306</v>
      </c>
      <c r="D617">
        <f t="shared" ca="1" si="65"/>
        <v>1501.5422032430306</v>
      </c>
      <c r="E617" s="13">
        <f t="shared" ca="1" si="66"/>
        <v>1</v>
      </c>
      <c r="F617">
        <f t="shared" ca="1" si="67"/>
        <v>1.5480479731830572</v>
      </c>
      <c r="G617">
        <f t="shared" ca="1" si="68"/>
        <v>1503.0902512162136</v>
      </c>
      <c r="H617">
        <f t="shared" ca="1" si="69"/>
        <v>1.5480479731829746</v>
      </c>
    </row>
    <row r="618" spans="1:8" x14ac:dyDescent="0.25">
      <c r="A618">
        <v>603</v>
      </c>
      <c r="B618">
        <f t="shared" ca="1" si="63"/>
        <v>2.2389346831883543</v>
      </c>
      <c r="C618">
        <f t="shared" ca="1" si="64"/>
        <v>1503.7811379262189</v>
      </c>
      <c r="D618">
        <f t="shared" ca="1" si="65"/>
        <v>1503.7811379262189</v>
      </c>
      <c r="E618" s="13">
        <f t="shared" ca="1" si="66"/>
        <v>9</v>
      </c>
      <c r="F618">
        <f t="shared" ca="1" si="67"/>
        <v>2.124017089789187</v>
      </c>
      <c r="G618">
        <f t="shared" ca="1" si="68"/>
        <v>1505.9051550160082</v>
      </c>
      <c r="H618">
        <f t="shared" ca="1" si="69"/>
        <v>2.1240170897892767</v>
      </c>
    </row>
    <row r="619" spans="1:8" x14ac:dyDescent="0.25">
      <c r="A619">
        <v>604</v>
      </c>
      <c r="B619">
        <f t="shared" ca="1" si="63"/>
        <v>2.2553332896216864</v>
      </c>
      <c r="C619">
        <f t="shared" ca="1" si="64"/>
        <v>1506.0364712158405</v>
      </c>
      <c r="D619">
        <f t="shared" ca="1" si="65"/>
        <v>1506.0364712158405</v>
      </c>
      <c r="E619" s="13">
        <f t="shared" ca="1" si="66"/>
        <v>14</v>
      </c>
      <c r="F619">
        <f t="shared" ca="1" si="67"/>
        <v>2.4388446213157202</v>
      </c>
      <c r="G619">
        <f t="shared" ca="1" si="68"/>
        <v>1508.4753158371561</v>
      </c>
      <c r="H619">
        <f t="shared" ca="1" si="69"/>
        <v>2.4388446213156385</v>
      </c>
    </row>
    <row r="620" spans="1:8" x14ac:dyDescent="0.25">
      <c r="A620">
        <v>605</v>
      </c>
      <c r="B620">
        <f t="shared" ca="1" si="63"/>
        <v>3.0790431095183108</v>
      </c>
      <c r="C620">
        <f t="shared" ca="1" si="64"/>
        <v>1509.1155143253588</v>
      </c>
      <c r="D620">
        <f t="shared" ca="1" si="65"/>
        <v>1509.1155143253588</v>
      </c>
      <c r="E620" s="13">
        <f t="shared" ca="1" si="66"/>
        <v>15</v>
      </c>
      <c r="F620">
        <f t="shared" ca="1" si="67"/>
        <v>1.3559093313452277</v>
      </c>
      <c r="G620">
        <f t="shared" ca="1" si="68"/>
        <v>1510.471423656704</v>
      </c>
      <c r="H620">
        <f t="shared" ca="1" si="69"/>
        <v>1.355909331345174</v>
      </c>
    </row>
    <row r="621" spans="1:8" x14ac:dyDescent="0.25">
      <c r="A621">
        <v>606</v>
      </c>
      <c r="B621">
        <f t="shared" ca="1" si="63"/>
        <v>4.3337421818056958</v>
      </c>
      <c r="C621">
        <f t="shared" ca="1" si="64"/>
        <v>1513.4492565071646</v>
      </c>
      <c r="D621">
        <f t="shared" ca="1" si="65"/>
        <v>1513.4492565071646</v>
      </c>
      <c r="E621" s="13">
        <f t="shared" ca="1" si="66"/>
        <v>1</v>
      </c>
      <c r="F621">
        <f t="shared" ca="1" si="67"/>
        <v>1.5582372462313396</v>
      </c>
      <c r="G621">
        <f t="shared" ca="1" si="68"/>
        <v>1515.0074937533959</v>
      </c>
      <c r="H621">
        <f t="shared" ca="1" si="69"/>
        <v>1.5582372462313288</v>
      </c>
    </row>
    <row r="622" spans="1:8" x14ac:dyDescent="0.25">
      <c r="A622">
        <v>607</v>
      </c>
      <c r="B622">
        <f t="shared" ca="1" si="63"/>
        <v>3.8610090185396291</v>
      </c>
      <c r="C622">
        <f t="shared" ca="1" si="64"/>
        <v>1517.3102655257042</v>
      </c>
      <c r="D622">
        <f t="shared" ca="1" si="65"/>
        <v>1517.3102655257042</v>
      </c>
      <c r="E622" s="13">
        <f t="shared" ca="1" si="66"/>
        <v>14</v>
      </c>
      <c r="F622">
        <f t="shared" ca="1" si="67"/>
        <v>1.5516056691186662</v>
      </c>
      <c r="G622">
        <f t="shared" ca="1" si="68"/>
        <v>1518.8618711948229</v>
      </c>
      <c r="H622">
        <f t="shared" ca="1" si="69"/>
        <v>1.5516056691187714</v>
      </c>
    </row>
    <row r="623" spans="1:8" x14ac:dyDescent="0.25">
      <c r="A623">
        <v>608</v>
      </c>
      <c r="B623">
        <f t="shared" ca="1" si="63"/>
        <v>3.3849977304308165</v>
      </c>
      <c r="C623">
        <f t="shared" ca="1" si="64"/>
        <v>1520.6952632561349</v>
      </c>
      <c r="D623">
        <f t="shared" ca="1" si="65"/>
        <v>1520.6952632561349</v>
      </c>
      <c r="E623" s="13">
        <f t="shared" ca="1" si="66"/>
        <v>6</v>
      </c>
      <c r="F623">
        <f t="shared" ca="1" si="67"/>
        <v>2.2069506290356409</v>
      </c>
      <c r="G623">
        <f t="shared" ca="1" si="68"/>
        <v>1522.9022138851706</v>
      </c>
      <c r="H623">
        <f t="shared" ca="1" si="69"/>
        <v>2.2069506290356458</v>
      </c>
    </row>
    <row r="624" spans="1:8" x14ac:dyDescent="0.25">
      <c r="A624">
        <v>609</v>
      </c>
      <c r="B624">
        <f t="shared" ca="1" si="63"/>
        <v>1.4106612264818148</v>
      </c>
      <c r="C624">
        <f t="shared" ca="1" si="64"/>
        <v>1522.1059244826167</v>
      </c>
      <c r="D624">
        <f t="shared" ca="1" si="65"/>
        <v>1520.6952632561349</v>
      </c>
      <c r="E624" s="13">
        <f t="shared" ca="1" si="66"/>
        <v>15</v>
      </c>
      <c r="F624">
        <f t="shared" ca="1" si="67"/>
        <v>2.1483940173246023</v>
      </c>
      <c r="G624">
        <f t="shared" ca="1" si="68"/>
        <v>1522.8436572734595</v>
      </c>
      <c r="H624">
        <f t="shared" ca="1" si="69"/>
        <v>0.737732790842756</v>
      </c>
    </row>
    <row r="625" spans="1:8" x14ac:dyDescent="0.25">
      <c r="A625">
        <v>610</v>
      </c>
      <c r="B625">
        <f t="shared" ca="1" si="63"/>
        <v>2.8328021225208744</v>
      </c>
      <c r="C625">
        <f t="shared" ca="1" si="64"/>
        <v>1524.9387266051376</v>
      </c>
      <c r="D625">
        <f t="shared" ca="1" si="65"/>
        <v>1524.9387266051376</v>
      </c>
      <c r="E625" s="13">
        <f t="shared" ca="1" si="66"/>
        <v>10</v>
      </c>
      <c r="F625">
        <f t="shared" ca="1" si="67"/>
        <v>1.8651476246398495</v>
      </c>
      <c r="G625">
        <f t="shared" ca="1" si="68"/>
        <v>1526.8038742297774</v>
      </c>
      <c r="H625">
        <f t="shared" ca="1" si="69"/>
        <v>1.8651476246398033</v>
      </c>
    </row>
    <row r="626" spans="1:8" x14ac:dyDescent="0.25">
      <c r="A626">
        <v>611</v>
      </c>
      <c r="B626">
        <f t="shared" ca="1" si="63"/>
        <v>4.3334598686841392</v>
      </c>
      <c r="C626">
        <f t="shared" ca="1" si="64"/>
        <v>1529.2721864738216</v>
      </c>
      <c r="D626">
        <f t="shared" ca="1" si="65"/>
        <v>1529.2721864738216</v>
      </c>
      <c r="E626" s="13">
        <f t="shared" ca="1" si="66"/>
        <v>15</v>
      </c>
      <c r="F626">
        <f t="shared" ca="1" si="67"/>
        <v>3.1610429070613577</v>
      </c>
      <c r="G626">
        <f t="shared" ca="1" si="68"/>
        <v>1532.4332293808829</v>
      </c>
      <c r="H626">
        <f t="shared" ca="1" si="69"/>
        <v>3.1610429070613009</v>
      </c>
    </row>
    <row r="627" spans="1:8" x14ac:dyDescent="0.25">
      <c r="A627">
        <v>612</v>
      </c>
      <c r="B627">
        <f t="shared" ca="1" si="63"/>
        <v>4.6395486358758564</v>
      </c>
      <c r="C627">
        <f t="shared" ca="1" si="64"/>
        <v>1533.9117351096975</v>
      </c>
      <c r="D627">
        <f t="shared" ca="1" si="65"/>
        <v>1533.9117351096975</v>
      </c>
      <c r="E627" s="13">
        <f t="shared" ca="1" si="66"/>
        <v>4</v>
      </c>
      <c r="F627">
        <f t="shared" ca="1" si="67"/>
        <v>1.7072708412598845</v>
      </c>
      <c r="G627">
        <f t="shared" ca="1" si="68"/>
        <v>1535.6190059509574</v>
      </c>
      <c r="H627">
        <f t="shared" ca="1" si="69"/>
        <v>1.7072708412599695</v>
      </c>
    </row>
    <row r="628" spans="1:8" x14ac:dyDescent="0.25">
      <c r="A628">
        <v>613</v>
      </c>
      <c r="B628">
        <f t="shared" ca="1" si="63"/>
        <v>1.4843714393097902</v>
      </c>
      <c r="C628">
        <f t="shared" ca="1" si="64"/>
        <v>1535.3961065490073</v>
      </c>
      <c r="D628">
        <f t="shared" ca="1" si="65"/>
        <v>1533.9117351096975</v>
      </c>
      <c r="E628" s="13">
        <f t="shared" ca="1" si="66"/>
        <v>6</v>
      </c>
      <c r="F628">
        <f t="shared" ca="1" si="67"/>
        <v>2.1247590828313867</v>
      </c>
      <c r="G628">
        <f t="shared" ca="1" si="68"/>
        <v>1536.0364941925288</v>
      </c>
      <c r="H628">
        <f t="shared" ca="1" si="69"/>
        <v>0.64038764352153521</v>
      </c>
    </row>
    <row r="629" spans="1:8" x14ac:dyDescent="0.25">
      <c r="A629">
        <v>614</v>
      </c>
      <c r="B629">
        <f t="shared" ca="1" si="63"/>
        <v>4.029198555530181</v>
      </c>
      <c r="C629">
        <f t="shared" ca="1" si="64"/>
        <v>1539.4253051045375</v>
      </c>
      <c r="D629">
        <f t="shared" ca="1" si="65"/>
        <v>1539.4253051045375</v>
      </c>
      <c r="E629" s="13">
        <f t="shared" ca="1" si="66"/>
        <v>13</v>
      </c>
      <c r="F629">
        <f t="shared" ca="1" si="67"/>
        <v>1.414460932677575</v>
      </c>
      <c r="G629">
        <f t="shared" ca="1" si="68"/>
        <v>1540.8397660372152</v>
      </c>
      <c r="H629">
        <f t="shared" ca="1" si="69"/>
        <v>1.4144609326776845</v>
      </c>
    </row>
    <row r="630" spans="1:8" x14ac:dyDescent="0.25">
      <c r="A630">
        <v>615</v>
      </c>
      <c r="B630">
        <f t="shared" ca="1" si="63"/>
        <v>2.8454962446784204</v>
      </c>
      <c r="C630">
        <f t="shared" ca="1" si="64"/>
        <v>1542.2708013492158</v>
      </c>
      <c r="D630">
        <f t="shared" ca="1" si="65"/>
        <v>1542.2708013492158</v>
      </c>
      <c r="E630" s="13">
        <f t="shared" ca="1" si="66"/>
        <v>5</v>
      </c>
      <c r="F630">
        <f t="shared" ca="1" si="67"/>
        <v>2.5573274311921419</v>
      </c>
      <c r="G630">
        <f t="shared" ca="1" si="68"/>
        <v>1544.828128780408</v>
      </c>
      <c r="H630">
        <f t="shared" ca="1" si="69"/>
        <v>2.5573274311921068</v>
      </c>
    </row>
    <row r="631" spans="1:8" x14ac:dyDescent="0.25">
      <c r="A631">
        <v>616</v>
      </c>
      <c r="B631">
        <f t="shared" ca="1" si="63"/>
        <v>1.8064623523532264</v>
      </c>
      <c r="C631">
        <f t="shared" ca="1" si="64"/>
        <v>1544.0772637015691</v>
      </c>
      <c r="D631">
        <f t="shared" ca="1" si="65"/>
        <v>1542.2708013492158</v>
      </c>
      <c r="E631" s="13">
        <f t="shared" ca="1" si="66"/>
        <v>9</v>
      </c>
      <c r="F631">
        <f t="shared" ca="1" si="67"/>
        <v>1.8569357491067544</v>
      </c>
      <c r="G631">
        <f t="shared" ca="1" si="68"/>
        <v>1544.1277370983225</v>
      </c>
      <c r="H631">
        <f t="shared" ca="1" si="69"/>
        <v>5.0473396753432098E-2</v>
      </c>
    </row>
    <row r="632" spans="1:8" x14ac:dyDescent="0.25">
      <c r="A632">
        <v>617</v>
      </c>
      <c r="B632">
        <f t="shared" ca="1" si="63"/>
        <v>2.8876553537839285</v>
      </c>
      <c r="C632">
        <f t="shared" ca="1" si="64"/>
        <v>1546.964919055353</v>
      </c>
      <c r="D632">
        <f t="shared" ca="1" si="65"/>
        <v>1546.964919055353</v>
      </c>
      <c r="E632" s="13">
        <f t="shared" ca="1" si="66"/>
        <v>12</v>
      </c>
      <c r="F632">
        <f t="shared" ca="1" si="67"/>
        <v>1.9768253206498061</v>
      </c>
      <c r="G632">
        <f t="shared" ca="1" si="68"/>
        <v>1548.9417443760028</v>
      </c>
      <c r="H632">
        <f t="shared" ca="1" si="69"/>
        <v>1.976825320649823</v>
      </c>
    </row>
    <row r="633" spans="1:8" x14ac:dyDescent="0.25">
      <c r="A633">
        <v>618</v>
      </c>
      <c r="B633">
        <f t="shared" ca="1" si="63"/>
        <v>4.4237244766666493</v>
      </c>
      <c r="C633">
        <f t="shared" ca="1" si="64"/>
        <v>1551.3886435320196</v>
      </c>
      <c r="D633">
        <f t="shared" ca="1" si="65"/>
        <v>1551.3886435320196</v>
      </c>
      <c r="E633" s="13">
        <f t="shared" ca="1" si="66"/>
        <v>4</v>
      </c>
      <c r="F633">
        <f t="shared" ca="1" si="67"/>
        <v>2.0764302266458827</v>
      </c>
      <c r="G633">
        <f t="shared" ca="1" si="68"/>
        <v>1553.4650737586655</v>
      </c>
      <c r="H633">
        <f t="shared" ca="1" si="69"/>
        <v>2.0764302266459254</v>
      </c>
    </row>
    <row r="634" spans="1:8" x14ac:dyDescent="0.25">
      <c r="A634">
        <v>619</v>
      </c>
      <c r="B634">
        <f t="shared" ca="1" si="63"/>
        <v>0.66456385720971012</v>
      </c>
      <c r="C634">
        <f t="shared" ca="1" si="64"/>
        <v>1552.0532073892293</v>
      </c>
      <c r="D634">
        <f t="shared" ca="1" si="65"/>
        <v>1551.3886435320196</v>
      </c>
      <c r="E634" s="13">
        <f t="shared" ca="1" si="66"/>
        <v>0</v>
      </c>
      <c r="F634">
        <f t="shared" ca="1" si="67"/>
        <v>2.1074088647798694</v>
      </c>
      <c r="G634">
        <f t="shared" ca="1" si="68"/>
        <v>1553.4960523967995</v>
      </c>
      <c r="H634">
        <f t="shared" ca="1" si="69"/>
        <v>1.4428450075702131</v>
      </c>
    </row>
    <row r="635" spans="1:8" x14ac:dyDescent="0.25">
      <c r="A635">
        <v>620</v>
      </c>
      <c r="B635">
        <f t="shared" ca="1" si="63"/>
        <v>1.767147960677538</v>
      </c>
      <c r="C635">
        <f t="shared" ca="1" si="64"/>
        <v>1553.8203553499068</v>
      </c>
      <c r="D635">
        <f t="shared" ca="1" si="65"/>
        <v>1553.8203553499068</v>
      </c>
      <c r="E635" s="13">
        <f t="shared" ca="1" si="66"/>
        <v>15</v>
      </c>
      <c r="F635">
        <f t="shared" ca="1" si="67"/>
        <v>1.6981316755842173</v>
      </c>
      <c r="G635">
        <f t="shared" ca="1" si="68"/>
        <v>1555.5184870254909</v>
      </c>
      <c r="H635">
        <f t="shared" ca="1" si="69"/>
        <v>1.6981316755841362</v>
      </c>
    </row>
    <row r="636" spans="1:8" x14ac:dyDescent="0.25">
      <c r="A636">
        <v>621</v>
      </c>
      <c r="B636">
        <f t="shared" ca="1" si="63"/>
        <v>2.0497221436486952</v>
      </c>
      <c r="C636">
        <f t="shared" ca="1" si="64"/>
        <v>1555.8700774935555</v>
      </c>
      <c r="D636">
        <f t="shared" ca="1" si="65"/>
        <v>1555.8700774935555</v>
      </c>
      <c r="E636" s="13">
        <f t="shared" ca="1" si="66"/>
        <v>6</v>
      </c>
      <c r="F636">
        <f t="shared" ca="1" si="67"/>
        <v>2.0683412227174753</v>
      </c>
      <c r="G636">
        <f t="shared" ca="1" si="68"/>
        <v>1557.938418716273</v>
      </c>
      <c r="H636">
        <f t="shared" ca="1" si="69"/>
        <v>2.0683412227174358</v>
      </c>
    </row>
    <row r="637" spans="1:8" x14ac:dyDescent="0.25">
      <c r="A637">
        <v>622</v>
      </c>
      <c r="B637">
        <f t="shared" ca="1" si="63"/>
        <v>2.0264958490406522</v>
      </c>
      <c r="C637">
        <f t="shared" ca="1" si="64"/>
        <v>1557.8965733425962</v>
      </c>
      <c r="D637">
        <f t="shared" ca="1" si="65"/>
        <v>1555.8700774935555</v>
      </c>
      <c r="E637" s="13">
        <f t="shared" ca="1" si="66"/>
        <v>14</v>
      </c>
      <c r="F637">
        <f t="shared" ca="1" si="67"/>
        <v>1.7219535150486873</v>
      </c>
      <c r="G637">
        <f t="shared" ca="1" si="68"/>
        <v>1557.5920310086042</v>
      </c>
      <c r="H637">
        <f t="shared" ca="1" si="69"/>
        <v>-0.30454233399200348</v>
      </c>
    </row>
    <row r="638" spans="1:8" x14ac:dyDescent="0.25">
      <c r="A638">
        <v>623</v>
      </c>
      <c r="B638">
        <f t="shared" ca="1" si="63"/>
        <v>3.0454094841956976</v>
      </c>
      <c r="C638">
        <f t="shared" ca="1" si="64"/>
        <v>1560.9419828267919</v>
      </c>
      <c r="D638">
        <f t="shared" ca="1" si="65"/>
        <v>1560.9419828267919</v>
      </c>
      <c r="E638" s="13">
        <f t="shared" ca="1" si="66"/>
        <v>0</v>
      </c>
      <c r="F638">
        <f t="shared" ca="1" si="67"/>
        <v>1.8616613646002143</v>
      </c>
      <c r="G638">
        <f t="shared" ca="1" si="68"/>
        <v>1562.8036441913921</v>
      </c>
      <c r="H638">
        <f t="shared" ca="1" si="69"/>
        <v>1.8616613646001952</v>
      </c>
    </row>
    <row r="639" spans="1:8" x14ac:dyDescent="0.25">
      <c r="A639">
        <v>624</v>
      </c>
      <c r="B639">
        <f t="shared" ca="1" si="63"/>
        <v>3.3733485711617055</v>
      </c>
      <c r="C639">
        <f t="shared" ca="1" si="64"/>
        <v>1564.3153313979535</v>
      </c>
      <c r="D639">
        <f t="shared" ca="1" si="65"/>
        <v>1564.3153313979535</v>
      </c>
      <c r="E639" s="13">
        <f t="shared" ca="1" si="66"/>
        <v>5</v>
      </c>
      <c r="F639">
        <f t="shared" ca="1" si="67"/>
        <v>1.5789725684229072</v>
      </c>
      <c r="G639">
        <f t="shared" ca="1" si="68"/>
        <v>1565.8943039663764</v>
      </c>
      <c r="H639">
        <f t="shared" ca="1" si="69"/>
        <v>1.5789725684228415</v>
      </c>
    </row>
    <row r="640" spans="1:8" x14ac:dyDescent="0.25">
      <c r="A640">
        <v>625</v>
      </c>
      <c r="B640">
        <f t="shared" ca="1" si="63"/>
        <v>3.153515844673036</v>
      </c>
      <c r="C640">
        <f t="shared" ca="1" si="64"/>
        <v>1567.4688472426265</v>
      </c>
      <c r="D640">
        <f t="shared" ca="1" si="65"/>
        <v>1567.4688472426265</v>
      </c>
      <c r="E640" s="13">
        <f t="shared" ca="1" si="66"/>
        <v>8</v>
      </c>
      <c r="F640">
        <f t="shared" ca="1" si="67"/>
        <v>2.3691480058832934</v>
      </c>
      <c r="G640">
        <f t="shared" ca="1" si="68"/>
        <v>1569.8379952485097</v>
      </c>
      <c r="H640">
        <f t="shared" ca="1" si="69"/>
        <v>2.3691480058832894</v>
      </c>
    </row>
    <row r="641" spans="1:8" x14ac:dyDescent="0.25">
      <c r="A641">
        <v>626</v>
      </c>
      <c r="B641">
        <f t="shared" ca="1" si="63"/>
        <v>2.8745657798651947</v>
      </c>
      <c r="C641">
        <f t="shared" ca="1" si="64"/>
        <v>1570.3434130224916</v>
      </c>
      <c r="D641">
        <f t="shared" ca="1" si="65"/>
        <v>1570.3434130224916</v>
      </c>
      <c r="E641" s="13">
        <f t="shared" ca="1" si="66"/>
        <v>7</v>
      </c>
      <c r="F641">
        <f t="shared" ca="1" si="67"/>
        <v>2.6764819128125206</v>
      </c>
      <c r="G641">
        <f t="shared" ca="1" si="68"/>
        <v>1573.0198949353041</v>
      </c>
      <c r="H641">
        <f t="shared" ca="1" si="69"/>
        <v>2.6764819128125055</v>
      </c>
    </row>
    <row r="642" spans="1:8" x14ac:dyDescent="0.25">
      <c r="A642">
        <v>627</v>
      </c>
      <c r="B642">
        <f t="shared" ca="1" si="63"/>
        <v>2.5695434965305108</v>
      </c>
      <c r="C642">
        <f t="shared" ca="1" si="64"/>
        <v>1572.9129565190221</v>
      </c>
      <c r="D642">
        <f t="shared" ca="1" si="65"/>
        <v>1570.3434130224916</v>
      </c>
      <c r="E642" s="13">
        <f t="shared" ca="1" si="66"/>
        <v>10</v>
      </c>
      <c r="F642">
        <f t="shared" ca="1" si="67"/>
        <v>1.5167810851260493</v>
      </c>
      <c r="G642">
        <f t="shared" ca="1" si="68"/>
        <v>1571.8601941076176</v>
      </c>
      <c r="H642">
        <f t="shared" ca="1" si="69"/>
        <v>-1.0527624114045011</v>
      </c>
    </row>
    <row r="643" spans="1:8" x14ac:dyDescent="0.25">
      <c r="A643">
        <v>628</v>
      </c>
      <c r="B643">
        <f t="shared" ca="1" si="63"/>
        <v>2.6683202734746385</v>
      </c>
      <c r="C643">
        <f t="shared" ca="1" si="64"/>
        <v>1575.5812767924967</v>
      </c>
      <c r="D643">
        <f t="shared" ca="1" si="65"/>
        <v>1575.5812767924967</v>
      </c>
      <c r="E643" s="13">
        <f t="shared" ca="1" si="66"/>
        <v>8</v>
      </c>
      <c r="F643">
        <f t="shared" ca="1" si="67"/>
        <v>2.6820808559834091</v>
      </c>
      <c r="G643">
        <f t="shared" ca="1" si="68"/>
        <v>1578.2633576484802</v>
      </c>
      <c r="H643">
        <f t="shared" ca="1" si="69"/>
        <v>2.6820808559834859</v>
      </c>
    </row>
    <row r="644" spans="1:8" x14ac:dyDescent="0.25">
      <c r="A644">
        <v>629</v>
      </c>
      <c r="B644">
        <f t="shared" ca="1" si="63"/>
        <v>0.11236069536170512</v>
      </c>
      <c r="C644">
        <f t="shared" ca="1" si="64"/>
        <v>1575.6936374878585</v>
      </c>
      <c r="D644">
        <f t="shared" ca="1" si="65"/>
        <v>1575.5812767924967</v>
      </c>
      <c r="E644" s="13">
        <f t="shared" ca="1" si="66"/>
        <v>4</v>
      </c>
      <c r="F644">
        <f t="shared" ca="1" si="67"/>
        <v>2.4247165924593137</v>
      </c>
      <c r="G644">
        <f t="shared" ca="1" si="68"/>
        <v>1578.0059933849561</v>
      </c>
      <c r="H644">
        <f t="shared" ca="1" si="69"/>
        <v>2.3123558970976319</v>
      </c>
    </row>
    <row r="645" spans="1:8" x14ac:dyDescent="0.25">
      <c r="A645">
        <v>630</v>
      </c>
      <c r="B645">
        <f t="shared" ca="1" si="63"/>
        <v>3.5654317936611131</v>
      </c>
      <c r="C645">
        <f t="shared" ca="1" si="64"/>
        <v>1579.2590692815197</v>
      </c>
      <c r="D645">
        <f t="shared" ca="1" si="65"/>
        <v>1579.2590692815197</v>
      </c>
      <c r="E645" s="13">
        <f t="shared" ca="1" si="66"/>
        <v>10</v>
      </c>
      <c r="F645">
        <f t="shared" ca="1" si="67"/>
        <v>1.5429476590920481</v>
      </c>
      <c r="G645">
        <f t="shared" ca="1" si="68"/>
        <v>1580.8020169406118</v>
      </c>
      <c r="H645">
        <f t="shared" ca="1" si="69"/>
        <v>1.5429476590920785</v>
      </c>
    </row>
    <row r="646" spans="1:8" x14ac:dyDescent="0.25">
      <c r="A646">
        <v>631</v>
      </c>
      <c r="B646">
        <f t="shared" ca="1" si="63"/>
        <v>1.4600927645725585</v>
      </c>
      <c r="C646">
        <f t="shared" ca="1" si="64"/>
        <v>1580.7191620460924</v>
      </c>
      <c r="D646">
        <f t="shared" ca="1" si="65"/>
        <v>1579.2590692815197</v>
      </c>
      <c r="E646" s="13">
        <f t="shared" ca="1" si="66"/>
        <v>0</v>
      </c>
      <c r="F646">
        <f t="shared" ca="1" si="67"/>
        <v>1.955406234618863</v>
      </c>
      <c r="G646">
        <f t="shared" ca="1" si="68"/>
        <v>1581.2144755161385</v>
      </c>
      <c r="H646">
        <f t="shared" ca="1" si="69"/>
        <v>0.49531347004608506</v>
      </c>
    </row>
    <row r="647" spans="1:8" x14ac:dyDescent="0.25">
      <c r="A647">
        <v>632</v>
      </c>
      <c r="B647">
        <f t="shared" ca="1" si="63"/>
        <v>1.5123908249459328</v>
      </c>
      <c r="C647">
        <f t="shared" ca="1" si="64"/>
        <v>1582.2315528710383</v>
      </c>
      <c r="D647">
        <f t="shared" ca="1" si="65"/>
        <v>1582.2315528710383</v>
      </c>
      <c r="E647" s="13">
        <f t="shared" ca="1" si="66"/>
        <v>4</v>
      </c>
      <c r="F647">
        <f t="shared" ca="1" si="67"/>
        <v>2.1697412254742399</v>
      </c>
      <c r="G647">
        <f t="shared" ca="1" si="68"/>
        <v>1584.4012940965124</v>
      </c>
      <c r="H647">
        <f t="shared" ca="1" si="69"/>
        <v>2.1697412254741266</v>
      </c>
    </row>
    <row r="648" spans="1:8" x14ac:dyDescent="0.25">
      <c r="A648">
        <v>633</v>
      </c>
      <c r="B648">
        <f t="shared" ca="1" si="63"/>
        <v>0.75528632415506169</v>
      </c>
      <c r="C648">
        <f t="shared" ca="1" si="64"/>
        <v>1582.9868391951934</v>
      </c>
      <c r="D648">
        <f t="shared" ca="1" si="65"/>
        <v>1582.2315528710383</v>
      </c>
      <c r="E648" s="13">
        <f t="shared" ca="1" si="66"/>
        <v>1</v>
      </c>
      <c r="F648">
        <f t="shared" ca="1" si="67"/>
        <v>2.0447936115072527</v>
      </c>
      <c r="G648">
        <f t="shared" ca="1" si="68"/>
        <v>1584.2763464825455</v>
      </c>
      <c r="H648">
        <f t="shared" ca="1" si="69"/>
        <v>1.2895072873520803</v>
      </c>
    </row>
    <row r="649" spans="1:8" x14ac:dyDescent="0.25">
      <c r="A649">
        <v>634</v>
      </c>
      <c r="B649">
        <f t="shared" ca="1" si="63"/>
        <v>0.7551843985640222</v>
      </c>
      <c r="C649">
        <f t="shared" ca="1" si="64"/>
        <v>1583.7420235937575</v>
      </c>
      <c r="D649">
        <f t="shared" ca="1" si="65"/>
        <v>1582.9868391951934</v>
      </c>
      <c r="E649" s="13">
        <f t="shared" ca="1" si="66"/>
        <v>7</v>
      </c>
      <c r="F649">
        <f t="shared" ca="1" si="67"/>
        <v>1.9456258980906556</v>
      </c>
      <c r="G649">
        <f t="shared" ca="1" si="68"/>
        <v>1584.932465093284</v>
      </c>
      <c r="H649">
        <f t="shared" ca="1" si="69"/>
        <v>1.1904414995265142</v>
      </c>
    </row>
    <row r="650" spans="1:8" x14ac:dyDescent="0.25">
      <c r="A650">
        <v>635</v>
      </c>
      <c r="B650">
        <f t="shared" ca="1" si="63"/>
        <v>1.5853336044105792</v>
      </c>
      <c r="C650">
        <f t="shared" ca="1" si="64"/>
        <v>1585.3273571981681</v>
      </c>
      <c r="D650">
        <f t="shared" ca="1" si="65"/>
        <v>1585.3273571981681</v>
      </c>
      <c r="E650" s="13">
        <f t="shared" ca="1" si="66"/>
        <v>10</v>
      </c>
      <c r="F650">
        <f t="shared" ca="1" si="67"/>
        <v>2.8008537670293689</v>
      </c>
      <c r="G650">
        <f t="shared" ca="1" si="68"/>
        <v>1588.1282109651975</v>
      </c>
      <c r="H650">
        <f t="shared" ca="1" si="69"/>
        <v>2.8008537670293663</v>
      </c>
    </row>
    <row r="651" spans="1:8" x14ac:dyDescent="0.25">
      <c r="A651">
        <v>636</v>
      </c>
      <c r="B651">
        <f t="shared" ca="1" si="63"/>
        <v>0.77429309993384932</v>
      </c>
      <c r="C651">
        <f t="shared" ca="1" si="64"/>
        <v>1586.101650298102</v>
      </c>
      <c r="D651">
        <f t="shared" ca="1" si="65"/>
        <v>1585.3273571981681</v>
      </c>
      <c r="E651" s="13">
        <f t="shared" ca="1" si="66"/>
        <v>12</v>
      </c>
      <c r="F651">
        <f t="shared" ca="1" si="67"/>
        <v>2.1783497454233536</v>
      </c>
      <c r="G651">
        <f t="shared" ca="1" si="68"/>
        <v>1587.5057069435913</v>
      </c>
      <c r="H651">
        <f t="shared" ca="1" si="69"/>
        <v>1.4040566454893906</v>
      </c>
    </row>
    <row r="652" spans="1:8" x14ac:dyDescent="0.25">
      <c r="A652">
        <v>637</v>
      </c>
      <c r="B652">
        <f t="shared" ca="1" si="63"/>
        <v>1.8407323404057747</v>
      </c>
      <c r="C652">
        <f t="shared" ca="1" si="64"/>
        <v>1587.9423826385078</v>
      </c>
      <c r="D652">
        <f t="shared" ca="1" si="65"/>
        <v>1587.9423826385078</v>
      </c>
      <c r="E652" s="13">
        <f t="shared" ca="1" si="66"/>
        <v>10</v>
      </c>
      <c r="F652">
        <f t="shared" ca="1" si="67"/>
        <v>1.5137611411478566</v>
      </c>
      <c r="G652">
        <f t="shared" ca="1" si="68"/>
        <v>1589.4561437796556</v>
      </c>
      <c r="H652">
        <f t="shared" ca="1" si="69"/>
        <v>1.5137611411478247</v>
      </c>
    </row>
    <row r="653" spans="1:8" x14ac:dyDescent="0.25">
      <c r="A653">
        <v>638</v>
      </c>
      <c r="B653">
        <f t="shared" ca="1" si="63"/>
        <v>2.7085958186752199</v>
      </c>
      <c r="C653">
        <f t="shared" ca="1" si="64"/>
        <v>1590.6509784571829</v>
      </c>
      <c r="D653">
        <f t="shared" ca="1" si="65"/>
        <v>1590.6509784571829</v>
      </c>
      <c r="E653" s="13">
        <f t="shared" ca="1" si="66"/>
        <v>8</v>
      </c>
      <c r="F653">
        <f t="shared" ca="1" si="67"/>
        <v>2.5096773804942734</v>
      </c>
      <c r="G653">
        <f t="shared" ca="1" si="68"/>
        <v>1593.160655837677</v>
      </c>
      <c r="H653">
        <f t="shared" ca="1" si="69"/>
        <v>2.5096773804941677</v>
      </c>
    </row>
    <row r="654" spans="1:8" x14ac:dyDescent="0.25">
      <c r="A654">
        <v>639</v>
      </c>
      <c r="B654">
        <f t="shared" ca="1" si="63"/>
        <v>1.9503503950590018</v>
      </c>
      <c r="C654">
        <f t="shared" ca="1" si="64"/>
        <v>1592.601328852242</v>
      </c>
      <c r="D654">
        <f t="shared" ca="1" si="65"/>
        <v>1590.6509784571829</v>
      </c>
      <c r="E654" s="13">
        <f t="shared" ca="1" si="66"/>
        <v>6</v>
      </c>
      <c r="F654">
        <f t="shared" ca="1" si="67"/>
        <v>1.8315146489258598</v>
      </c>
      <c r="G654">
        <f t="shared" ca="1" si="68"/>
        <v>1592.4824931061087</v>
      </c>
      <c r="H654">
        <f t="shared" ca="1" si="69"/>
        <v>-0.11883574613329984</v>
      </c>
    </row>
    <row r="655" spans="1:8" x14ac:dyDescent="0.25">
      <c r="A655">
        <v>640</v>
      </c>
      <c r="B655">
        <f t="shared" ca="1" si="63"/>
        <v>2.406449194970528</v>
      </c>
      <c r="C655">
        <f t="shared" ca="1" si="64"/>
        <v>1595.0077780472125</v>
      </c>
      <c r="D655">
        <f t="shared" ca="1" si="65"/>
        <v>1595.0077780472125</v>
      </c>
      <c r="E655" s="13">
        <f t="shared" ca="1" si="66"/>
        <v>9</v>
      </c>
      <c r="F655">
        <f t="shared" ca="1" si="67"/>
        <v>1.8886368320293607</v>
      </c>
      <c r="G655">
        <f t="shared" ca="1" si="68"/>
        <v>1596.8964148792418</v>
      </c>
      <c r="H655">
        <f t="shared" ca="1" si="69"/>
        <v>1.8886368320293059</v>
      </c>
    </row>
    <row r="656" spans="1:8" x14ac:dyDescent="0.25">
      <c r="A656">
        <v>641</v>
      </c>
      <c r="B656">
        <f t="shared" ca="1" si="63"/>
        <v>1.7874146851128754</v>
      </c>
      <c r="C656">
        <f t="shared" ca="1" si="64"/>
        <v>1596.7951927323254</v>
      </c>
      <c r="D656">
        <f t="shared" ca="1" si="65"/>
        <v>1595.0077780472125</v>
      </c>
      <c r="E656" s="13">
        <f t="shared" ca="1" si="66"/>
        <v>7</v>
      </c>
      <c r="F656">
        <f t="shared" ca="1" si="67"/>
        <v>2.907547084699273</v>
      </c>
      <c r="G656">
        <f t="shared" ca="1" si="68"/>
        <v>1597.9153251319117</v>
      </c>
      <c r="H656">
        <f t="shared" ca="1" si="69"/>
        <v>1.1201323995862822</v>
      </c>
    </row>
    <row r="657" spans="1:8" x14ac:dyDescent="0.25">
      <c r="A657">
        <v>642</v>
      </c>
      <c r="B657">
        <f t="shared" ca="1" si="63"/>
        <v>3.3275435066235199</v>
      </c>
      <c r="C657">
        <f t="shared" ca="1" si="64"/>
        <v>1600.1227362389488</v>
      </c>
      <c r="D657">
        <f t="shared" ca="1" si="65"/>
        <v>1600.1227362389488</v>
      </c>
      <c r="E657" s="13">
        <f t="shared" ca="1" si="66"/>
        <v>13</v>
      </c>
      <c r="F657">
        <f t="shared" ca="1" si="67"/>
        <v>1.7913277113643671</v>
      </c>
      <c r="G657">
        <f t="shared" ca="1" si="68"/>
        <v>1601.9140639503132</v>
      </c>
      <c r="H657">
        <f t="shared" ca="1" si="69"/>
        <v>1.7913277113643744</v>
      </c>
    </row>
    <row r="658" spans="1:8" x14ac:dyDescent="0.25">
      <c r="A658">
        <v>643</v>
      </c>
      <c r="B658">
        <f t="shared" ref="B658:B721" ca="1" si="70">$B$4+RAND()*($B$5-$B$4)</f>
        <v>0.18498921643490041</v>
      </c>
      <c r="C658">
        <f t="shared" ref="C658:C721" ca="1" si="71">C657+B658</f>
        <v>1600.3077254553837</v>
      </c>
      <c r="D658">
        <f t="shared" ref="D658:D721" ca="1" si="72">IF(C658&gt;G657,C658,C657)</f>
        <v>1600.1227362389488</v>
      </c>
      <c r="E658" s="13">
        <f t="shared" ref="E658:E721" ca="1" si="73">RANDBETWEEN(0,15)</f>
        <v>10</v>
      </c>
      <c r="F658">
        <f t="shared" ref="F658:F721" ca="1" si="74">_xlfn.NORM.INV(RAND(),$B$8,$B$9)</f>
        <v>2.1229278136407626</v>
      </c>
      <c r="G658">
        <f t="shared" ref="G658:G721" ca="1" si="75">D658+F658</f>
        <v>1602.2456640525895</v>
      </c>
      <c r="H658">
        <f t="shared" ref="H658:H721" ca="1" si="76">G658-C658</f>
        <v>1.9379385972058571</v>
      </c>
    </row>
    <row r="659" spans="1:8" x14ac:dyDescent="0.25">
      <c r="A659">
        <v>644</v>
      </c>
      <c r="B659">
        <f t="shared" ca="1" si="70"/>
        <v>1.5167489664345006</v>
      </c>
      <c r="C659">
        <f t="shared" ca="1" si="71"/>
        <v>1601.8244744218182</v>
      </c>
      <c r="D659">
        <f t="shared" ca="1" si="72"/>
        <v>1600.3077254553837</v>
      </c>
      <c r="E659" s="13">
        <f t="shared" ca="1" si="73"/>
        <v>6</v>
      </c>
      <c r="F659">
        <f t="shared" ca="1" si="74"/>
        <v>1.619881839919767</v>
      </c>
      <c r="G659">
        <f t="shared" ca="1" si="75"/>
        <v>1601.9276072953035</v>
      </c>
      <c r="H659">
        <f t="shared" ca="1" si="76"/>
        <v>0.10313287348526501</v>
      </c>
    </row>
    <row r="660" spans="1:8" x14ac:dyDescent="0.25">
      <c r="A660">
        <v>645</v>
      </c>
      <c r="B660">
        <f t="shared" ca="1" si="70"/>
        <v>1.0761907187515711</v>
      </c>
      <c r="C660">
        <f t="shared" ca="1" si="71"/>
        <v>1602.9006651405698</v>
      </c>
      <c r="D660">
        <f t="shared" ca="1" si="72"/>
        <v>1602.9006651405698</v>
      </c>
      <c r="E660" s="13">
        <f t="shared" ca="1" si="73"/>
        <v>8</v>
      </c>
      <c r="F660">
        <f t="shared" ca="1" si="74"/>
        <v>2.3402318598799559</v>
      </c>
      <c r="G660">
        <f t="shared" ca="1" si="75"/>
        <v>1605.2408970004496</v>
      </c>
      <c r="H660">
        <f t="shared" ca="1" si="76"/>
        <v>2.3402318598798502</v>
      </c>
    </row>
    <row r="661" spans="1:8" x14ac:dyDescent="0.25">
      <c r="A661">
        <v>646</v>
      </c>
      <c r="B661">
        <f t="shared" ca="1" si="70"/>
        <v>4.5866376050746318</v>
      </c>
      <c r="C661">
        <f t="shared" ca="1" si="71"/>
        <v>1607.4873027456445</v>
      </c>
      <c r="D661">
        <f t="shared" ca="1" si="72"/>
        <v>1607.4873027456445</v>
      </c>
      <c r="E661" s="13">
        <f t="shared" ca="1" si="73"/>
        <v>4</v>
      </c>
      <c r="F661">
        <f t="shared" ca="1" si="74"/>
        <v>1.3635483741079204</v>
      </c>
      <c r="G661">
        <f t="shared" ca="1" si="75"/>
        <v>1608.8508511197524</v>
      </c>
      <c r="H661">
        <f t="shared" ca="1" si="76"/>
        <v>1.3635483741079497</v>
      </c>
    </row>
    <row r="662" spans="1:8" x14ac:dyDescent="0.25">
      <c r="A662">
        <v>647</v>
      </c>
      <c r="B662">
        <f t="shared" ca="1" si="70"/>
        <v>2.073396700055723</v>
      </c>
      <c r="C662">
        <f t="shared" ca="1" si="71"/>
        <v>1609.5606994457003</v>
      </c>
      <c r="D662">
        <f t="shared" ca="1" si="72"/>
        <v>1609.5606994457003</v>
      </c>
      <c r="E662" s="13">
        <f t="shared" ca="1" si="73"/>
        <v>4</v>
      </c>
      <c r="F662">
        <f t="shared" ca="1" si="74"/>
        <v>1.2440434135503764</v>
      </c>
      <c r="G662">
        <f t="shared" ca="1" si="75"/>
        <v>1610.8047428592506</v>
      </c>
      <c r="H662">
        <f t="shared" ca="1" si="76"/>
        <v>1.2440434135503438</v>
      </c>
    </row>
    <row r="663" spans="1:8" x14ac:dyDescent="0.25">
      <c r="A663">
        <v>648</v>
      </c>
      <c r="B663">
        <f t="shared" ca="1" si="70"/>
        <v>2.2499259755057737</v>
      </c>
      <c r="C663">
        <f t="shared" ca="1" si="71"/>
        <v>1611.8106254212059</v>
      </c>
      <c r="D663">
        <f t="shared" ca="1" si="72"/>
        <v>1611.8106254212059</v>
      </c>
      <c r="E663" s="13">
        <f t="shared" ca="1" si="73"/>
        <v>4</v>
      </c>
      <c r="F663">
        <f t="shared" ca="1" si="74"/>
        <v>1.8152894882555266</v>
      </c>
      <c r="G663">
        <f t="shared" ca="1" si="75"/>
        <v>1613.6259149094615</v>
      </c>
      <c r="H663">
        <f t="shared" ca="1" si="76"/>
        <v>1.8152894882555302</v>
      </c>
    </row>
    <row r="664" spans="1:8" x14ac:dyDescent="0.25">
      <c r="A664">
        <v>649</v>
      </c>
      <c r="B664">
        <f t="shared" ca="1" si="70"/>
        <v>2.2381484032497205</v>
      </c>
      <c r="C664">
        <f t="shared" ca="1" si="71"/>
        <v>1614.0487738244556</v>
      </c>
      <c r="D664">
        <f t="shared" ca="1" si="72"/>
        <v>1614.0487738244556</v>
      </c>
      <c r="E664" s="13">
        <f t="shared" ca="1" si="73"/>
        <v>10</v>
      </c>
      <c r="F664">
        <f t="shared" ca="1" si="74"/>
        <v>1.2892823947205061</v>
      </c>
      <c r="G664">
        <f t="shared" ca="1" si="75"/>
        <v>1615.338056219176</v>
      </c>
      <c r="H664">
        <f t="shared" ca="1" si="76"/>
        <v>1.2892823947204306</v>
      </c>
    </row>
    <row r="665" spans="1:8" x14ac:dyDescent="0.25">
      <c r="A665">
        <v>650</v>
      </c>
      <c r="B665">
        <f t="shared" ca="1" si="70"/>
        <v>2.3379647838724416</v>
      </c>
      <c r="C665">
        <f t="shared" ca="1" si="71"/>
        <v>1616.386738608328</v>
      </c>
      <c r="D665">
        <f t="shared" ca="1" si="72"/>
        <v>1616.386738608328</v>
      </c>
      <c r="E665" s="13">
        <f t="shared" ca="1" si="73"/>
        <v>4</v>
      </c>
      <c r="F665">
        <f t="shared" ca="1" si="74"/>
        <v>1.9789326932927691</v>
      </c>
      <c r="G665">
        <f t="shared" ca="1" si="75"/>
        <v>1618.3656713016208</v>
      </c>
      <c r="H665">
        <f t="shared" ca="1" si="76"/>
        <v>1.9789326932927906</v>
      </c>
    </row>
    <row r="666" spans="1:8" x14ac:dyDescent="0.25">
      <c r="A666">
        <v>651</v>
      </c>
      <c r="B666">
        <f t="shared" ca="1" si="70"/>
        <v>3.2776825150065916</v>
      </c>
      <c r="C666">
        <f t="shared" ca="1" si="71"/>
        <v>1619.6644211233345</v>
      </c>
      <c r="D666">
        <f t="shared" ca="1" si="72"/>
        <v>1619.6644211233345</v>
      </c>
      <c r="E666" s="13">
        <f t="shared" ca="1" si="73"/>
        <v>9</v>
      </c>
      <c r="F666">
        <f t="shared" ca="1" si="74"/>
        <v>2.6671808354711408</v>
      </c>
      <c r="G666">
        <f t="shared" ca="1" si="75"/>
        <v>1622.3316019588055</v>
      </c>
      <c r="H666">
        <f t="shared" ca="1" si="76"/>
        <v>2.667180835471072</v>
      </c>
    </row>
    <row r="667" spans="1:8" x14ac:dyDescent="0.25">
      <c r="A667">
        <v>652</v>
      </c>
      <c r="B667">
        <f t="shared" ca="1" si="70"/>
        <v>3.8374769725064506</v>
      </c>
      <c r="C667">
        <f t="shared" ca="1" si="71"/>
        <v>1623.5018980958409</v>
      </c>
      <c r="D667">
        <f t="shared" ca="1" si="72"/>
        <v>1623.5018980958409</v>
      </c>
      <c r="E667" s="13">
        <f t="shared" ca="1" si="73"/>
        <v>1</v>
      </c>
      <c r="F667">
        <f t="shared" ca="1" si="74"/>
        <v>1.7407781707810908</v>
      </c>
      <c r="G667">
        <f t="shared" ca="1" si="75"/>
        <v>1625.2426762666221</v>
      </c>
      <c r="H667">
        <f t="shared" ca="1" si="76"/>
        <v>1.7407781707811409</v>
      </c>
    </row>
    <row r="668" spans="1:8" x14ac:dyDescent="0.25">
      <c r="A668">
        <v>653</v>
      </c>
      <c r="B668">
        <f t="shared" ca="1" si="70"/>
        <v>0.27146097589302698</v>
      </c>
      <c r="C668">
        <f t="shared" ca="1" si="71"/>
        <v>1623.7733590717339</v>
      </c>
      <c r="D668">
        <f t="shared" ca="1" si="72"/>
        <v>1623.5018980958409</v>
      </c>
      <c r="E668" s="13">
        <f t="shared" ca="1" si="73"/>
        <v>4</v>
      </c>
      <c r="F668">
        <f t="shared" ca="1" si="74"/>
        <v>1.8986996422053914</v>
      </c>
      <c r="G668">
        <f t="shared" ca="1" si="75"/>
        <v>1625.4005977380464</v>
      </c>
      <c r="H668">
        <f t="shared" ca="1" si="76"/>
        <v>1.6272386663124507</v>
      </c>
    </row>
    <row r="669" spans="1:8" x14ac:dyDescent="0.25">
      <c r="A669">
        <v>654</v>
      </c>
      <c r="B669">
        <f t="shared" ca="1" si="70"/>
        <v>2.9074376599227731</v>
      </c>
      <c r="C669">
        <f t="shared" ca="1" si="71"/>
        <v>1626.6807967316568</v>
      </c>
      <c r="D669">
        <f t="shared" ca="1" si="72"/>
        <v>1626.6807967316568</v>
      </c>
      <c r="E669" s="13">
        <f t="shared" ca="1" si="73"/>
        <v>15</v>
      </c>
      <c r="F669">
        <f t="shared" ca="1" si="74"/>
        <v>1.9717017427439156</v>
      </c>
      <c r="G669">
        <f t="shared" ca="1" si="75"/>
        <v>1628.6524984744008</v>
      </c>
      <c r="H669">
        <f t="shared" ca="1" si="76"/>
        <v>1.9717017427440169</v>
      </c>
    </row>
    <row r="670" spans="1:8" x14ac:dyDescent="0.25">
      <c r="A670">
        <v>655</v>
      </c>
      <c r="B670">
        <f t="shared" ca="1" si="70"/>
        <v>3.3936288875657894</v>
      </c>
      <c r="C670">
        <f t="shared" ca="1" si="71"/>
        <v>1630.0744256192224</v>
      </c>
      <c r="D670">
        <f t="shared" ca="1" si="72"/>
        <v>1630.0744256192224</v>
      </c>
      <c r="E670" s="13">
        <f t="shared" ca="1" si="73"/>
        <v>8</v>
      </c>
      <c r="F670">
        <f t="shared" ca="1" si="74"/>
        <v>1.9710001583219072</v>
      </c>
      <c r="G670">
        <f t="shared" ca="1" si="75"/>
        <v>1632.0454257775443</v>
      </c>
      <c r="H670">
        <f t="shared" ca="1" si="76"/>
        <v>1.9710001583218855</v>
      </c>
    </row>
    <row r="671" spans="1:8" x14ac:dyDescent="0.25">
      <c r="A671">
        <v>656</v>
      </c>
      <c r="B671">
        <f t="shared" ca="1" si="70"/>
        <v>3.0536144294786647</v>
      </c>
      <c r="C671">
        <f t="shared" ca="1" si="71"/>
        <v>1633.128040048701</v>
      </c>
      <c r="D671">
        <f t="shared" ca="1" si="72"/>
        <v>1633.128040048701</v>
      </c>
      <c r="E671" s="13">
        <f t="shared" ca="1" si="73"/>
        <v>3</v>
      </c>
      <c r="F671">
        <f t="shared" ca="1" si="74"/>
        <v>2.0537430712592037</v>
      </c>
      <c r="G671">
        <f t="shared" ca="1" si="75"/>
        <v>1635.1817831199603</v>
      </c>
      <c r="H671">
        <f t="shared" ca="1" si="76"/>
        <v>2.053743071259305</v>
      </c>
    </row>
    <row r="672" spans="1:8" x14ac:dyDescent="0.25">
      <c r="A672">
        <v>657</v>
      </c>
      <c r="B672">
        <f t="shared" ca="1" si="70"/>
        <v>3.1617671039714939</v>
      </c>
      <c r="C672">
        <f t="shared" ca="1" si="71"/>
        <v>1636.2898071526724</v>
      </c>
      <c r="D672">
        <f t="shared" ca="1" si="72"/>
        <v>1636.2898071526724</v>
      </c>
      <c r="E672" s="13">
        <f t="shared" ca="1" si="73"/>
        <v>9</v>
      </c>
      <c r="F672">
        <f t="shared" ca="1" si="74"/>
        <v>2.0724769791876057</v>
      </c>
      <c r="G672">
        <f t="shared" ca="1" si="75"/>
        <v>1638.36228413186</v>
      </c>
      <c r="H672">
        <f t="shared" ca="1" si="76"/>
        <v>2.0724769791875133</v>
      </c>
    </row>
    <row r="673" spans="1:8" x14ac:dyDescent="0.25">
      <c r="A673">
        <v>658</v>
      </c>
      <c r="B673">
        <f t="shared" ca="1" si="70"/>
        <v>2.325658463742549</v>
      </c>
      <c r="C673">
        <f t="shared" ca="1" si="71"/>
        <v>1638.6154656164149</v>
      </c>
      <c r="D673">
        <f t="shared" ca="1" si="72"/>
        <v>1638.6154656164149</v>
      </c>
      <c r="E673" s="13">
        <f t="shared" ca="1" si="73"/>
        <v>0</v>
      </c>
      <c r="F673">
        <f t="shared" ca="1" si="74"/>
        <v>1.9554770371891719</v>
      </c>
      <c r="G673">
        <f t="shared" ca="1" si="75"/>
        <v>1640.5709426536041</v>
      </c>
      <c r="H673">
        <f t="shared" ca="1" si="76"/>
        <v>1.9554770371892118</v>
      </c>
    </row>
    <row r="674" spans="1:8" x14ac:dyDescent="0.25">
      <c r="A674">
        <v>659</v>
      </c>
      <c r="B674">
        <f t="shared" ca="1" si="70"/>
        <v>4.4453395910089881</v>
      </c>
      <c r="C674">
        <f t="shared" ca="1" si="71"/>
        <v>1643.060805207424</v>
      </c>
      <c r="D674">
        <f t="shared" ca="1" si="72"/>
        <v>1643.060805207424</v>
      </c>
      <c r="E674" s="13">
        <f t="shared" ca="1" si="73"/>
        <v>4</v>
      </c>
      <c r="F674">
        <f t="shared" ca="1" si="74"/>
        <v>1.4651084999582542</v>
      </c>
      <c r="G674">
        <f t="shared" ca="1" si="75"/>
        <v>1644.5259137073822</v>
      </c>
      <c r="H674">
        <f t="shared" ca="1" si="76"/>
        <v>1.4651084999582054</v>
      </c>
    </row>
    <row r="675" spans="1:8" x14ac:dyDescent="0.25">
      <c r="A675">
        <v>660</v>
      </c>
      <c r="B675">
        <f t="shared" ca="1" si="70"/>
        <v>2.4825970311844059</v>
      </c>
      <c r="C675">
        <f t="shared" ca="1" si="71"/>
        <v>1645.5434022386085</v>
      </c>
      <c r="D675">
        <f t="shared" ca="1" si="72"/>
        <v>1645.5434022386085</v>
      </c>
      <c r="E675" s="13">
        <f t="shared" ca="1" si="73"/>
        <v>13</v>
      </c>
      <c r="F675">
        <f t="shared" ca="1" si="74"/>
        <v>2.2264655675490435</v>
      </c>
      <c r="G675">
        <f t="shared" ca="1" si="75"/>
        <v>1647.7698678061574</v>
      </c>
      <c r="H675">
        <f t="shared" ca="1" si="76"/>
        <v>2.2264655675489848</v>
      </c>
    </row>
    <row r="676" spans="1:8" x14ac:dyDescent="0.25">
      <c r="A676">
        <v>661</v>
      </c>
      <c r="B676">
        <f t="shared" ca="1" si="70"/>
        <v>2.6280335557500027</v>
      </c>
      <c r="C676">
        <f t="shared" ca="1" si="71"/>
        <v>1648.1714357943586</v>
      </c>
      <c r="D676">
        <f t="shared" ca="1" si="72"/>
        <v>1648.1714357943586</v>
      </c>
      <c r="E676" s="13">
        <f t="shared" ca="1" si="73"/>
        <v>15</v>
      </c>
      <c r="F676">
        <f t="shared" ca="1" si="74"/>
        <v>2.8147213491569119</v>
      </c>
      <c r="G676">
        <f t="shared" ca="1" si="75"/>
        <v>1650.9861571435154</v>
      </c>
      <c r="H676">
        <f t="shared" ca="1" si="76"/>
        <v>2.8147213491567982</v>
      </c>
    </row>
    <row r="677" spans="1:8" x14ac:dyDescent="0.25">
      <c r="A677">
        <v>662</v>
      </c>
      <c r="B677">
        <f t="shared" ca="1" si="70"/>
        <v>2.8111581925359923</v>
      </c>
      <c r="C677">
        <f t="shared" ca="1" si="71"/>
        <v>1650.9825939868945</v>
      </c>
      <c r="D677">
        <f t="shared" ca="1" si="72"/>
        <v>1648.1714357943586</v>
      </c>
      <c r="E677" s="13">
        <f t="shared" ca="1" si="73"/>
        <v>8</v>
      </c>
      <c r="F677">
        <f t="shared" ca="1" si="74"/>
        <v>1.6715209419802841</v>
      </c>
      <c r="G677">
        <f t="shared" ca="1" si="75"/>
        <v>1649.8429567363389</v>
      </c>
      <c r="H677">
        <f t="shared" ca="1" si="76"/>
        <v>-1.1396372505555519</v>
      </c>
    </row>
    <row r="678" spans="1:8" x14ac:dyDescent="0.25">
      <c r="A678">
        <v>663</v>
      </c>
      <c r="B678">
        <f t="shared" ca="1" si="70"/>
        <v>4.0402271643180363</v>
      </c>
      <c r="C678">
        <f t="shared" ca="1" si="71"/>
        <v>1655.0228211512126</v>
      </c>
      <c r="D678">
        <f t="shared" ca="1" si="72"/>
        <v>1655.0228211512126</v>
      </c>
      <c r="E678" s="13">
        <f t="shared" ca="1" si="73"/>
        <v>8</v>
      </c>
      <c r="F678">
        <f t="shared" ca="1" si="74"/>
        <v>2.1212683564303561</v>
      </c>
      <c r="G678">
        <f t="shared" ca="1" si="75"/>
        <v>1657.144089507643</v>
      </c>
      <c r="H678">
        <f t="shared" ca="1" si="76"/>
        <v>2.1212683564303916</v>
      </c>
    </row>
    <row r="679" spans="1:8" x14ac:dyDescent="0.25">
      <c r="A679">
        <v>664</v>
      </c>
      <c r="B679">
        <f t="shared" ca="1" si="70"/>
        <v>1.1893046474868347</v>
      </c>
      <c r="C679">
        <f t="shared" ca="1" si="71"/>
        <v>1656.2121257986994</v>
      </c>
      <c r="D679">
        <f t="shared" ca="1" si="72"/>
        <v>1655.0228211512126</v>
      </c>
      <c r="E679" s="13">
        <f t="shared" ca="1" si="73"/>
        <v>15</v>
      </c>
      <c r="F679">
        <f t="shared" ca="1" si="74"/>
        <v>1.6871688101718236</v>
      </c>
      <c r="G679">
        <f t="shared" ca="1" si="75"/>
        <v>1656.7099899613845</v>
      </c>
      <c r="H679">
        <f t="shared" ca="1" si="76"/>
        <v>0.49786416268511857</v>
      </c>
    </row>
    <row r="680" spans="1:8" x14ac:dyDescent="0.25">
      <c r="A680">
        <v>665</v>
      </c>
      <c r="B680">
        <f t="shared" ca="1" si="70"/>
        <v>0.92599893965303048</v>
      </c>
      <c r="C680">
        <f t="shared" ca="1" si="71"/>
        <v>1657.1381247383524</v>
      </c>
      <c r="D680">
        <f t="shared" ca="1" si="72"/>
        <v>1657.1381247383524</v>
      </c>
      <c r="E680" s="13">
        <f t="shared" ca="1" si="73"/>
        <v>1</v>
      </c>
      <c r="F680">
        <f t="shared" ca="1" si="74"/>
        <v>0.88130539975301825</v>
      </c>
      <c r="G680">
        <f t="shared" ca="1" si="75"/>
        <v>1658.0194301381055</v>
      </c>
      <c r="H680">
        <f t="shared" ca="1" si="76"/>
        <v>0.881305399753046</v>
      </c>
    </row>
    <row r="681" spans="1:8" x14ac:dyDescent="0.25">
      <c r="A681">
        <v>666</v>
      </c>
      <c r="B681">
        <f t="shared" ca="1" si="70"/>
        <v>5.6404728330413101E-2</v>
      </c>
      <c r="C681">
        <f t="shared" ca="1" si="71"/>
        <v>1657.1945294666828</v>
      </c>
      <c r="D681">
        <f t="shared" ca="1" si="72"/>
        <v>1657.1381247383524</v>
      </c>
      <c r="E681" s="13">
        <f t="shared" ca="1" si="73"/>
        <v>1</v>
      </c>
      <c r="F681">
        <f t="shared" ca="1" si="74"/>
        <v>2.658824257148876</v>
      </c>
      <c r="G681">
        <f t="shared" ca="1" si="75"/>
        <v>1659.7969489955012</v>
      </c>
      <c r="H681">
        <f t="shared" ca="1" si="76"/>
        <v>2.6024195288184728</v>
      </c>
    </row>
    <row r="682" spans="1:8" x14ac:dyDescent="0.25">
      <c r="A682">
        <v>667</v>
      </c>
      <c r="B682">
        <f t="shared" ca="1" si="70"/>
        <v>4.5793204315900917</v>
      </c>
      <c r="C682">
        <f t="shared" ca="1" si="71"/>
        <v>1661.7738498982728</v>
      </c>
      <c r="D682">
        <f t="shared" ca="1" si="72"/>
        <v>1661.7738498982728</v>
      </c>
      <c r="E682" s="13">
        <f t="shared" ca="1" si="73"/>
        <v>5</v>
      </c>
      <c r="F682">
        <f t="shared" ca="1" si="74"/>
        <v>1.8700735679091098</v>
      </c>
      <c r="G682">
        <f t="shared" ca="1" si="75"/>
        <v>1663.6439234661818</v>
      </c>
      <c r="H682">
        <f t="shared" ca="1" si="76"/>
        <v>1.870073567909003</v>
      </c>
    </row>
    <row r="683" spans="1:8" x14ac:dyDescent="0.25">
      <c r="A683">
        <v>668</v>
      </c>
      <c r="B683">
        <f t="shared" ca="1" si="70"/>
        <v>2.6657745021787385</v>
      </c>
      <c r="C683">
        <f t="shared" ca="1" si="71"/>
        <v>1664.4396244004515</v>
      </c>
      <c r="D683">
        <f t="shared" ca="1" si="72"/>
        <v>1664.4396244004515</v>
      </c>
      <c r="E683" s="13">
        <f t="shared" ca="1" si="73"/>
        <v>11</v>
      </c>
      <c r="F683">
        <f t="shared" ca="1" si="74"/>
        <v>1.7496875902028322</v>
      </c>
      <c r="G683">
        <f t="shared" ca="1" si="75"/>
        <v>1666.1893119906545</v>
      </c>
      <c r="H683">
        <f t="shared" ca="1" si="76"/>
        <v>1.7496875902029387</v>
      </c>
    </row>
    <row r="684" spans="1:8" x14ac:dyDescent="0.25">
      <c r="A684">
        <v>669</v>
      </c>
      <c r="B684">
        <f t="shared" ca="1" si="70"/>
        <v>3.1824240670744839</v>
      </c>
      <c r="C684">
        <f t="shared" ca="1" si="71"/>
        <v>1667.6220484675259</v>
      </c>
      <c r="D684">
        <f t="shared" ca="1" si="72"/>
        <v>1667.6220484675259</v>
      </c>
      <c r="E684" s="13">
        <f t="shared" ca="1" si="73"/>
        <v>7</v>
      </c>
      <c r="F684">
        <f t="shared" ca="1" si="74"/>
        <v>1.7907505981656542</v>
      </c>
      <c r="G684">
        <f t="shared" ca="1" si="75"/>
        <v>1669.4127990656916</v>
      </c>
      <c r="H684">
        <f t="shared" ca="1" si="76"/>
        <v>1.7907505981656868</v>
      </c>
    </row>
    <row r="685" spans="1:8" x14ac:dyDescent="0.25">
      <c r="A685">
        <v>670</v>
      </c>
      <c r="B685">
        <f t="shared" ca="1" si="70"/>
        <v>3.6964836552055766</v>
      </c>
      <c r="C685">
        <f t="shared" ca="1" si="71"/>
        <v>1671.3185321227315</v>
      </c>
      <c r="D685">
        <f t="shared" ca="1" si="72"/>
        <v>1671.3185321227315</v>
      </c>
      <c r="E685" s="13">
        <f t="shared" ca="1" si="73"/>
        <v>2</v>
      </c>
      <c r="F685">
        <f t="shared" ca="1" si="74"/>
        <v>2.2617540349088521</v>
      </c>
      <c r="G685">
        <f t="shared" ca="1" si="75"/>
        <v>1673.5802861576403</v>
      </c>
      <c r="H685">
        <f t="shared" ca="1" si="76"/>
        <v>2.2617540349087903</v>
      </c>
    </row>
    <row r="686" spans="1:8" x14ac:dyDescent="0.25">
      <c r="A686">
        <v>671</v>
      </c>
      <c r="B686">
        <f t="shared" ca="1" si="70"/>
        <v>1.8654234139017674</v>
      </c>
      <c r="C686">
        <f t="shared" ca="1" si="71"/>
        <v>1673.1839555366332</v>
      </c>
      <c r="D686">
        <f t="shared" ca="1" si="72"/>
        <v>1671.3185321227315</v>
      </c>
      <c r="E686" s="13">
        <f t="shared" ca="1" si="73"/>
        <v>8</v>
      </c>
      <c r="F686">
        <f t="shared" ca="1" si="74"/>
        <v>1.9741329062830255</v>
      </c>
      <c r="G686">
        <f t="shared" ca="1" si="75"/>
        <v>1673.2926650290146</v>
      </c>
      <c r="H686">
        <f t="shared" ca="1" si="76"/>
        <v>0.10870949238142202</v>
      </c>
    </row>
    <row r="687" spans="1:8" x14ac:dyDescent="0.25">
      <c r="A687">
        <v>672</v>
      </c>
      <c r="B687">
        <f t="shared" ca="1" si="70"/>
        <v>4.3002653715172983</v>
      </c>
      <c r="C687">
        <f t="shared" ca="1" si="71"/>
        <v>1677.4842209081505</v>
      </c>
      <c r="D687">
        <f t="shared" ca="1" si="72"/>
        <v>1677.4842209081505</v>
      </c>
      <c r="E687" s="13">
        <f t="shared" ca="1" si="73"/>
        <v>5</v>
      </c>
      <c r="F687">
        <f t="shared" ca="1" si="74"/>
        <v>2.5048225804369899</v>
      </c>
      <c r="G687">
        <f t="shared" ca="1" si="75"/>
        <v>1679.9890434885874</v>
      </c>
      <c r="H687">
        <f t="shared" ca="1" si="76"/>
        <v>2.504822580436894</v>
      </c>
    </row>
    <row r="688" spans="1:8" x14ac:dyDescent="0.25">
      <c r="A688">
        <v>673</v>
      </c>
      <c r="B688">
        <f t="shared" ca="1" si="70"/>
        <v>0.98573208967374704</v>
      </c>
      <c r="C688">
        <f t="shared" ca="1" si="71"/>
        <v>1678.4699529978243</v>
      </c>
      <c r="D688">
        <f t="shared" ca="1" si="72"/>
        <v>1677.4842209081505</v>
      </c>
      <c r="E688" s="13">
        <f t="shared" ca="1" si="73"/>
        <v>7</v>
      </c>
      <c r="F688">
        <f t="shared" ca="1" si="74"/>
        <v>2.6445180420244183</v>
      </c>
      <c r="G688">
        <f t="shared" ca="1" si="75"/>
        <v>1680.1287389501749</v>
      </c>
      <c r="H688">
        <f t="shared" ca="1" si="76"/>
        <v>1.6587859523506268</v>
      </c>
    </row>
    <row r="689" spans="1:8" x14ac:dyDescent="0.25">
      <c r="A689">
        <v>674</v>
      </c>
      <c r="B689">
        <f t="shared" ca="1" si="70"/>
        <v>3.9892388355918347</v>
      </c>
      <c r="C689">
        <f t="shared" ca="1" si="71"/>
        <v>1682.4591918334161</v>
      </c>
      <c r="D689">
        <f t="shared" ca="1" si="72"/>
        <v>1682.4591918334161</v>
      </c>
      <c r="E689" s="13">
        <f t="shared" ca="1" si="73"/>
        <v>7</v>
      </c>
      <c r="F689">
        <f t="shared" ca="1" si="74"/>
        <v>1.6816907449660192</v>
      </c>
      <c r="G689">
        <f t="shared" ca="1" si="75"/>
        <v>1684.1408825783822</v>
      </c>
      <c r="H689">
        <f t="shared" ca="1" si="76"/>
        <v>1.6816907449660903</v>
      </c>
    </row>
    <row r="690" spans="1:8" x14ac:dyDescent="0.25">
      <c r="A690">
        <v>675</v>
      </c>
      <c r="B690">
        <f t="shared" ca="1" si="70"/>
        <v>2.1241796100081221</v>
      </c>
      <c r="C690">
        <f t="shared" ca="1" si="71"/>
        <v>1684.5833714434241</v>
      </c>
      <c r="D690">
        <f t="shared" ca="1" si="72"/>
        <v>1684.5833714434241</v>
      </c>
      <c r="E690" s="13">
        <f t="shared" ca="1" si="73"/>
        <v>4</v>
      </c>
      <c r="F690">
        <f t="shared" ca="1" si="74"/>
        <v>2.2979553804878852</v>
      </c>
      <c r="G690">
        <f t="shared" ca="1" si="75"/>
        <v>1686.8813268239119</v>
      </c>
      <c r="H690">
        <f t="shared" ca="1" si="76"/>
        <v>2.2979553804877924</v>
      </c>
    </row>
    <row r="691" spans="1:8" x14ac:dyDescent="0.25">
      <c r="A691">
        <v>676</v>
      </c>
      <c r="B691">
        <f t="shared" ca="1" si="70"/>
        <v>4.1270131135404631</v>
      </c>
      <c r="C691">
        <f t="shared" ca="1" si="71"/>
        <v>1688.7103845569645</v>
      </c>
      <c r="D691">
        <f t="shared" ca="1" si="72"/>
        <v>1688.7103845569645</v>
      </c>
      <c r="E691" s="13">
        <f t="shared" ca="1" si="73"/>
        <v>15</v>
      </c>
      <c r="F691">
        <f t="shared" ca="1" si="74"/>
        <v>1.5314461029289594</v>
      </c>
      <c r="G691">
        <f t="shared" ca="1" si="75"/>
        <v>1690.2418306598936</v>
      </c>
      <c r="H691">
        <f t="shared" ca="1" si="76"/>
        <v>1.5314461029290669</v>
      </c>
    </row>
    <row r="692" spans="1:8" x14ac:dyDescent="0.25">
      <c r="A692">
        <v>677</v>
      </c>
      <c r="B692">
        <f t="shared" ca="1" si="70"/>
        <v>0.97908894681480507</v>
      </c>
      <c r="C692">
        <f t="shared" ca="1" si="71"/>
        <v>1689.6894735037793</v>
      </c>
      <c r="D692">
        <f t="shared" ca="1" si="72"/>
        <v>1688.7103845569645</v>
      </c>
      <c r="E692" s="13">
        <f t="shared" ca="1" si="73"/>
        <v>15</v>
      </c>
      <c r="F692">
        <f t="shared" ca="1" si="74"/>
        <v>0.90498160895803337</v>
      </c>
      <c r="G692">
        <f t="shared" ca="1" si="75"/>
        <v>1689.6153661659225</v>
      </c>
      <c r="H692">
        <f t="shared" ca="1" si="76"/>
        <v>-7.4107337856730737E-2</v>
      </c>
    </row>
    <row r="693" spans="1:8" x14ac:dyDescent="0.25">
      <c r="A693">
        <v>678</v>
      </c>
      <c r="B693">
        <f t="shared" ca="1" si="70"/>
        <v>1.4507896230916679</v>
      </c>
      <c r="C693">
        <f t="shared" ca="1" si="71"/>
        <v>1691.1402631268709</v>
      </c>
      <c r="D693">
        <f t="shared" ca="1" si="72"/>
        <v>1691.1402631268709</v>
      </c>
      <c r="E693" s="13">
        <f t="shared" ca="1" si="73"/>
        <v>11</v>
      </c>
      <c r="F693">
        <f t="shared" ca="1" si="74"/>
        <v>1.3774993540140374</v>
      </c>
      <c r="G693">
        <f t="shared" ca="1" si="75"/>
        <v>1692.5177624808848</v>
      </c>
      <c r="H693">
        <f t="shared" ca="1" si="76"/>
        <v>1.3774993540139349</v>
      </c>
    </row>
    <row r="694" spans="1:8" x14ac:dyDescent="0.25">
      <c r="A694">
        <v>679</v>
      </c>
      <c r="B694">
        <f t="shared" ca="1" si="70"/>
        <v>3.8215872303769558</v>
      </c>
      <c r="C694">
        <f t="shared" ca="1" si="71"/>
        <v>1694.9618503572478</v>
      </c>
      <c r="D694">
        <f t="shared" ca="1" si="72"/>
        <v>1694.9618503572478</v>
      </c>
      <c r="E694" s="13">
        <f t="shared" ca="1" si="73"/>
        <v>2</v>
      </c>
      <c r="F694">
        <f t="shared" ca="1" si="74"/>
        <v>2.1892836018506188</v>
      </c>
      <c r="G694">
        <f t="shared" ca="1" si="75"/>
        <v>1697.1511339590984</v>
      </c>
      <c r="H694">
        <f t="shared" ca="1" si="76"/>
        <v>2.1892836018505477</v>
      </c>
    </row>
    <row r="695" spans="1:8" x14ac:dyDescent="0.25">
      <c r="A695">
        <v>680</v>
      </c>
      <c r="B695">
        <f t="shared" ca="1" si="70"/>
        <v>0.13308243813404896</v>
      </c>
      <c r="C695">
        <f t="shared" ca="1" si="71"/>
        <v>1695.094932795382</v>
      </c>
      <c r="D695">
        <f t="shared" ca="1" si="72"/>
        <v>1694.9618503572478</v>
      </c>
      <c r="E695" s="13">
        <f t="shared" ca="1" si="73"/>
        <v>6</v>
      </c>
      <c r="F695">
        <f t="shared" ca="1" si="74"/>
        <v>1.6567047155440457</v>
      </c>
      <c r="G695">
        <f t="shared" ca="1" si="75"/>
        <v>1696.6185550727919</v>
      </c>
      <c r="H695">
        <f t="shared" ca="1" si="76"/>
        <v>1.5236222774099133</v>
      </c>
    </row>
    <row r="696" spans="1:8" x14ac:dyDescent="0.25">
      <c r="A696">
        <v>681</v>
      </c>
      <c r="B696">
        <f t="shared" ca="1" si="70"/>
        <v>1.0644537504822278</v>
      </c>
      <c r="C696">
        <f t="shared" ca="1" si="71"/>
        <v>1696.1593865458642</v>
      </c>
      <c r="D696">
        <f t="shared" ca="1" si="72"/>
        <v>1695.094932795382</v>
      </c>
      <c r="E696" s="13">
        <f t="shared" ca="1" si="73"/>
        <v>1</v>
      </c>
      <c r="F696">
        <f t="shared" ca="1" si="74"/>
        <v>2.2684846443720104</v>
      </c>
      <c r="G696">
        <f t="shared" ca="1" si="75"/>
        <v>1697.3634174397539</v>
      </c>
      <c r="H696">
        <f t="shared" ca="1" si="76"/>
        <v>1.2040308938896942</v>
      </c>
    </row>
    <row r="697" spans="1:8" x14ac:dyDescent="0.25">
      <c r="A697">
        <v>682</v>
      </c>
      <c r="B697">
        <f t="shared" ca="1" si="70"/>
        <v>0.63891207148830009</v>
      </c>
      <c r="C697">
        <f t="shared" ca="1" si="71"/>
        <v>1696.7982986173524</v>
      </c>
      <c r="D697">
        <f t="shared" ca="1" si="72"/>
        <v>1696.1593865458642</v>
      </c>
      <c r="E697" s="13">
        <f t="shared" ca="1" si="73"/>
        <v>5</v>
      </c>
      <c r="F697">
        <f t="shared" ca="1" si="74"/>
        <v>1.955381788077496</v>
      </c>
      <c r="G697">
        <f t="shared" ca="1" si="75"/>
        <v>1698.1147683339418</v>
      </c>
      <c r="H697">
        <f t="shared" ca="1" si="76"/>
        <v>1.3164697165893813</v>
      </c>
    </row>
    <row r="698" spans="1:8" x14ac:dyDescent="0.25">
      <c r="A698">
        <v>683</v>
      </c>
      <c r="B698">
        <f t="shared" ca="1" si="70"/>
        <v>3.1650727543644619</v>
      </c>
      <c r="C698">
        <f t="shared" ca="1" si="71"/>
        <v>1699.9633713717169</v>
      </c>
      <c r="D698">
        <f t="shared" ca="1" si="72"/>
        <v>1699.9633713717169</v>
      </c>
      <c r="E698" s="13">
        <f t="shared" ca="1" si="73"/>
        <v>14</v>
      </c>
      <c r="F698">
        <f t="shared" ca="1" si="74"/>
        <v>1.7282459840631987</v>
      </c>
      <c r="G698">
        <f t="shared" ca="1" si="75"/>
        <v>1701.6916173557802</v>
      </c>
      <c r="H698">
        <f t="shared" ca="1" si="76"/>
        <v>1.7282459840632782</v>
      </c>
    </row>
    <row r="699" spans="1:8" x14ac:dyDescent="0.25">
      <c r="A699">
        <v>684</v>
      </c>
      <c r="B699">
        <f t="shared" ca="1" si="70"/>
        <v>4.3937922532974625</v>
      </c>
      <c r="C699">
        <f t="shared" ca="1" si="71"/>
        <v>1704.3571636250144</v>
      </c>
      <c r="D699">
        <f t="shared" ca="1" si="72"/>
        <v>1704.3571636250144</v>
      </c>
      <c r="E699" s="13">
        <f t="shared" ca="1" si="73"/>
        <v>8</v>
      </c>
      <c r="F699">
        <f t="shared" ca="1" si="74"/>
        <v>1.885022163291278</v>
      </c>
      <c r="G699">
        <f t="shared" ca="1" si="75"/>
        <v>1706.2421857883057</v>
      </c>
      <c r="H699">
        <f t="shared" ca="1" si="76"/>
        <v>1.8850221632912962</v>
      </c>
    </row>
    <row r="700" spans="1:8" x14ac:dyDescent="0.25">
      <c r="A700">
        <v>685</v>
      </c>
      <c r="B700">
        <f t="shared" ca="1" si="70"/>
        <v>3.2409604824495286</v>
      </c>
      <c r="C700">
        <f t="shared" ca="1" si="71"/>
        <v>1707.5981241074639</v>
      </c>
      <c r="D700">
        <f t="shared" ca="1" si="72"/>
        <v>1707.5981241074639</v>
      </c>
      <c r="E700" s="13">
        <f t="shared" ca="1" si="73"/>
        <v>4</v>
      </c>
      <c r="F700">
        <f t="shared" ca="1" si="74"/>
        <v>2.7619614346382195</v>
      </c>
      <c r="G700">
        <f t="shared" ca="1" si="75"/>
        <v>1710.3600855421021</v>
      </c>
      <c r="H700">
        <f t="shared" ca="1" si="76"/>
        <v>2.761961434638124</v>
      </c>
    </row>
    <row r="701" spans="1:8" x14ac:dyDescent="0.25">
      <c r="A701">
        <v>686</v>
      </c>
      <c r="B701">
        <f t="shared" ca="1" si="70"/>
        <v>4.6361222025239561</v>
      </c>
      <c r="C701">
        <f t="shared" ca="1" si="71"/>
        <v>1712.2342463099878</v>
      </c>
      <c r="D701">
        <f t="shared" ca="1" si="72"/>
        <v>1712.2342463099878</v>
      </c>
      <c r="E701" s="13">
        <f t="shared" ca="1" si="73"/>
        <v>14</v>
      </c>
      <c r="F701">
        <f t="shared" ca="1" si="74"/>
        <v>1.7012608071219206</v>
      </c>
      <c r="G701">
        <f t="shared" ca="1" si="75"/>
        <v>1713.9355071171099</v>
      </c>
      <c r="H701">
        <f t="shared" ca="1" si="76"/>
        <v>1.7012608071220257</v>
      </c>
    </row>
    <row r="702" spans="1:8" x14ac:dyDescent="0.25">
      <c r="A702">
        <v>687</v>
      </c>
      <c r="B702">
        <f t="shared" ca="1" si="70"/>
        <v>0.24518685821844688</v>
      </c>
      <c r="C702">
        <f t="shared" ca="1" si="71"/>
        <v>1712.4794331682062</v>
      </c>
      <c r="D702">
        <f t="shared" ca="1" si="72"/>
        <v>1712.2342463099878</v>
      </c>
      <c r="E702" s="13">
        <f t="shared" ca="1" si="73"/>
        <v>11</v>
      </c>
      <c r="F702">
        <f t="shared" ca="1" si="74"/>
        <v>1.9073540518055117</v>
      </c>
      <c r="G702">
        <f t="shared" ca="1" si="75"/>
        <v>1714.1416003617933</v>
      </c>
      <c r="H702">
        <f t="shared" ca="1" si="76"/>
        <v>1.6621671935870381</v>
      </c>
    </row>
    <row r="703" spans="1:8" x14ac:dyDescent="0.25">
      <c r="A703">
        <v>688</v>
      </c>
      <c r="B703">
        <f t="shared" ca="1" si="70"/>
        <v>2.3049342371960164</v>
      </c>
      <c r="C703">
        <f t="shared" ca="1" si="71"/>
        <v>1714.7843674054022</v>
      </c>
      <c r="D703">
        <f t="shared" ca="1" si="72"/>
        <v>1714.7843674054022</v>
      </c>
      <c r="E703" s="13">
        <f t="shared" ca="1" si="73"/>
        <v>0</v>
      </c>
      <c r="F703">
        <f t="shared" ca="1" si="74"/>
        <v>2.7067442111336275</v>
      </c>
      <c r="G703">
        <f t="shared" ca="1" si="75"/>
        <v>1717.4911116165358</v>
      </c>
      <c r="H703">
        <f t="shared" ca="1" si="76"/>
        <v>2.7067442111335822</v>
      </c>
    </row>
    <row r="704" spans="1:8" x14ac:dyDescent="0.25">
      <c r="A704">
        <v>689</v>
      </c>
      <c r="B704">
        <f t="shared" ca="1" si="70"/>
        <v>2.744015000205148</v>
      </c>
      <c r="C704">
        <f t="shared" ca="1" si="71"/>
        <v>1717.5283824056073</v>
      </c>
      <c r="D704">
        <f t="shared" ca="1" si="72"/>
        <v>1717.5283824056073</v>
      </c>
      <c r="E704" s="13">
        <f t="shared" ca="1" si="73"/>
        <v>5</v>
      </c>
      <c r="F704">
        <f t="shared" ca="1" si="74"/>
        <v>0.53002856721860647</v>
      </c>
      <c r="G704">
        <f t="shared" ca="1" si="75"/>
        <v>1718.0584109728259</v>
      </c>
      <c r="H704">
        <f t="shared" ca="1" si="76"/>
        <v>0.53002856721855096</v>
      </c>
    </row>
    <row r="705" spans="1:8" x14ac:dyDescent="0.25">
      <c r="A705">
        <v>690</v>
      </c>
      <c r="B705">
        <f t="shared" ca="1" si="70"/>
        <v>2.2332738313615081</v>
      </c>
      <c r="C705">
        <f t="shared" ca="1" si="71"/>
        <v>1719.7616562369687</v>
      </c>
      <c r="D705">
        <f t="shared" ca="1" si="72"/>
        <v>1719.7616562369687</v>
      </c>
      <c r="E705" s="13">
        <f t="shared" ca="1" si="73"/>
        <v>7</v>
      </c>
      <c r="F705">
        <f t="shared" ca="1" si="74"/>
        <v>1.677323651002169</v>
      </c>
      <c r="G705">
        <f t="shared" ca="1" si="75"/>
        <v>1721.4389798879708</v>
      </c>
      <c r="H705">
        <f t="shared" ca="1" si="76"/>
        <v>1.6773236510020979</v>
      </c>
    </row>
    <row r="706" spans="1:8" x14ac:dyDescent="0.25">
      <c r="A706">
        <v>691</v>
      </c>
      <c r="B706">
        <f t="shared" ca="1" si="70"/>
        <v>4.1197175513748983</v>
      </c>
      <c r="C706">
        <f t="shared" ca="1" si="71"/>
        <v>1723.8813737883436</v>
      </c>
      <c r="D706">
        <f t="shared" ca="1" si="72"/>
        <v>1723.8813737883436</v>
      </c>
      <c r="E706" s="13">
        <f t="shared" ca="1" si="73"/>
        <v>10</v>
      </c>
      <c r="F706">
        <f t="shared" ca="1" si="74"/>
        <v>2.2883271372286207</v>
      </c>
      <c r="G706">
        <f t="shared" ca="1" si="75"/>
        <v>1726.1697009255722</v>
      </c>
      <c r="H706">
        <f t="shared" ca="1" si="76"/>
        <v>2.2883271372286345</v>
      </c>
    </row>
    <row r="707" spans="1:8" x14ac:dyDescent="0.25">
      <c r="A707">
        <v>692</v>
      </c>
      <c r="B707">
        <f t="shared" ca="1" si="70"/>
        <v>4.6493556525080173</v>
      </c>
      <c r="C707">
        <f t="shared" ca="1" si="71"/>
        <v>1728.5307294408517</v>
      </c>
      <c r="D707">
        <f t="shared" ca="1" si="72"/>
        <v>1728.5307294408517</v>
      </c>
      <c r="E707" s="13">
        <f t="shared" ca="1" si="73"/>
        <v>5</v>
      </c>
      <c r="F707">
        <f t="shared" ca="1" si="74"/>
        <v>1.6473502607739487</v>
      </c>
      <c r="G707">
        <f t="shared" ca="1" si="75"/>
        <v>1730.1780797016256</v>
      </c>
      <c r="H707">
        <f t="shared" ca="1" si="76"/>
        <v>1.6473502607739192</v>
      </c>
    </row>
    <row r="708" spans="1:8" x14ac:dyDescent="0.25">
      <c r="A708">
        <v>693</v>
      </c>
      <c r="B708">
        <f t="shared" ca="1" si="70"/>
        <v>2.4861136397599748</v>
      </c>
      <c r="C708">
        <f t="shared" ca="1" si="71"/>
        <v>1731.0168430806116</v>
      </c>
      <c r="D708">
        <f t="shared" ca="1" si="72"/>
        <v>1731.0168430806116</v>
      </c>
      <c r="E708" s="13">
        <f t="shared" ca="1" si="73"/>
        <v>7</v>
      </c>
      <c r="F708">
        <f t="shared" ca="1" si="74"/>
        <v>2.2445998641082716</v>
      </c>
      <c r="G708">
        <f t="shared" ca="1" si="75"/>
        <v>1733.2614429447199</v>
      </c>
      <c r="H708">
        <f t="shared" ca="1" si="76"/>
        <v>2.2445998641082952</v>
      </c>
    </row>
    <row r="709" spans="1:8" x14ac:dyDescent="0.25">
      <c r="A709">
        <v>694</v>
      </c>
      <c r="B709">
        <f t="shared" ca="1" si="70"/>
        <v>1.5596434668766319</v>
      </c>
      <c r="C709">
        <f t="shared" ca="1" si="71"/>
        <v>1732.5764865474882</v>
      </c>
      <c r="D709">
        <f t="shared" ca="1" si="72"/>
        <v>1731.0168430806116</v>
      </c>
      <c r="E709" s="13">
        <f t="shared" ca="1" si="73"/>
        <v>2</v>
      </c>
      <c r="F709">
        <f t="shared" ca="1" si="74"/>
        <v>1.3128071115686757</v>
      </c>
      <c r="G709">
        <f t="shared" ca="1" si="75"/>
        <v>1732.3296501921802</v>
      </c>
      <c r="H709">
        <f t="shared" ca="1" si="76"/>
        <v>-0.2468363553080053</v>
      </c>
    </row>
    <row r="710" spans="1:8" x14ac:dyDescent="0.25">
      <c r="A710">
        <v>695</v>
      </c>
      <c r="B710">
        <f t="shared" ca="1" si="70"/>
        <v>3.5256939087284911</v>
      </c>
      <c r="C710">
        <f t="shared" ca="1" si="71"/>
        <v>1736.1021804562167</v>
      </c>
      <c r="D710">
        <f t="shared" ca="1" si="72"/>
        <v>1736.1021804562167</v>
      </c>
      <c r="E710" s="13">
        <f t="shared" ca="1" si="73"/>
        <v>6</v>
      </c>
      <c r="F710">
        <f t="shared" ca="1" si="74"/>
        <v>1.1987246250401749</v>
      </c>
      <c r="G710">
        <f t="shared" ca="1" si="75"/>
        <v>1737.3009050812568</v>
      </c>
      <c r="H710">
        <f t="shared" ca="1" si="76"/>
        <v>1.1987246250400858</v>
      </c>
    </row>
    <row r="711" spans="1:8" x14ac:dyDescent="0.25">
      <c r="A711">
        <v>696</v>
      </c>
      <c r="B711">
        <f t="shared" ca="1" si="70"/>
        <v>3.2780027603810464</v>
      </c>
      <c r="C711">
        <f t="shared" ca="1" si="71"/>
        <v>1739.3801832165977</v>
      </c>
      <c r="D711">
        <f t="shared" ca="1" si="72"/>
        <v>1739.3801832165977</v>
      </c>
      <c r="E711" s="13">
        <f t="shared" ca="1" si="73"/>
        <v>12</v>
      </c>
      <c r="F711">
        <f t="shared" ca="1" si="74"/>
        <v>1.6765014744309163</v>
      </c>
      <c r="G711">
        <f t="shared" ca="1" si="75"/>
        <v>1741.0566846910287</v>
      </c>
      <c r="H711">
        <f t="shared" ca="1" si="76"/>
        <v>1.6765014744310065</v>
      </c>
    </row>
    <row r="712" spans="1:8" x14ac:dyDescent="0.25">
      <c r="A712">
        <v>697</v>
      </c>
      <c r="B712">
        <f t="shared" ca="1" si="70"/>
        <v>2.9679525019869586</v>
      </c>
      <c r="C712">
        <f t="shared" ca="1" si="71"/>
        <v>1742.3481357185847</v>
      </c>
      <c r="D712">
        <f t="shared" ca="1" si="72"/>
        <v>1742.3481357185847</v>
      </c>
      <c r="E712" s="13">
        <f t="shared" ca="1" si="73"/>
        <v>14</v>
      </c>
      <c r="F712">
        <f t="shared" ca="1" si="74"/>
        <v>2.5230741585785257</v>
      </c>
      <c r="G712">
        <f t="shared" ca="1" si="75"/>
        <v>1744.8712098771632</v>
      </c>
      <c r="H712">
        <f t="shared" ca="1" si="76"/>
        <v>2.5230741585785381</v>
      </c>
    </row>
    <row r="713" spans="1:8" x14ac:dyDescent="0.25">
      <c r="A713">
        <v>698</v>
      </c>
      <c r="B713">
        <f t="shared" ca="1" si="70"/>
        <v>4.0726727274882428</v>
      </c>
      <c r="C713">
        <f t="shared" ca="1" si="71"/>
        <v>1746.4208084460729</v>
      </c>
      <c r="D713">
        <f t="shared" ca="1" si="72"/>
        <v>1746.4208084460729</v>
      </c>
      <c r="E713" s="13">
        <f t="shared" ca="1" si="73"/>
        <v>8</v>
      </c>
      <c r="F713">
        <f t="shared" ca="1" si="74"/>
        <v>2.0234947177010989</v>
      </c>
      <c r="G713">
        <f t="shared" ca="1" si="75"/>
        <v>1748.4443031637741</v>
      </c>
      <c r="H713">
        <f t="shared" ca="1" si="76"/>
        <v>2.0234947177011691</v>
      </c>
    </row>
    <row r="714" spans="1:8" x14ac:dyDescent="0.25">
      <c r="A714">
        <v>699</v>
      </c>
      <c r="B714">
        <f t="shared" ca="1" si="70"/>
        <v>1.0929572478367888</v>
      </c>
      <c r="C714">
        <f t="shared" ca="1" si="71"/>
        <v>1747.5137656939096</v>
      </c>
      <c r="D714">
        <f t="shared" ca="1" si="72"/>
        <v>1746.4208084460729</v>
      </c>
      <c r="E714" s="13">
        <f t="shared" ca="1" si="73"/>
        <v>9</v>
      </c>
      <c r="F714">
        <f t="shared" ca="1" si="74"/>
        <v>2.1900410920487454</v>
      </c>
      <c r="G714">
        <f t="shared" ca="1" si="75"/>
        <v>1748.6108495381216</v>
      </c>
      <c r="H714">
        <f t="shared" ca="1" si="76"/>
        <v>1.0970838442119657</v>
      </c>
    </row>
    <row r="715" spans="1:8" x14ac:dyDescent="0.25">
      <c r="A715">
        <v>700</v>
      </c>
      <c r="B715">
        <f t="shared" ca="1" si="70"/>
        <v>3.0150946035081629</v>
      </c>
      <c r="C715">
        <f t="shared" ca="1" si="71"/>
        <v>1750.5288602974179</v>
      </c>
      <c r="D715">
        <f t="shared" ca="1" si="72"/>
        <v>1750.5288602974179</v>
      </c>
      <c r="E715" s="13">
        <f t="shared" ca="1" si="73"/>
        <v>15</v>
      </c>
      <c r="F715">
        <f t="shared" ca="1" si="74"/>
        <v>1.4682595867279087</v>
      </c>
      <c r="G715">
        <f t="shared" ca="1" si="75"/>
        <v>1751.9971198841458</v>
      </c>
      <c r="H715">
        <f t="shared" ca="1" si="76"/>
        <v>1.4682595867279815</v>
      </c>
    </row>
    <row r="716" spans="1:8" x14ac:dyDescent="0.25">
      <c r="A716">
        <v>701</v>
      </c>
      <c r="B716">
        <f t="shared" ca="1" si="70"/>
        <v>0.23872253446378722</v>
      </c>
      <c r="C716">
        <f t="shared" ca="1" si="71"/>
        <v>1750.7675828318816</v>
      </c>
      <c r="D716">
        <f t="shared" ca="1" si="72"/>
        <v>1750.5288602974179</v>
      </c>
      <c r="E716" s="13">
        <f t="shared" ca="1" si="73"/>
        <v>10</v>
      </c>
      <c r="F716">
        <f t="shared" ca="1" si="74"/>
        <v>1.5178243995082747</v>
      </c>
      <c r="G716">
        <f t="shared" ca="1" si="75"/>
        <v>1752.0466846969261</v>
      </c>
      <c r="H716">
        <f t="shared" ca="1" si="76"/>
        <v>1.2791018650445949</v>
      </c>
    </row>
    <row r="717" spans="1:8" x14ac:dyDescent="0.25">
      <c r="A717">
        <v>702</v>
      </c>
      <c r="B717">
        <f t="shared" ca="1" si="70"/>
        <v>1.3113251884553572</v>
      </c>
      <c r="C717">
        <f t="shared" ca="1" si="71"/>
        <v>1752.0789080203369</v>
      </c>
      <c r="D717">
        <f t="shared" ca="1" si="72"/>
        <v>1752.0789080203369</v>
      </c>
      <c r="E717" s="13">
        <f t="shared" ca="1" si="73"/>
        <v>2</v>
      </c>
      <c r="F717">
        <f t="shared" ca="1" si="74"/>
        <v>1.8910016376107719</v>
      </c>
      <c r="G717">
        <f t="shared" ca="1" si="75"/>
        <v>1753.9699096579477</v>
      </c>
      <c r="H717">
        <f t="shared" ca="1" si="76"/>
        <v>1.8910016376107706</v>
      </c>
    </row>
    <row r="718" spans="1:8" x14ac:dyDescent="0.25">
      <c r="A718">
        <v>703</v>
      </c>
      <c r="B718">
        <f t="shared" ca="1" si="70"/>
        <v>4.0072012982156311</v>
      </c>
      <c r="C718">
        <f t="shared" ca="1" si="71"/>
        <v>1756.0861093185526</v>
      </c>
      <c r="D718">
        <f t="shared" ca="1" si="72"/>
        <v>1756.0861093185526</v>
      </c>
      <c r="E718" s="13">
        <f t="shared" ca="1" si="73"/>
        <v>1</v>
      </c>
      <c r="F718">
        <f t="shared" ca="1" si="74"/>
        <v>1.3098106443620938</v>
      </c>
      <c r="G718">
        <f t="shared" ca="1" si="75"/>
        <v>1757.3959199629148</v>
      </c>
      <c r="H718">
        <f t="shared" ca="1" si="76"/>
        <v>1.3098106443621873</v>
      </c>
    </row>
    <row r="719" spans="1:8" x14ac:dyDescent="0.25">
      <c r="A719">
        <v>704</v>
      </c>
      <c r="B719">
        <f t="shared" ca="1" si="70"/>
        <v>3.7898073742270859</v>
      </c>
      <c r="C719">
        <f t="shared" ca="1" si="71"/>
        <v>1759.8759166927798</v>
      </c>
      <c r="D719">
        <f t="shared" ca="1" si="72"/>
        <v>1759.8759166927798</v>
      </c>
      <c r="E719" s="13">
        <f t="shared" ca="1" si="73"/>
        <v>6</v>
      </c>
      <c r="F719">
        <f t="shared" ca="1" si="74"/>
        <v>1.1484792206988499</v>
      </c>
      <c r="G719">
        <f t="shared" ca="1" si="75"/>
        <v>1761.0243959134787</v>
      </c>
      <c r="H719">
        <f t="shared" ca="1" si="76"/>
        <v>1.1484792206988459</v>
      </c>
    </row>
    <row r="720" spans="1:8" x14ac:dyDescent="0.25">
      <c r="A720">
        <v>705</v>
      </c>
      <c r="B720">
        <f t="shared" ca="1" si="70"/>
        <v>4.6268999825850612</v>
      </c>
      <c r="C720">
        <f t="shared" ca="1" si="71"/>
        <v>1764.5028166753648</v>
      </c>
      <c r="D720">
        <f t="shared" ca="1" si="72"/>
        <v>1764.5028166753648</v>
      </c>
      <c r="E720" s="13">
        <f t="shared" ca="1" si="73"/>
        <v>15</v>
      </c>
      <c r="F720">
        <f t="shared" ca="1" si="74"/>
        <v>1.976904629575422</v>
      </c>
      <c r="G720">
        <f t="shared" ca="1" si="75"/>
        <v>1766.4797213049403</v>
      </c>
      <c r="H720">
        <f t="shared" ca="1" si="76"/>
        <v>1.9769046295755288</v>
      </c>
    </row>
    <row r="721" spans="1:8" x14ac:dyDescent="0.25">
      <c r="A721">
        <v>706</v>
      </c>
      <c r="B721">
        <f t="shared" ca="1" si="70"/>
        <v>0.76134029901413769</v>
      </c>
      <c r="C721">
        <f t="shared" ca="1" si="71"/>
        <v>1765.2641569743789</v>
      </c>
      <c r="D721">
        <f t="shared" ca="1" si="72"/>
        <v>1764.5028166753648</v>
      </c>
      <c r="E721" s="13">
        <f t="shared" ca="1" si="73"/>
        <v>15</v>
      </c>
      <c r="F721">
        <f t="shared" ca="1" si="74"/>
        <v>2.8514628737039129</v>
      </c>
      <c r="G721">
        <f t="shared" ca="1" si="75"/>
        <v>1767.3542795490687</v>
      </c>
      <c r="H721">
        <f t="shared" ca="1" si="76"/>
        <v>2.090122574689758</v>
      </c>
    </row>
    <row r="722" spans="1:8" x14ac:dyDescent="0.25">
      <c r="A722">
        <v>707</v>
      </c>
      <c r="B722">
        <f t="shared" ref="B722:B785" ca="1" si="77">$B$4+RAND()*($B$5-$B$4)</f>
        <v>3.9956360648299767</v>
      </c>
      <c r="C722">
        <f t="shared" ref="C722:C785" ca="1" si="78">C721+B722</f>
        <v>1769.2597930392089</v>
      </c>
      <c r="D722">
        <f t="shared" ref="D722:D785" ca="1" si="79">IF(C722&gt;G721,C722,C721)</f>
        <v>1769.2597930392089</v>
      </c>
      <c r="E722" s="13">
        <f t="shared" ref="E722:E785" ca="1" si="80">RANDBETWEEN(0,15)</f>
        <v>1</v>
      </c>
      <c r="F722">
        <f t="shared" ref="F722:F785" ca="1" si="81">_xlfn.NORM.INV(RAND(),$B$8,$B$9)</f>
        <v>1.7586787518617097</v>
      </c>
      <c r="G722">
        <f t="shared" ref="G722:G785" ca="1" si="82">D722+F722</f>
        <v>1771.0184717910706</v>
      </c>
      <c r="H722">
        <f t="shared" ref="H722:H785" ca="1" si="83">G722-C722</f>
        <v>1.7586787518616802</v>
      </c>
    </row>
    <row r="723" spans="1:8" x14ac:dyDescent="0.25">
      <c r="A723">
        <v>708</v>
      </c>
      <c r="B723">
        <f t="shared" ca="1" si="77"/>
        <v>3.181908114335589</v>
      </c>
      <c r="C723">
        <f t="shared" ca="1" si="78"/>
        <v>1772.4417011535445</v>
      </c>
      <c r="D723">
        <f t="shared" ca="1" si="79"/>
        <v>1772.4417011535445</v>
      </c>
      <c r="E723" s="13">
        <f t="shared" ca="1" si="80"/>
        <v>3</v>
      </c>
      <c r="F723">
        <f t="shared" ca="1" si="81"/>
        <v>1.2655590730031359</v>
      </c>
      <c r="G723">
        <f t="shared" ca="1" si="82"/>
        <v>1773.7072602265475</v>
      </c>
      <c r="H723">
        <f t="shared" ca="1" si="83"/>
        <v>1.2655590730030326</v>
      </c>
    </row>
    <row r="724" spans="1:8" x14ac:dyDescent="0.25">
      <c r="A724">
        <v>709</v>
      </c>
      <c r="B724">
        <f t="shared" ca="1" si="77"/>
        <v>2.5050074850844073</v>
      </c>
      <c r="C724">
        <f t="shared" ca="1" si="78"/>
        <v>1774.9467086386289</v>
      </c>
      <c r="D724">
        <f t="shared" ca="1" si="79"/>
        <v>1774.9467086386289</v>
      </c>
      <c r="E724" s="13">
        <f t="shared" ca="1" si="80"/>
        <v>4</v>
      </c>
      <c r="F724">
        <f t="shared" ca="1" si="81"/>
        <v>1.3906047842544673</v>
      </c>
      <c r="G724">
        <f t="shared" ca="1" si="82"/>
        <v>1776.3373134228834</v>
      </c>
      <c r="H724">
        <f t="shared" ca="1" si="83"/>
        <v>1.3906047842544922</v>
      </c>
    </row>
    <row r="725" spans="1:8" x14ac:dyDescent="0.25">
      <c r="A725">
        <v>710</v>
      </c>
      <c r="B725">
        <f t="shared" ca="1" si="77"/>
        <v>2.0766930689156879</v>
      </c>
      <c r="C725">
        <f t="shared" ca="1" si="78"/>
        <v>1777.0234017075445</v>
      </c>
      <c r="D725">
        <f t="shared" ca="1" si="79"/>
        <v>1777.0234017075445</v>
      </c>
      <c r="E725" s="13">
        <f t="shared" ca="1" si="80"/>
        <v>10</v>
      </c>
      <c r="F725">
        <f t="shared" ca="1" si="81"/>
        <v>2.0684257641145916</v>
      </c>
      <c r="G725">
        <f t="shared" ca="1" si="82"/>
        <v>1779.0918274716591</v>
      </c>
      <c r="H725">
        <f t="shared" ca="1" si="83"/>
        <v>2.068425764114636</v>
      </c>
    </row>
    <row r="726" spans="1:8" x14ac:dyDescent="0.25">
      <c r="A726">
        <v>711</v>
      </c>
      <c r="B726">
        <f t="shared" ca="1" si="77"/>
        <v>2.5714516167905739</v>
      </c>
      <c r="C726">
        <f t="shared" ca="1" si="78"/>
        <v>1779.5948533243352</v>
      </c>
      <c r="D726">
        <f t="shared" ca="1" si="79"/>
        <v>1779.5948533243352</v>
      </c>
      <c r="E726" s="13">
        <f t="shared" ca="1" si="80"/>
        <v>6</v>
      </c>
      <c r="F726">
        <f t="shared" ca="1" si="81"/>
        <v>1.4900727790588575</v>
      </c>
      <c r="G726">
        <f t="shared" ca="1" si="82"/>
        <v>1781.0849261033941</v>
      </c>
      <c r="H726">
        <f t="shared" ca="1" si="83"/>
        <v>1.4900727790588917</v>
      </c>
    </row>
    <row r="727" spans="1:8" x14ac:dyDescent="0.25">
      <c r="A727">
        <v>712</v>
      </c>
      <c r="B727">
        <f t="shared" ca="1" si="77"/>
        <v>3.9354197589789095</v>
      </c>
      <c r="C727">
        <f t="shared" ca="1" si="78"/>
        <v>1783.5302730833141</v>
      </c>
      <c r="D727">
        <f t="shared" ca="1" si="79"/>
        <v>1783.5302730833141</v>
      </c>
      <c r="E727" s="13">
        <f t="shared" ca="1" si="80"/>
        <v>0</v>
      </c>
      <c r="F727">
        <f t="shared" ca="1" si="81"/>
        <v>2.4003317708321701</v>
      </c>
      <c r="G727">
        <f t="shared" ca="1" si="82"/>
        <v>1785.9306048541464</v>
      </c>
      <c r="H727">
        <f t="shared" ca="1" si="83"/>
        <v>2.4003317708322811</v>
      </c>
    </row>
    <row r="728" spans="1:8" x14ac:dyDescent="0.25">
      <c r="A728">
        <v>713</v>
      </c>
      <c r="B728">
        <f t="shared" ca="1" si="77"/>
        <v>1.8773227236161938</v>
      </c>
      <c r="C728">
        <f t="shared" ca="1" si="78"/>
        <v>1785.4075958069302</v>
      </c>
      <c r="D728">
        <f t="shared" ca="1" si="79"/>
        <v>1783.5302730833141</v>
      </c>
      <c r="E728" s="13">
        <f t="shared" ca="1" si="80"/>
        <v>13</v>
      </c>
      <c r="F728">
        <f t="shared" ca="1" si="81"/>
        <v>2.5635561703928698</v>
      </c>
      <c r="G728">
        <f t="shared" ca="1" si="82"/>
        <v>1786.0938292537069</v>
      </c>
      <c r="H728">
        <f t="shared" ca="1" si="83"/>
        <v>0.68623344677666864</v>
      </c>
    </row>
    <row r="729" spans="1:8" x14ac:dyDescent="0.25">
      <c r="A729">
        <v>714</v>
      </c>
      <c r="B729">
        <f t="shared" ca="1" si="77"/>
        <v>0.30580286748519037</v>
      </c>
      <c r="C729">
        <f t="shared" ca="1" si="78"/>
        <v>1785.7133986744154</v>
      </c>
      <c r="D729">
        <f t="shared" ca="1" si="79"/>
        <v>1785.4075958069302</v>
      </c>
      <c r="E729" s="13">
        <f t="shared" ca="1" si="80"/>
        <v>12</v>
      </c>
      <c r="F729">
        <f t="shared" ca="1" si="81"/>
        <v>1.789685919215859</v>
      </c>
      <c r="G729">
        <f t="shared" ca="1" si="82"/>
        <v>1787.197281726146</v>
      </c>
      <c r="H729">
        <f t="shared" ca="1" si="83"/>
        <v>1.4838830517305723</v>
      </c>
    </row>
    <row r="730" spans="1:8" x14ac:dyDescent="0.25">
      <c r="A730">
        <v>715</v>
      </c>
      <c r="B730">
        <f t="shared" ca="1" si="77"/>
        <v>0.57589444541096046</v>
      </c>
      <c r="C730">
        <f t="shared" ca="1" si="78"/>
        <v>1786.2892931198264</v>
      </c>
      <c r="D730">
        <f t="shared" ca="1" si="79"/>
        <v>1785.7133986744154</v>
      </c>
      <c r="E730" s="13">
        <f t="shared" ca="1" si="80"/>
        <v>4</v>
      </c>
      <c r="F730">
        <f t="shared" ca="1" si="81"/>
        <v>1.3527819035482151</v>
      </c>
      <c r="G730">
        <f t="shared" ca="1" si="82"/>
        <v>1787.0661805779637</v>
      </c>
      <c r="H730">
        <f t="shared" ca="1" si="83"/>
        <v>0.77688745813725291</v>
      </c>
    </row>
    <row r="731" spans="1:8" x14ac:dyDescent="0.25">
      <c r="A731">
        <v>716</v>
      </c>
      <c r="B731">
        <f t="shared" ca="1" si="77"/>
        <v>1.8557259062527254</v>
      </c>
      <c r="C731">
        <f t="shared" ca="1" si="78"/>
        <v>1788.1450190260791</v>
      </c>
      <c r="D731">
        <f t="shared" ca="1" si="79"/>
        <v>1788.1450190260791</v>
      </c>
      <c r="E731" s="13">
        <f t="shared" ca="1" si="80"/>
        <v>6</v>
      </c>
      <c r="F731">
        <f t="shared" ca="1" si="81"/>
        <v>1.582905135341405</v>
      </c>
      <c r="G731">
        <f t="shared" ca="1" si="82"/>
        <v>1789.7279241614206</v>
      </c>
      <c r="H731">
        <f t="shared" ca="1" si="83"/>
        <v>1.5829051353414343</v>
      </c>
    </row>
    <row r="732" spans="1:8" x14ac:dyDescent="0.25">
      <c r="A732">
        <v>717</v>
      </c>
      <c r="B732">
        <f t="shared" ca="1" si="77"/>
        <v>4.4235010175628044</v>
      </c>
      <c r="C732">
        <f t="shared" ca="1" si="78"/>
        <v>1792.5685200436419</v>
      </c>
      <c r="D732">
        <f t="shared" ca="1" si="79"/>
        <v>1792.5685200436419</v>
      </c>
      <c r="E732" s="13">
        <f t="shared" ca="1" si="80"/>
        <v>3</v>
      </c>
      <c r="F732">
        <f t="shared" ca="1" si="81"/>
        <v>1.1168406773281974</v>
      </c>
      <c r="G732">
        <f t="shared" ca="1" si="82"/>
        <v>1793.68536072097</v>
      </c>
      <c r="H732">
        <f t="shared" ca="1" si="83"/>
        <v>1.1168406773281276</v>
      </c>
    </row>
    <row r="733" spans="1:8" x14ac:dyDescent="0.25">
      <c r="A733">
        <v>718</v>
      </c>
      <c r="B733">
        <f t="shared" ca="1" si="77"/>
        <v>4.867983167852997</v>
      </c>
      <c r="C733">
        <f t="shared" ca="1" si="78"/>
        <v>1797.4365032114949</v>
      </c>
      <c r="D733">
        <f t="shared" ca="1" si="79"/>
        <v>1797.4365032114949</v>
      </c>
      <c r="E733" s="13">
        <f t="shared" ca="1" si="80"/>
        <v>10</v>
      </c>
      <c r="F733">
        <f t="shared" ca="1" si="81"/>
        <v>2.5832171760641214</v>
      </c>
      <c r="G733">
        <f t="shared" ca="1" si="82"/>
        <v>1800.0197203875591</v>
      </c>
      <c r="H733">
        <f t="shared" ca="1" si="83"/>
        <v>2.5832171760641813</v>
      </c>
    </row>
    <row r="734" spans="1:8" x14ac:dyDescent="0.25">
      <c r="A734">
        <v>719</v>
      </c>
      <c r="B734">
        <f t="shared" ca="1" si="77"/>
        <v>1.5184118976070005</v>
      </c>
      <c r="C734">
        <f t="shared" ca="1" si="78"/>
        <v>1798.9549151091019</v>
      </c>
      <c r="D734">
        <f t="shared" ca="1" si="79"/>
        <v>1797.4365032114949</v>
      </c>
      <c r="E734" s="13">
        <f t="shared" ca="1" si="80"/>
        <v>1</v>
      </c>
      <c r="F734">
        <f t="shared" ca="1" si="81"/>
        <v>2.3841721272255296</v>
      </c>
      <c r="G734">
        <f t="shared" ca="1" si="82"/>
        <v>1799.8206753387205</v>
      </c>
      <c r="H734">
        <f t="shared" ca="1" si="83"/>
        <v>0.86576022961867238</v>
      </c>
    </row>
    <row r="735" spans="1:8" x14ac:dyDescent="0.25">
      <c r="A735">
        <v>720</v>
      </c>
      <c r="B735">
        <f t="shared" ca="1" si="77"/>
        <v>4.3961387027471881</v>
      </c>
      <c r="C735">
        <f t="shared" ca="1" si="78"/>
        <v>1803.3510538118492</v>
      </c>
      <c r="D735">
        <f t="shared" ca="1" si="79"/>
        <v>1803.3510538118492</v>
      </c>
      <c r="E735" s="13">
        <f t="shared" ca="1" si="80"/>
        <v>2</v>
      </c>
      <c r="F735">
        <f t="shared" ca="1" si="81"/>
        <v>2.6428355938259966</v>
      </c>
      <c r="G735">
        <f t="shared" ca="1" si="82"/>
        <v>1805.9938894056752</v>
      </c>
      <c r="H735">
        <f t="shared" ca="1" si="83"/>
        <v>2.6428355938260211</v>
      </c>
    </row>
    <row r="736" spans="1:8" x14ac:dyDescent="0.25">
      <c r="A736">
        <v>721</v>
      </c>
      <c r="B736">
        <f t="shared" ca="1" si="77"/>
        <v>0.70370530514740404</v>
      </c>
      <c r="C736">
        <f t="shared" ca="1" si="78"/>
        <v>1804.0547591169966</v>
      </c>
      <c r="D736">
        <f t="shared" ca="1" si="79"/>
        <v>1803.3510538118492</v>
      </c>
      <c r="E736" s="13">
        <f t="shared" ca="1" si="80"/>
        <v>14</v>
      </c>
      <c r="F736">
        <f t="shared" ca="1" si="81"/>
        <v>1.9763175898623322</v>
      </c>
      <c r="G736">
        <f t="shared" ca="1" si="82"/>
        <v>1805.3273714017114</v>
      </c>
      <c r="H736">
        <f t="shared" ca="1" si="83"/>
        <v>1.2726122847147963</v>
      </c>
    </row>
    <row r="737" spans="1:8" x14ac:dyDescent="0.25">
      <c r="A737">
        <v>722</v>
      </c>
      <c r="B737">
        <f t="shared" ca="1" si="77"/>
        <v>1.7546643499679926</v>
      </c>
      <c r="C737">
        <f t="shared" ca="1" si="78"/>
        <v>1805.8094234669645</v>
      </c>
      <c r="D737">
        <f t="shared" ca="1" si="79"/>
        <v>1805.8094234669645</v>
      </c>
      <c r="E737" s="13">
        <f t="shared" ca="1" si="80"/>
        <v>15</v>
      </c>
      <c r="F737">
        <f t="shared" ca="1" si="81"/>
        <v>1.5101660648632469</v>
      </c>
      <c r="G737">
        <f t="shared" ca="1" si="82"/>
        <v>1807.3195895318277</v>
      </c>
      <c r="H737">
        <f t="shared" ca="1" si="83"/>
        <v>1.5101660648631423</v>
      </c>
    </row>
    <row r="738" spans="1:8" x14ac:dyDescent="0.25">
      <c r="A738">
        <v>723</v>
      </c>
      <c r="B738">
        <f t="shared" ca="1" si="77"/>
        <v>2.077504518391744</v>
      </c>
      <c r="C738">
        <f t="shared" ca="1" si="78"/>
        <v>1807.8869279853564</v>
      </c>
      <c r="D738">
        <f t="shared" ca="1" si="79"/>
        <v>1807.8869279853564</v>
      </c>
      <c r="E738" s="13">
        <f t="shared" ca="1" si="80"/>
        <v>14</v>
      </c>
      <c r="F738">
        <f t="shared" ca="1" si="81"/>
        <v>1.8890811297573515</v>
      </c>
      <c r="G738">
        <f t="shared" ca="1" si="82"/>
        <v>1809.7760091151138</v>
      </c>
      <c r="H738">
        <f t="shared" ca="1" si="83"/>
        <v>1.8890811297574146</v>
      </c>
    </row>
    <row r="739" spans="1:8" x14ac:dyDescent="0.25">
      <c r="A739">
        <v>724</v>
      </c>
      <c r="B739">
        <f t="shared" ca="1" si="77"/>
        <v>1.4702123731956218</v>
      </c>
      <c r="C739">
        <f t="shared" ca="1" si="78"/>
        <v>1809.357140358552</v>
      </c>
      <c r="D739">
        <f t="shared" ca="1" si="79"/>
        <v>1807.8869279853564</v>
      </c>
      <c r="E739" s="13">
        <f t="shared" ca="1" si="80"/>
        <v>3</v>
      </c>
      <c r="F739">
        <f t="shared" ca="1" si="81"/>
        <v>2.5177955105138454</v>
      </c>
      <c r="G739">
        <f t="shared" ca="1" si="82"/>
        <v>1810.4047234958703</v>
      </c>
      <c r="H739">
        <f t="shared" ca="1" si="83"/>
        <v>1.04758313731827</v>
      </c>
    </row>
    <row r="740" spans="1:8" x14ac:dyDescent="0.25">
      <c r="A740">
        <v>725</v>
      </c>
      <c r="B740">
        <f t="shared" ca="1" si="77"/>
        <v>1.5193352966308438</v>
      </c>
      <c r="C740">
        <f t="shared" ca="1" si="78"/>
        <v>1810.8764756551827</v>
      </c>
      <c r="D740">
        <f t="shared" ca="1" si="79"/>
        <v>1810.8764756551827</v>
      </c>
      <c r="E740" s="13">
        <f t="shared" ca="1" si="80"/>
        <v>14</v>
      </c>
      <c r="F740">
        <f t="shared" ca="1" si="81"/>
        <v>2.0269335932932084</v>
      </c>
      <c r="G740">
        <f t="shared" ca="1" si="82"/>
        <v>1812.903409248476</v>
      </c>
      <c r="H740">
        <f t="shared" ca="1" si="83"/>
        <v>2.026933593293279</v>
      </c>
    </row>
    <row r="741" spans="1:8" x14ac:dyDescent="0.25">
      <c r="A741">
        <v>726</v>
      </c>
      <c r="B741">
        <f t="shared" ca="1" si="77"/>
        <v>1.2232568309386394</v>
      </c>
      <c r="C741">
        <f t="shared" ca="1" si="78"/>
        <v>1812.0997324861214</v>
      </c>
      <c r="D741">
        <f t="shared" ca="1" si="79"/>
        <v>1810.8764756551827</v>
      </c>
      <c r="E741" s="13">
        <f t="shared" ca="1" si="80"/>
        <v>13</v>
      </c>
      <c r="F741">
        <f t="shared" ca="1" si="81"/>
        <v>2.0304338178114136</v>
      </c>
      <c r="G741">
        <f t="shared" ca="1" si="82"/>
        <v>1812.9069094729941</v>
      </c>
      <c r="H741">
        <f t="shared" ca="1" si="83"/>
        <v>0.80717698687271877</v>
      </c>
    </row>
    <row r="742" spans="1:8" x14ac:dyDescent="0.25">
      <c r="A742">
        <v>727</v>
      </c>
      <c r="B742">
        <f t="shared" ca="1" si="77"/>
        <v>1.6531609119838175</v>
      </c>
      <c r="C742">
        <f t="shared" ca="1" si="78"/>
        <v>1813.7528933981052</v>
      </c>
      <c r="D742">
        <f t="shared" ca="1" si="79"/>
        <v>1813.7528933981052</v>
      </c>
      <c r="E742" s="13">
        <f t="shared" ca="1" si="80"/>
        <v>13</v>
      </c>
      <c r="F742">
        <f t="shared" ca="1" si="81"/>
        <v>2.0933725743797496</v>
      </c>
      <c r="G742">
        <f t="shared" ca="1" si="82"/>
        <v>1815.8462659724851</v>
      </c>
      <c r="H742">
        <f t="shared" ca="1" si="83"/>
        <v>2.0933725743798277</v>
      </c>
    </row>
    <row r="743" spans="1:8" x14ac:dyDescent="0.25">
      <c r="A743">
        <v>728</v>
      </c>
      <c r="B743">
        <f t="shared" ca="1" si="77"/>
        <v>3.3164200933844068</v>
      </c>
      <c r="C743">
        <f t="shared" ca="1" si="78"/>
        <v>1817.0693134914895</v>
      </c>
      <c r="D743">
        <f t="shared" ca="1" si="79"/>
        <v>1817.0693134914895</v>
      </c>
      <c r="E743" s="13">
        <f t="shared" ca="1" si="80"/>
        <v>11</v>
      </c>
      <c r="F743">
        <f t="shared" ca="1" si="81"/>
        <v>0.61379811084046376</v>
      </c>
      <c r="G743">
        <f t="shared" ca="1" si="82"/>
        <v>1817.68311160233</v>
      </c>
      <c r="H743">
        <f t="shared" ca="1" si="83"/>
        <v>0.61379811084043467</v>
      </c>
    </row>
    <row r="744" spans="1:8" x14ac:dyDescent="0.25">
      <c r="A744">
        <v>729</v>
      </c>
      <c r="B744">
        <f t="shared" ca="1" si="77"/>
        <v>3.397213776418476</v>
      </c>
      <c r="C744">
        <f t="shared" ca="1" si="78"/>
        <v>1820.4665272679081</v>
      </c>
      <c r="D744">
        <f t="shared" ca="1" si="79"/>
        <v>1820.4665272679081</v>
      </c>
      <c r="E744" s="13">
        <f t="shared" ca="1" si="80"/>
        <v>13</v>
      </c>
      <c r="F744">
        <f t="shared" ca="1" si="81"/>
        <v>1.6974271069039606</v>
      </c>
      <c r="G744">
        <f t="shared" ca="1" si="82"/>
        <v>1822.163954374812</v>
      </c>
      <c r="H744">
        <f t="shared" ca="1" si="83"/>
        <v>1.6974271069038878</v>
      </c>
    </row>
    <row r="745" spans="1:8" x14ac:dyDescent="0.25">
      <c r="A745">
        <v>730</v>
      </c>
      <c r="B745">
        <f t="shared" ca="1" si="77"/>
        <v>2.7604839554740619</v>
      </c>
      <c r="C745">
        <f t="shared" ca="1" si="78"/>
        <v>1823.2270112233821</v>
      </c>
      <c r="D745">
        <f t="shared" ca="1" si="79"/>
        <v>1823.2270112233821</v>
      </c>
      <c r="E745" s="13">
        <f t="shared" ca="1" si="80"/>
        <v>9</v>
      </c>
      <c r="F745">
        <f t="shared" ca="1" si="81"/>
        <v>2.1245342065629251</v>
      </c>
      <c r="G745">
        <f t="shared" ca="1" si="82"/>
        <v>1825.351545429945</v>
      </c>
      <c r="H745">
        <f t="shared" ca="1" si="83"/>
        <v>2.1245342065628847</v>
      </c>
    </row>
    <row r="746" spans="1:8" x14ac:dyDescent="0.25">
      <c r="A746">
        <v>731</v>
      </c>
      <c r="B746">
        <f t="shared" ca="1" si="77"/>
        <v>2.0399396543564698</v>
      </c>
      <c r="C746">
        <f t="shared" ca="1" si="78"/>
        <v>1825.2669508777385</v>
      </c>
      <c r="D746">
        <f t="shared" ca="1" si="79"/>
        <v>1823.2270112233821</v>
      </c>
      <c r="E746" s="13">
        <f t="shared" ca="1" si="80"/>
        <v>13</v>
      </c>
      <c r="F746">
        <f t="shared" ca="1" si="81"/>
        <v>2.0355863041891071</v>
      </c>
      <c r="G746">
        <f t="shared" ca="1" si="82"/>
        <v>1825.2625975275712</v>
      </c>
      <c r="H746">
        <f t="shared" ca="1" si="83"/>
        <v>-4.3533501673209685E-3</v>
      </c>
    </row>
    <row r="747" spans="1:8" x14ac:dyDescent="0.25">
      <c r="A747">
        <v>732</v>
      </c>
      <c r="B747">
        <f t="shared" ca="1" si="77"/>
        <v>2.2043106566188597</v>
      </c>
      <c r="C747">
        <f t="shared" ca="1" si="78"/>
        <v>1827.4712615343574</v>
      </c>
      <c r="D747">
        <f t="shared" ca="1" si="79"/>
        <v>1827.4712615343574</v>
      </c>
      <c r="E747" s="13">
        <f t="shared" ca="1" si="80"/>
        <v>2</v>
      </c>
      <c r="F747">
        <f t="shared" ca="1" si="81"/>
        <v>2.1748081999871616</v>
      </c>
      <c r="G747">
        <f t="shared" ca="1" si="82"/>
        <v>1829.6460697343446</v>
      </c>
      <c r="H747">
        <f t="shared" ca="1" si="83"/>
        <v>2.1748081999871829</v>
      </c>
    </row>
    <row r="748" spans="1:8" x14ac:dyDescent="0.25">
      <c r="A748">
        <v>733</v>
      </c>
      <c r="B748">
        <f t="shared" ca="1" si="77"/>
        <v>3.4629679113138301</v>
      </c>
      <c r="C748">
        <f t="shared" ca="1" si="78"/>
        <v>1830.9342294456712</v>
      </c>
      <c r="D748">
        <f t="shared" ca="1" si="79"/>
        <v>1830.9342294456712</v>
      </c>
      <c r="E748" s="13">
        <f t="shared" ca="1" si="80"/>
        <v>3</v>
      </c>
      <c r="F748">
        <f t="shared" ca="1" si="81"/>
        <v>2.1756532737239063</v>
      </c>
      <c r="G748">
        <f t="shared" ca="1" si="82"/>
        <v>1833.109882719395</v>
      </c>
      <c r="H748">
        <f t="shared" ca="1" si="83"/>
        <v>2.1756532737238103</v>
      </c>
    </row>
    <row r="749" spans="1:8" x14ac:dyDescent="0.25">
      <c r="A749">
        <v>734</v>
      </c>
      <c r="B749">
        <f t="shared" ca="1" si="77"/>
        <v>2.5943133736988946</v>
      </c>
      <c r="C749">
        <f t="shared" ca="1" si="78"/>
        <v>1833.5285428193702</v>
      </c>
      <c r="D749">
        <f t="shared" ca="1" si="79"/>
        <v>1833.5285428193702</v>
      </c>
      <c r="E749" s="13">
        <f t="shared" ca="1" si="80"/>
        <v>4</v>
      </c>
      <c r="F749">
        <f t="shared" ca="1" si="81"/>
        <v>1.4276802491466727</v>
      </c>
      <c r="G749">
        <f t="shared" ca="1" si="82"/>
        <v>1834.9562230685169</v>
      </c>
      <c r="H749">
        <f t="shared" ca="1" si="83"/>
        <v>1.4276802491467606</v>
      </c>
    </row>
    <row r="750" spans="1:8" x14ac:dyDescent="0.25">
      <c r="A750">
        <v>735</v>
      </c>
      <c r="B750">
        <f t="shared" ca="1" si="77"/>
        <v>3.2809169278209231</v>
      </c>
      <c r="C750">
        <f t="shared" ca="1" si="78"/>
        <v>1836.8094597471911</v>
      </c>
      <c r="D750">
        <f t="shared" ca="1" si="79"/>
        <v>1836.8094597471911</v>
      </c>
      <c r="E750" s="13">
        <f t="shared" ca="1" si="80"/>
        <v>12</v>
      </c>
      <c r="F750">
        <f t="shared" ca="1" si="81"/>
        <v>2.025970666748286</v>
      </c>
      <c r="G750">
        <f t="shared" ca="1" si="82"/>
        <v>1838.8354304139393</v>
      </c>
      <c r="H750">
        <f t="shared" ca="1" si="83"/>
        <v>2.0259706667482078</v>
      </c>
    </row>
    <row r="751" spans="1:8" x14ac:dyDescent="0.25">
      <c r="A751">
        <v>736</v>
      </c>
      <c r="B751">
        <f t="shared" ca="1" si="77"/>
        <v>3.5293374374663911</v>
      </c>
      <c r="C751">
        <f t="shared" ca="1" si="78"/>
        <v>1840.3387971846576</v>
      </c>
      <c r="D751">
        <f t="shared" ca="1" si="79"/>
        <v>1840.3387971846576</v>
      </c>
      <c r="E751" s="13">
        <f t="shared" ca="1" si="80"/>
        <v>6</v>
      </c>
      <c r="F751">
        <f t="shared" ca="1" si="81"/>
        <v>1.6800070946013215</v>
      </c>
      <c r="G751">
        <f t="shared" ca="1" si="82"/>
        <v>1842.0188042792588</v>
      </c>
      <c r="H751">
        <f t="shared" ca="1" si="83"/>
        <v>1.6800070946012511</v>
      </c>
    </row>
    <row r="752" spans="1:8" x14ac:dyDescent="0.25">
      <c r="A752">
        <v>737</v>
      </c>
      <c r="B752">
        <f t="shared" ca="1" si="77"/>
        <v>3.2244911963419738</v>
      </c>
      <c r="C752">
        <f t="shared" ca="1" si="78"/>
        <v>1843.5632883809994</v>
      </c>
      <c r="D752">
        <f t="shared" ca="1" si="79"/>
        <v>1843.5632883809994</v>
      </c>
      <c r="E752" s="13">
        <f t="shared" ca="1" si="80"/>
        <v>2</v>
      </c>
      <c r="F752">
        <f t="shared" ca="1" si="81"/>
        <v>1.1093162079923209</v>
      </c>
      <c r="G752">
        <f t="shared" ca="1" si="82"/>
        <v>1844.6726045889918</v>
      </c>
      <c r="H752">
        <f t="shared" ca="1" si="83"/>
        <v>1.1093162079923786</v>
      </c>
    </row>
    <row r="753" spans="1:8" x14ac:dyDescent="0.25">
      <c r="A753">
        <v>738</v>
      </c>
      <c r="B753">
        <f t="shared" ca="1" si="77"/>
        <v>3.7454795386309128</v>
      </c>
      <c r="C753">
        <f t="shared" ca="1" si="78"/>
        <v>1847.3087679196303</v>
      </c>
      <c r="D753">
        <f t="shared" ca="1" si="79"/>
        <v>1847.3087679196303</v>
      </c>
      <c r="E753" s="13">
        <f t="shared" ca="1" si="80"/>
        <v>4</v>
      </c>
      <c r="F753">
        <f t="shared" ca="1" si="81"/>
        <v>2.5850056969462525</v>
      </c>
      <c r="G753">
        <f t="shared" ca="1" si="82"/>
        <v>1849.8937736165765</v>
      </c>
      <c r="H753">
        <f t="shared" ca="1" si="83"/>
        <v>2.5850056969461548</v>
      </c>
    </row>
    <row r="754" spans="1:8" x14ac:dyDescent="0.25">
      <c r="A754">
        <v>739</v>
      </c>
      <c r="B754">
        <f t="shared" ca="1" si="77"/>
        <v>4.9292995716349548</v>
      </c>
      <c r="C754">
        <f t="shared" ca="1" si="78"/>
        <v>1852.2380674912654</v>
      </c>
      <c r="D754">
        <f t="shared" ca="1" si="79"/>
        <v>1852.2380674912654</v>
      </c>
      <c r="E754" s="13">
        <f t="shared" ca="1" si="80"/>
        <v>7</v>
      </c>
      <c r="F754">
        <f t="shared" ca="1" si="81"/>
        <v>1.4579045873817229</v>
      </c>
      <c r="G754">
        <f t="shared" ca="1" si="82"/>
        <v>1853.6959720786472</v>
      </c>
      <c r="H754">
        <f t="shared" ca="1" si="83"/>
        <v>1.4579045873817904</v>
      </c>
    </row>
    <row r="755" spans="1:8" x14ac:dyDescent="0.25">
      <c r="A755">
        <v>740</v>
      </c>
      <c r="B755">
        <f t="shared" ca="1" si="77"/>
        <v>0.94900749355072755</v>
      </c>
      <c r="C755">
        <f t="shared" ca="1" si="78"/>
        <v>1853.187074984816</v>
      </c>
      <c r="D755">
        <f t="shared" ca="1" si="79"/>
        <v>1852.2380674912654</v>
      </c>
      <c r="E755" s="13">
        <f t="shared" ca="1" si="80"/>
        <v>10</v>
      </c>
      <c r="F755">
        <f t="shared" ca="1" si="81"/>
        <v>2.5448895069043371</v>
      </c>
      <c r="G755">
        <f t="shared" ca="1" si="82"/>
        <v>1854.7829569981698</v>
      </c>
      <c r="H755">
        <f t="shared" ca="1" si="83"/>
        <v>1.5958820133537301</v>
      </c>
    </row>
    <row r="756" spans="1:8" x14ac:dyDescent="0.25">
      <c r="A756">
        <v>741</v>
      </c>
      <c r="B756">
        <f t="shared" ca="1" si="77"/>
        <v>1.8077456507679153</v>
      </c>
      <c r="C756">
        <f t="shared" ca="1" si="78"/>
        <v>1854.9948206355839</v>
      </c>
      <c r="D756">
        <f t="shared" ca="1" si="79"/>
        <v>1854.9948206355839</v>
      </c>
      <c r="E756" s="13">
        <f t="shared" ca="1" si="80"/>
        <v>2</v>
      </c>
      <c r="F756">
        <f t="shared" ca="1" si="81"/>
        <v>1.8473587065047328</v>
      </c>
      <c r="G756">
        <f t="shared" ca="1" si="82"/>
        <v>1856.8421793420887</v>
      </c>
      <c r="H756">
        <f t="shared" ca="1" si="83"/>
        <v>1.8473587065047923</v>
      </c>
    </row>
    <row r="757" spans="1:8" x14ac:dyDescent="0.25">
      <c r="A757">
        <v>742</v>
      </c>
      <c r="B757">
        <f t="shared" ca="1" si="77"/>
        <v>0.99367745902569027</v>
      </c>
      <c r="C757">
        <f t="shared" ca="1" si="78"/>
        <v>1855.9884980946097</v>
      </c>
      <c r="D757">
        <f t="shared" ca="1" si="79"/>
        <v>1854.9948206355839</v>
      </c>
      <c r="E757" s="13">
        <f t="shared" ca="1" si="80"/>
        <v>0</v>
      </c>
      <c r="F757">
        <f t="shared" ca="1" si="81"/>
        <v>2.597099511408917</v>
      </c>
      <c r="G757">
        <f t="shared" ca="1" si="82"/>
        <v>1857.5919201469928</v>
      </c>
      <c r="H757">
        <f t="shared" ca="1" si="83"/>
        <v>1.6034220523831664</v>
      </c>
    </row>
    <row r="758" spans="1:8" x14ac:dyDescent="0.25">
      <c r="A758">
        <v>743</v>
      </c>
      <c r="B758">
        <f t="shared" ca="1" si="77"/>
        <v>2.4215482781791793</v>
      </c>
      <c r="C758">
        <f t="shared" ca="1" si="78"/>
        <v>1858.4100463727889</v>
      </c>
      <c r="D758">
        <f t="shared" ca="1" si="79"/>
        <v>1858.4100463727889</v>
      </c>
      <c r="E758" s="13">
        <f t="shared" ca="1" si="80"/>
        <v>9</v>
      </c>
      <c r="F758">
        <f t="shared" ca="1" si="81"/>
        <v>1.9670012379468609</v>
      </c>
      <c r="G758">
        <f t="shared" ca="1" si="82"/>
        <v>1860.3770476107356</v>
      </c>
      <c r="H758">
        <f t="shared" ca="1" si="83"/>
        <v>1.9670012379467607</v>
      </c>
    </row>
    <row r="759" spans="1:8" x14ac:dyDescent="0.25">
      <c r="A759">
        <v>744</v>
      </c>
      <c r="B759">
        <f t="shared" ca="1" si="77"/>
        <v>2.7877226075498385</v>
      </c>
      <c r="C759">
        <f t="shared" ca="1" si="78"/>
        <v>1861.1977689803387</v>
      </c>
      <c r="D759">
        <f t="shared" ca="1" si="79"/>
        <v>1861.1977689803387</v>
      </c>
      <c r="E759" s="13">
        <f t="shared" ca="1" si="80"/>
        <v>2</v>
      </c>
      <c r="F759">
        <f t="shared" ca="1" si="81"/>
        <v>1.5594552839524214</v>
      </c>
      <c r="G759">
        <f t="shared" ca="1" si="82"/>
        <v>1862.7572242642912</v>
      </c>
      <c r="H759">
        <f t="shared" ca="1" si="83"/>
        <v>1.5594552839525022</v>
      </c>
    </row>
    <row r="760" spans="1:8" x14ac:dyDescent="0.25">
      <c r="A760">
        <v>745</v>
      </c>
      <c r="B760">
        <f t="shared" ca="1" si="77"/>
        <v>2.4149589720388889</v>
      </c>
      <c r="C760">
        <f t="shared" ca="1" si="78"/>
        <v>1863.6127279523776</v>
      </c>
      <c r="D760">
        <f t="shared" ca="1" si="79"/>
        <v>1863.6127279523776</v>
      </c>
      <c r="E760" s="13">
        <f t="shared" ca="1" si="80"/>
        <v>13</v>
      </c>
      <c r="F760">
        <f t="shared" ca="1" si="81"/>
        <v>2.5038127166573889</v>
      </c>
      <c r="G760">
        <f t="shared" ca="1" si="82"/>
        <v>1866.116540669035</v>
      </c>
      <c r="H760">
        <f t="shared" ca="1" si="83"/>
        <v>2.5038127166574213</v>
      </c>
    </row>
    <row r="761" spans="1:8" x14ac:dyDescent="0.25">
      <c r="A761">
        <v>746</v>
      </c>
      <c r="B761">
        <f t="shared" ca="1" si="77"/>
        <v>3.370595449358444</v>
      </c>
      <c r="C761">
        <f t="shared" ca="1" si="78"/>
        <v>1866.983323401736</v>
      </c>
      <c r="D761">
        <f t="shared" ca="1" si="79"/>
        <v>1866.983323401736</v>
      </c>
      <c r="E761" s="13">
        <f t="shared" ca="1" si="80"/>
        <v>1</v>
      </c>
      <c r="F761">
        <f t="shared" ca="1" si="81"/>
        <v>2.1686443012511178</v>
      </c>
      <c r="G761">
        <f t="shared" ca="1" si="82"/>
        <v>1869.1519677029871</v>
      </c>
      <c r="H761">
        <f t="shared" ca="1" si="83"/>
        <v>2.1686443012511063</v>
      </c>
    </row>
    <row r="762" spans="1:8" x14ac:dyDescent="0.25">
      <c r="A762">
        <v>747</v>
      </c>
      <c r="B762">
        <f t="shared" ca="1" si="77"/>
        <v>4.5648506804550912</v>
      </c>
      <c r="C762">
        <f t="shared" ca="1" si="78"/>
        <v>1871.5481740821911</v>
      </c>
      <c r="D762">
        <f t="shared" ca="1" si="79"/>
        <v>1871.5481740821911</v>
      </c>
      <c r="E762" s="13">
        <f t="shared" ca="1" si="80"/>
        <v>13</v>
      </c>
      <c r="F762">
        <f t="shared" ca="1" si="81"/>
        <v>1.6566340947936355</v>
      </c>
      <c r="G762">
        <f t="shared" ca="1" si="82"/>
        <v>1873.2048081769847</v>
      </c>
      <c r="H762">
        <f t="shared" ca="1" si="83"/>
        <v>1.6566340947936169</v>
      </c>
    </row>
    <row r="763" spans="1:8" x14ac:dyDescent="0.25">
      <c r="A763">
        <v>748</v>
      </c>
      <c r="B763">
        <f t="shared" ca="1" si="77"/>
        <v>1.4600645003306445</v>
      </c>
      <c r="C763">
        <f t="shared" ca="1" si="78"/>
        <v>1873.0082385825217</v>
      </c>
      <c r="D763">
        <f t="shared" ca="1" si="79"/>
        <v>1871.5481740821911</v>
      </c>
      <c r="E763" s="13">
        <f t="shared" ca="1" si="80"/>
        <v>8</v>
      </c>
      <c r="F763">
        <f t="shared" ca="1" si="81"/>
        <v>2.5526151237740677</v>
      </c>
      <c r="G763">
        <f t="shared" ca="1" si="82"/>
        <v>1874.1007892059652</v>
      </c>
      <c r="H763">
        <f t="shared" ca="1" si="83"/>
        <v>1.0925506234434579</v>
      </c>
    </row>
    <row r="764" spans="1:8" x14ac:dyDescent="0.25">
      <c r="A764">
        <v>749</v>
      </c>
      <c r="B764">
        <f t="shared" ca="1" si="77"/>
        <v>1.0997462608195696</v>
      </c>
      <c r="C764">
        <f t="shared" ca="1" si="78"/>
        <v>1874.1079848433412</v>
      </c>
      <c r="D764">
        <f t="shared" ca="1" si="79"/>
        <v>1874.1079848433412</v>
      </c>
      <c r="E764" s="13">
        <f t="shared" ca="1" si="80"/>
        <v>1</v>
      </c>
      <c r="F764">
        <f t="shared" ca="1" si="81"/>
        <v>1.7626955351077651</v>
      </c>
      <c r="G764">
        <f t="shared" ca="1" si="82"/>
        <v>1875.8706803784489</v>
      </c>
      <c r="H764">
        <f t="shared" ca="1" si="83"/>
        <v>1.7626955351076958</v>
      </c>
    </row>
    <row r="765" spans="1:8" x14ac:dyDescent="0.25">
      <c r="A765">
        <v>750</v>
      </c>
      <c r="B765">
        <f t="shared" ca="1" si="77"/>
        <v>0.96701002264362068</v>
      </c>
      <c r="C765">
        <f t="shared" ca="1" si="78"/>
        <v>1875.0749948659848</v>
      </c>
      <c r="D765">
        <f t="shared" ca="1" si="79"/>
        <v>1874.1079848433412</v>
      </c>
      <c r="E765" s="13">
        <f t="shared" ca="1" si="80"/>
        <v>4</v>
      </c>
      <c r="F765">
        <f t="shared" ca="1" si="81"/>
        <v>1.3803101278557222</v>
      </c>
      <c r="G765">
        <f t="shared" ca="1" si="82"/>
        <v>1875.4882949711969</v>
      </c>
      <c r="H765">
        <f t="shared" ca="1" si="83"/>
        <v>0.4133001052121017</v>
      </c>
    </row>
    <row r="766" spans="1:8" x14ac:dyDescent="0.25">
      <c r="A766">
        <v>751</v>
      </c>
      <c r="B766">
        <f t="shared" ca="1" si="77"/>
        <v>4.5752815605834174</v>
      </c>
      <c r="C766">
        <f t="shared" ca="1" si="78"/>
        <v>1879.6502764265681</v>
      </c>
      <c r="D766">
        <f t="shared" ca="1" si="79"/>
        <v>1879.6502764265681</v>
      </c>
      <c r="E766" s="13">
        <f t="shared" ca="1" si="80"/>
        <v>9</v>
      </c>
      <c r="F766">
        <f t="shared" ca="1" si="81"/>
        <v>1.8360821507253884</v>
      </c>
      <c r="G766">
        <f t="shared" ca="1" si="82"/>
        <v>1881.4863585772935</v>
      </c>
      <c r="H766">
        <f t="shared" ca="1" si="83"/>
        <v>1.8360821507253604</v>
      </c>
    </row>
    <row r="767" spans="1:8" x14ac:dyDescent="0.25">
      <c r="A767">
        <v>752</v>
      </c>
      <c r="B767">
        <f t="shared" ca="1" si="77"/>
        <v>1.0535614176304193</v>
      </c>
      <c r="C767">
        <f t="shared" ca="1" si="78"/>
        <v>1880.7038378441985</v>
      </c>
      <c r="D767">
        <f t="shared" ca="1" si="79"/>
        <v>1879.6502764265681</v>
      </c>
      <c r="E767" s="13">
        <f t="shared" ca="1" si="80"/>
        <v>5</v>
      </c>
      <c r="F767">
        <f t="shared" ca="1" si="81"/>
        <v>2.2745731437140964</v>
      </c>
      <c r="G767">
        <f t="shared" ca="1" si="82"/>
        <v>1881.9248495702823</v>
      </c>
      <c r="H767">
        <f t="shared" ca="1" si="83"/>
        <v>1.221011726083816</v>
      </c>
    </row>
    <row r="768" spans="1:8" x14ac:dyDescent="0.25">
      <c r="A768">
        <v>753</v>
      </c>
      <c r="B768">
        <f t="shared" ca="1" si="77"/>
        <v>2.905684578715392</v>
      </c>
      <c r="C768">
        <f t="shared" ca="1" si="78"/>
        <v>1883.6095224229139</v>
      </c>
      <c r="D768">
        <f t="shared" ca="1" si="79"/>
        <v>1883.6095224229139</v>
      </c>
      <c r="E768" s="13">
        <f t="shared" ca="1" si="80"/>
        <v>10</v>
      </c>
      <c r="F768">
        <f t="shared" ca="1" si="81"/>
        <v>1.4741358196263319</v>
      </c>
      <c r="G768">
        <f t="shared" ca="1" si="82"/>
        <v>1885.0836582425402</v>
      </c>
      <c r="H768">
        <f t="shared" ca="1" si="83"/>
        <v>1.4741358196263263</v>
      </c>
    </row>
    <row r="769" spans="1:8" x14ac:dyDescent="0.25">
      <c r="A769">
        <v>754</v>
      </c>
      <c r="B769">
        <f t="shared" ca="1" si="77"/>
        <v>1.2051268004041316</v>
      </c>
      <c r="C769">
        <f t="shared" ca="1" si="78"/>
        <v>1884.8146492233179</v>
      </c>
      <c r="D769">
        <f t="shared" ca="1" si="79"/>
        <v>1883.6095224229139</v>
      </c>
      <c r="E769" s="13">
        <f t="shared" ca="1" si="80"/>
        <v>12</v>
      </c>
      <c r="F769">
        <f t="shared" ca="1" si="81"/>
        <v>2.092398905333495</v>
      </c>
      <c r="G769">
        <f t="shared" ca="1" si="82"/>
        <v>1885.7019213282474</v>
      </c>
      <c r="H769">
        <f t="shared" ca="1" si="83"/>
        <v>0.88727210492947961</v>
      </c>
    </row>
    <row r="770" spans="1:8" x14ac:dyDescent="0.25">
      <c r="A770">
        <v>755</v>
      </c>
      <c r="B770">
        <f t="shared" ca="1" si="77"/>
        <v>4.3546649090455274</v>
      </c>
      <c r="C770">
        <f t="shared" ca="1" si="78"/>
        <v>1889.1693141323635</v>
      </c>
      <c r="D770">
        <f t="shared" ca="1" si="79"/>
        <v>1889.1693141323635</v>
      </c>
      <c r="E770" s="13">
        <f t="shared" ca="1" si="80"/>
        <v>14</v>
      </c>
      <c r="F770">
        <f t="shared" ca="1" si="81"/>
        <v>2.4803561773985452</v>
      </c>
      <c r="G770">
        <f t="shared" ca="1" si="82"/>
        <v>1891.6496703097621</v>
      </c>
      <c r="H770">
        <f t="shared" ca="1" si="83"/>
        <v>2.4803561773985621</v>
      </c>
    </row>
    <row r="771" spans="1:8" x14ac:dyDescent="0.25">
      <c r="A771">
        <v>756</v>
      </c>
      <c r="B771">
        <f t="shared" ca="1" si="77"/>
        <v>3.1081243321058394</v>
      </c>
      <c r="C771">
        <f t="shared" ca="1" si="78"/>
        <v>1892.2774384644695</v>
      </c>
      <c r="D771">
        <f t="shared" ca="1" si="79"/>
        <v>1892.2774384644695</v>
      </c>
      <c r="E771" s="13">
        <f t="shared" ca="1" si="80"/>
        <v>2</v>
      </c>
      <c r="F771">
        <f t="shared" ca="1" si="81"/>
        <v>2.432228498694565</v>
      </c>
      <c r="G771">
        <f t="shared" ca="1" si="82"/>
        <v>1894.709666963164</v>
      </c>
      <c r="H771">
        <f t="shared" ca="1" si="83"/>
        <v>2.4322284986944851</v>
      </c>
    </row>
    <row r="772" spans="1:8" x14ac:dyDescent="0.25">
      <c r="A772">
        <v>757</v>
      </c>
      <c r="B772">
        <f t="shared" ca="1" si="77"/>
        <v>3.8184227637446981</v>
      </c>
      <c r="C772">
        <f t="shared" ca="1" si="78"/>
        <v>1896.0958612282141</v>
      </c>
      <c r="D772">
        <f t="shared" ca="1" si="79"/>
        <v>1896.0958612282141</v>
      </c>
      <c r="E772" s="13">
        <f t="shared" ca="1" si="80"/>
        <v>5</v>
      </c>
      <c r="F772">
        <f t="shared" ca="1" si="81"/>
        <v>2.3121368846478703</v>
      </c>
      <c r="G772">
        <f t="shared" ca="1" si="82"/>
        <v>1898.4079981128618</v>
      </c>
      <c r="H772">
        <f t="shared" ca="1" si="83"/>
        <v>2.3121368846477708</v>
      </c>
    </row>
    <row r="773" spans="1:8" x14ac:dyDescent="0.25">
      <c r="A773">
        <v>758</v>
      </c>
      <c r="B773">
        <f t="shared" ca="1" si="77"/>
        <v>4.0577097792490493</v>
      </c>
      <c r="C773">
        <f t="shared" ca="1" si="78"/>
        <v>1900.1535710074631</v>
      </c>
      <c r="D773">
        <f t="shared" ca="1" si="79"/>
        <v>1900.1535710074631</v>
      </c>
      <c r="E773" s="13">
        <f t="shared" ca="1" si="80"/>
        <v>1</v>
      </c>
      <c r="F773">
        <f t="shared" ca="1" si="81"/>
        <v>1.2702109351715367</v>
      </c>
      <c r="G773">
        <f t="shared" ca="1" si="82"/>
        <v>1901.4237819426346</v>
      </c>
      <c r="H773">
        <f t="shared" ca="1" si="83"/>
        <v>1.2702109351714626</v>
      </c>
    </row>
    <row r="774" spans="1:8" x14ac:dyDescent="0.25">
      <c r="A774">
        <v>759</v>
      </c>
      <c r="B774">
        <f t="shared" ca="1" si="77"/>
        <v>4.453753686531801</v>
      </c>
      <c r="C774">
        <f t="shared" ca="1" si="78"/>
        <v>1904.607324693995</v>
      </c>
      <c r="D774">
        <f t="shared" ca="1" si="79"/>
        <v>1904.607324693995</v>
      </c>
      <c r="E774" s="13">
        <f t="shared" ca="1" si="80"/>
        <v>15</v>
      </c>
      <c r="F774">
        <f t="shared" ca="1" si="81"/>
        <v>1.6997328324192378</v>
      </c>
      <c r="G774">
        <f t="shared" ca="1" si="82"/>
        <v>1906.3070575264142</v>
      </c>
      <c r="H774">
        <f t="shared" ca="1" si="83"/>
        <v>1.6997328324191585</v>
      </c>
    </row>
    <row r="775" spans="1:8" x14ac:dyDescent="0.25">
      <c r="A775">
        <v>760</v>
      </c>
      <c r="B775">
        <f t="shared" ca="1" si="77"/>
        <v>0.2885221368093327</v>
      </c>
      <c r="C775">
        <f t="shared" ca="1" si="78"/>
        <v>1904.8958468308044</v>
      </c>
      <c r="D775">
        <f t="shared" ca="1" si="79"/>
        <v>1904.607324693995</v>
      </c>
      <c r="E775" s="13">
        <f t="shared" ca="1" si="80"/>
        <v>6</v>
      </c>
      <c r="F775">
        <f t="shared" ca="1" si="81"/>
        <v>2.6460766679086767</v>
      </c>
      <c r="G775">
        <f t="shared" ca="1" si="82"/>
        <v>1907.2534013619036</v>
      </c>
      <c r="H775">
        <f t="shared" ca="1" si="83"/>
        <v>2.3575545310991401</v>
      </c>
    </row>
    <row r="776" spans="1:8" x14ac:dyDescent="0.25">
      <c r="A776">
        <v>761</v>
      </c>
      <c r="B776">
        <f t="shared" ca="1" si="77"/>
        <v>2.2999789601692622</v>
      </c>
      <c r="C776">
        <f t="shared" ca="1" si="78"/>
        <v>1907.1958257909737</v>
      </c>
      <c r="D776">
        <f t="shared" ca="1" si="79"/>
        <v>1904.8958468308044</v>
      </c>
      <c r="E776" s="13">
        <f t="shared" ca="1" si="80"/>
        <v>15</v>
      </c>
      <c r="F776">
        <f t="shared" ca="1" si="81"/>
        <v>2.1115298703519976</v>
      </c>
      <c r="G776">
        <f t="shared" ca="1" si="82"/>
        <v>1907.0073767011563</v>
      </c>
      <c r="H776">
        <f t="shared" ca="1" si="83"/>
        <v>-0.18844908981736808</v>
      </c>
    </row>
    <row r="777" spans="1:8" x14ac:dyDescent="0.25">
      <c r="A777">
        <v>762</v>
      </c>
      <c r="B777">
        <f t="shared" ca="1" si="77"/>
        <v>0.70929165992949073</v>
      </c>
      <c r="C777">
        <f t="shared" ca="1" si="78"/>
        <v>1907.9051174509032</v>
      </c>
      <c r="D777">
        <f t="shared" ca="1" si="79"/>
        <v>1907.9051174509032</v>
      </c>
      <c r="E777" s="13">
        <f t="shared" ca="1" si="80"/>
        <v>4</v>
      </c>
      <c r="F777">
        <f t="shared" ca="1" si="81"/>
        <v>2.0222289264358708</v>
      </c>
      <c r="G777">
        <f t="shared" ca="1" si="82"/>
        <v>1909.9273463773391</v>
      </c>
      <c r="H777">
        <f t="shared" ca="1" si="83"/>
        <v>2.0222289264359006</v>
      </c>
    </row>
    <row r="778" spans="1:8" x14ac:dyDescent="0.25">
      <c r="A778">
        <v>763</v>
      </c>
      <c r="B778">
        <f t="shared" ca="1" si="77"/>
        <v>3.0508819323249803</v>
      </c>
      <c r="C778">
        <f t="shared" ca="1" si="78"/>
        <v>1910.9559993832281</v>
      </c>
      <c r="D778">
        <f t="shared" ca="1" si="79"/>
        <v>1910.9559993832281</v>
      </c>
      <c r="E778" s="13">
        <f t="shared" ca="1" si="80"/>
        <v>11</v>
      </c>
      <c r="F778">
        <f t="shared" ca="1" si="81"/>
        <v>2.1459450533221993</v>
      </c>
      <c r="G778">
        <f t="shared" ca="1" si="82"/>
        <v>1913.1019444365504</v>
      </c>
      <c r="H778">
        <f t="shared" ca="1" si="83"/>
        <v>2.1459450533222935</v>
      </c>
    </row>
    <row r="779" spans="1:8" x14ac:dyDescent="0.25">
      <c r="A779">
        <v>764</v>
      </c>
      <c r="B779">
        <f t="shared" ca="1" si="77"/>
        <v>2.5768354845100112</v>
      </c>
      <c r="C779">
        <f t="shared" ca="1" si="78"/>
        <v>1913.5328348677381</v>
      </c>
      <c r="D779">
        <f t="shared" ca="1" si="79"/>
        <v>1913.5328348677381</v>
      </c>
      <c r="E779" s="13">
        <f t="shared" ca="1" si="80"/>
        <v>11</v>
      </c>
      <c r="F779">
        <f t="shared" ca="1" si="81"/>
        <v>1.1365824308184445</v>
      </c>
      <c r="G779">
        <f t="shared" ca="1" si="82"/>
        <v>1914.6694172985565</v>
      </c>
      <c r="H779">
        <f t="shared" ca="1" si="83"/>
        <v>1.1365824308184074</v>
      </c>
    </row>
    <row r="780" spans="1:8" x14ac:dyDescent="0.25">
      <c r="A780">
        <v>765</v>
      </c>
      <c r="B780">
        <f t="shared" ca="1" si="77"/>
        <v>4.83892274705331</v>
      </c>
      <c r="C780">
        <f t="shared" ca="1" si="78"/>
        <v>1918.3717576147915</v>
      </c>
      <c r="D780">
        <f t="shared" ca="1" si="79"/>
        <v>1918.3717576147915</v>
      </c>
      <c r="E780" s="13">
        <f t="shared" ca="1" si="80"/>
        <v>1</v>
      </c>
      <c r="F780">
        <f t="shared" ca="1" si="81"/>
        <v>2.120191942401096</v>
      </c>
      <c r="G780">
        <f t="shared" ca="1" si="82"/>
        <v>1920.4919495571926</v>
      </c>
      <c r="H780">
        <f t="shared" ca="1" si="83"/>
        <v>2.1201919424011066</v>
      </c>
    </row>
    <row r="781" spans="1:8" x14ac:dyDescent="0.25">
      <c r="A781">
        <v>766</v>
      </c>
      <c r="B781">
        <f t="shared" ca="1" si="77"/>
        <v>4.134516691657276</v>
      </c>
      <c r="C781">
        <f t="shared" ca="1" si="78"/>
        <v>1922.5062743064489</v>
      </c>
      <c r="D781">
        <f t="shared" ca="1" si="79"/>
        <v>1922.5062743064489</v>
      </c>
      <c r="E781" s="13">
        <f t="shared" ca="1" si="80"/>
        <v>2</v>
      </c>
      <c r="F781">
        <f t="shared" ca="1" si="81"/>
        <v>2.2420988552624226</v>
      </c>
      <c r="G781">
        <f t="shared" ca="1" si="82"/>
        <v>1924.7483731617112</v>
      </c>
      <c r="H781">
        <f t="shared" ca="1" si="83"/>
        <v>2.2420988552623839</v>
      </c>
    </row>
    <row r="782" spans="1:8" x14ac:dyDescent="0.25">
      <c r="A782">
        <v>767</v>
      </c>
      <c r="B782">
        <f t="shared" ca="1" si="77"/>
        <v>4.4320272930170974</v>
      </c>
      <c r="C782">
        <f t="shared" ca="1" si="78"/>
        <v>1926.9383015994661</v>
      </c>
      <c r="D782">
        <f t="shared" ca="1" si="79"/>
        <v>1926.9383015994661</v>
      </c>
      <c r="E782" s="13">
        <f t="shared" ca="1" si="80"/>
        <v>0</v>
      </c>
      <c r="F782">
        <f t="shared" ca="1" si="81"/>
        <v>0.55755092615027602</v>
      </c>
      <c r="G782">
        <f t="shared" ca="1" si="82"/>
        <v>1927.4958525256163</v>
      </c>
      <c r="H782">
        <f t="shared" ca="1" si="83"/>
        <v>0.55755092615027024</v>
      </c>
    </row>
    <row r="783" spans="1:8" x14ac:dyDescent="0.25">
      <c r="A783">
        <v>768</v>
      </c>
      <c r="B783">
        <f t="shared" ca="1" si="77"/>
        <v>4.0267373970181968</v>
      </c>
      <c r="C783">
        <f t="shared" ca="1" si="78"/>
        <v>1930.9650389964843</v>
      </c>
      <c r="D783">
        <f t="shared" ca="1" si="79"/>
        <v>1930.9650389964843</v>
      </c>
      <c r="E783" s="13">
        <f t="shared" ca="1" si="80"/>
        <v>0</v>
      </c>
      <c r="F783">
        <f t="shared" ca="1" si="81"/>
        <v>2.3672744377783892</v>
      </c>
      <c r="G783">
        <f t="shared" ca="1" si="82"/>
        <v>1933.3323134342627</v>
      </c>
      <c r="H783">
        <f t="shared" ca="1" si="83"/>
        <v>2.3672744377784056</v>
      </c>
    </row>
    <row r="784" spans="1:8" x14ac:dyDescent="0.25">
      <c r="A784">
        <v>769</v>
      </c>
      <c r="B784">
        <f t="shared" ca="1" si="77"/>
        <v>0.4746237519847718</v>
      </c>
      <c r="C784">
        <f t="shared" ca="1" si="78"/>
        <v>1931.4396627484691</v>
      </c>
      <c r="D784">
        <f t="shared" ca="1" si="79"/>
        <v>1930.9650389964843</v>
      </c>
      <c r="E784" s="13">
        <f t="shared" ca="1" si="80"/>
        <v>0</v>
      </c>
      <c r="F784">
        <f t="shared" ca="1" si="81"/>
        <v>2.1138787516383699</v>
      </c>
      <c r="G784">
        <f t="shared" ca="1" si="82"/>
        <v>1933.0789177481226</v>
      </c>
      <c r="H784">
        <f t="shared" ca="1" si="83"/>
        <v>1.6392549996535308</v>
      </c>
    </row>
    <row r="785" spans="1:8" x14ac:dyDescent="0.25">
      <c r="A785">
        <v>770</v>
      </c>
      <c r="B785">
        <f t="shared" ca="1" si="77"/>
        <v>1.0383040481703136</v>
      </c>
      <c r="C785">
        <f t="shared" ca="1" si="78"/>
        <v>1932.4779667966395</v>
      </c>
      <c r="D785">
        <f t="shared" ca="1" si="79"/>
        <v>1931.4396627484691</v>
      </c>
      <c r="E785" s="13">
        <f t="shared" ca="1" si="80"/>
        <v>13</v>
      </c>
      <c r="F785">
        <f t="shared" ca="1" si="81"/>
        <v>0.8336904865071928</v>
      </c>
      <c r="G785">
        <f t="shared" ca="1" si="82"/>
        <v>1932.2733532349764</v>
      </c>
      <c r="H785">
        <f t="shared" ca="1" si="83"/>
        <v>-0.20461356166310907</v>
      </c>
    </row>
    <row r="786" spans="1:8" x14ac:dyDescent="0.25">
      <c r="A786">
        <v>771</v>
      </c>
      <c r="B786">
        <f t="shared" ref="B786:B849" ca="1" si="84">$B$4+RAND()*($B$5-$B$4)</f>
        <v>0.68114041157145422</v>
      </c>
      <c r="C786">
        <f t="shared" ref="C786:C849" ca="1" si="85">C785+B786</f>
        <v>1933.159107208211</v>
      </c>
      <c r="D786">
        <f t="shared" ref="D786:D849" ca="1" si="86">IF(C786&gt;G785,C786,C785)</f>
        <v>1933.159107208211</v>
      </c>
      <c r="E786" s="13">
        <f t="shared" ref="E786:E849" ca="1" si="87">RANDBETWEEN(0,15)</f>
        <v>5</v>
      </c>
      <c r="F786">
        <f t="shared" ref="F786:F849" ca="1" si="88">_xlfn.NORM.INV(RAND(),$B$8,$B$9)</f>
        <v>1.3911394144820473</v>
      </c>
      <c r="G786">
        <f t="shared" ref="G786:G849" ca="1" si="89">D786+F786</f>
        <v>1934.5502466226931</v>
      </c>
      <c r="H786">
        <f t="shared" ref="H786:H849" ca="1" si="90">G786-C786</f>
        <v>1.3911394144820406</v>
      </c>
    </row>
    <row r="787" spans="1:8" x14ac:dyDescent="0.25">
      <c r="A787">
        <v>772</v>
      </c>
      <c r="B787">
        <f t="shared" ca="1" si="84"/>
        <v>2.0241458562348598</v>
      </c>
      <c r="C787">
        <f t="shared" ca="1" si="85"/>
        <v>1935.1832530644458</v>
      </c>
      <c r="D787">
        <f t="shared" ca="1" si="86"/>
        <v>1935.1832530644458</v>
      </c>
      <c r="E787" s="13">
        <f t="shared" ca="1" si="87"/>
        <v>12</v>
      </c>
      <c r="F787">
        <f t="shared" ca="1" si="88"/>
        <v>2.5579964250315799</v>
      </c>
      <c r="G787">
        <f t="shared" ca="1" si="89"/>
        <v>1937.7412494894775</v>
      </c>
      <c r="H787">
        <f t="shared" ca="1" si="90"/>
        <v>2.5579964250316607</v>
      </c>
    </row>
    <row r="788" spans="1:8" x14ac:dyDescent="0.25">
      <c r="A788">
        <v>773</v>
      </c>
      <c r="B788">
        <f t="shared" ca="1" si="84"/>
        <v>4.2641457511968985</v>
      </c>
      <c r="C788">
        <f t="shared" ca="1" si="85"/>
        <v>1939.4473988156426</v>
      </c>
      <c r="D788">
        <f t="shared" ca="1" si="86"/>
        <v>1939.4473988156426</v>
      </c>
      <c r="E788" s="13">
        <f t="shared" ca="1" si="87"/>
        <v>8</v>
      </c>
      <c r="F788">
        <f t="shared" ca="1" si="88"/>
        <v>1.6713440469806495</v>
      </c>
      <c r="G788">
        <f t="shared" ca="1" si="89"/>
        <v>1941.1187428626233</v>
      </c>
      <c r="H788">
        <f t="shared" ca="1" si="90"/>
        <v>1.671344046980721</v>
      </c>
    </row>
    <row r="789" spans="1:8" x14ac:dyDescent="0.25">
      <c r="A789">
        <v>774</v>
      </c>
      <c r="B789">
        <f t="shared" ca="1" si="84"/>
        <v>1.8845133144886965</v>
      </c>
      <c r="C789">
        <f t="shared" ca="1" si="85"/>
        <v>1941.3319121301313</v>
      </c>
      <c r="D789">
        <f t="shared" ca="1" si="86"/>
        <v>1941.3319121301313</v>
      </c>
      <c r="E789" s="13">
        <f t="shared" ca="1" si="87"/>
        <v>5</v>
      </c>
      <c r="F789">
        <f t="shared" ca="1" si="88"/>
        <v>2.2242312902621642</v>
      </c>
      <c r="G789">
        <f t="shared" ca="1" si="89"/>
        <v>1943.5561434203935</v>
      </c>
      <c r="H789">
        <f t="shared" ca="1" si="90"/>
        <v>2.2242312902621961</v>
      </c>
    </row>
    <row r="790" spans="1:8" x14ac:dyDescent="0.25">
      <c r="A790">
        <v>775</v>
      </c>
      <c r="B790">
        <f t="shared" ca="1" si="84"/>
        <v>2.9563989186356494</v>
      </c>
      <c r="C790">
        <f t="shared" ca="1" si="85"/>
        <v>1944.2883110487669</v>
      </c>
      <c r="D790">
        <f t="shared" ca="1" si="86"/>
        <v>1944.2883110487669</v>
      </c>
      <c r="E790" s="13">
        <f t="shared" ca="1" si="87"/>
        <v>7</v>
      </c>
      <c r="F790">
        <f t="shared" ca="1" si="88"/>
        <v>1.6143985239744283</v>
      </c>
      <c r="G790">
        <f t="shared" ca="1" si="89"/>
        <v>1945.9027095727413</v>
      </c>
      <c r="H790">
        <f t="shared" ca="1" si="90"/>
        <v>1.614398523974387</v>
      </c>
    </row>
    <row r="791" spans="1:8" x14ac:dyDescent="0.25">
      <c r="A791">
        <v>776</v>
      </c>
      <c r="B791">
        <f t="shared" ca="1" si="84"/>
        <v>3.813140929409133</v>
      </c>
      <c r="C791">
        <f t="shared" ca="1" si="85"/>
        <v>1948.1014519781761</v>
      </c>
      <c r="D791">
        <f t="shared" ca="1" si="86"/>
        <v>1948.1014519781761</v>
      </c>
      <c r="E791" s="13">
        <f t="shared" ca="1" si="87"/>
        <v>5</v>
      </c>
      <c r="F791">
        <f t="shared" ca="1" si="88"/>
        <v>1.9546511985732624</v>
      </c>
      <c r="G791">
        <f t="shared" ca="1" si="89"/>
        <v>1950.0561031767493</v>
      </c>
      <c r="H791">
        <f t="shared" ca="1" si="90"/>
        <v>1.954651198573174</v>
      </c>
    </row>
    <row r="792" spans="1:8" x14ac:dyDescent="0.25">
      <c r="A792">
        <v>777</v>
      </c>
      <c r="B792">
        <f t="shared" ca="1" si="84"/>
        <v>3.0988430899780979</v>
      </c>
      <c r="C792">
        <f t="shared" ca="1" si="85"/>
        <v>1951.2002950681542</v>
      </c>
      <c r="D792">
        <f t="shared" ca="1" si="86"/>
        <v>1951.2002950681542</v>
      </c>
      <c r="E792" s="13">
        <f t="shared" ca="1" si="87"/>
        <v>5</v>
      </c>
      <c r="F792">
        <f t="shared" ca="1" si="88"/>
        <v>2.6213705083984875</v>
      </c>
      <c r="G792">
        <f t="shared" ca="1" si="89"/>
        <v>1953.8216655765527</v>
      </c>
      <c r="H792">
        <f t="shared" ca="1" si="90"/>
        <v>2.6213705083985133</v>
      </c>
    </row>
    <row r="793" spans="1:8" x14ac:dyDescent="0.25">
      <c r="A793">
        <v>778</v>
      </c>
      <c r="B793">
        <f t="shared" ca="1" si="84"/>
        <v>1.0868609700849985</v>
      </c>
      <c r="C793">
        <f t="shared" ca="1" si="85"/>
        <v>1952.2871560382391</v>
      </c>
      <c r="D793">
        <f t="shared" ca="1" si="86"/>
        <v>1951.2002950681542</v>
      </c>
      <c r="E793" s="13">
        <f t="shared" ca="1" si="87"/>
        <v>0</v>
      </c>
      <c r="F793">
        <f t="shared" ca="1" si="88"/>
        <v>2.3955479822034862</v>
      </c>
      <c r="G793">
        <f t="shared" ca="1" si="89"/>
        <v>1953.5958430503576</v>
      </c>
      <c r="H793">
        <f t="shared" ca="1" si="90"/>
        <v>1.3086870121185257</v>
      </c>
    </row>
    <row r="794" spans="1:8" x14ac:dyDescent="0.25">
      <c r="A794">
        <v>779</v>
      </c>
      <c r="B794">
        <f t="shared" ca="1" si="84"/>
        <v>0.72802695025586672</v>
      </c>
      <c r="C794">
        <f t="shared" ca="1" si="85"/>
        <v>1953.0151829884949</v>
      </c>
      <c r="D794">
        <f t="shared" ca="1" si="86"/>
        <v>1952.2871560382391</v>
      </c>
      <c r="E794" s="13">
        <f t="shared" ca="1" si="87"/>
        <v>5</v>
      </c>
      <c r="F794">
        <f t="shared" ca="1" si="88"/>
        <v>1.6523061905736676</v>
      </c>
      <c r="G794">
        <f t="shared" ca="1" si="89"/>
        <v>1953.9394622288128</v>
      </c>
      <c r="H794">
        <f t="shared" ca="1" si="90"/>
        <v>0.92427924031790099</v>
      </c>
    </row>
    <row r="795" spans="1:8" x14ac:dyDescent="0.25">
      <c r="A795">
        <v>780</v>
      </c>
      <c r="B795">
        <f t="shared" ca="1" si="84"/>
        <v>2.3554695426633283</v>
      </c>
      <c r="C795">
        <f t="shared" ca="1" si="85"/>
        <v>1955.3706525311582</v>
      </c>
      <c r="D795">
        <f t="shared" ca="1" si="86"/>
        <v>1955.3706525311582</v>
      </c>
      <c r="E795" s="13">
        <f t="shared" ca="1" si="87"/>
        <v>5</v>
      </c>
      <c r="F795">
        <f t="shared" ca="1" si="88"/>
        <v>2.9243287647783265</v>
      </c>
      <c r="G795">
        <f t="shared" ca="1" si="89"/>
        <v>1958.2949812959364</v>
      </c>
      <c r="H795">
        <f t="shared" ca="1" si="90"/>
        <v>2.9243287647782381</v>
      </c>
    </row>
    <row r="796" spans="1:8" x14ac:dyDescent="0.25">
      <c r="A796">
        <v>781</v>
      </c>
      <c r="B796">
        <f t="shared" ca="1" si="84"/>
        <v>0.17444103943472677</v>
      </c>
      <c r="C796">
        <f t="shared" ca="1" si="85"/>
        <v>1955.5450935705928</v>
      </c>
      <c r="D796">
        <f t="shared" ca="1" si="86"/>
        <v>1955.3706525311582</v>
      </c>
      <c r="E796" s="13">
        <f t="shared" ca="1" si="87"/>
        <v>15</v>
      </c>
      <c r="F796">
        <f t="shared" ca="1" si="88"/>
        <v>2.1166226246780178</v>
      </c>
      <c r="G796">
        <f t="shared" ca="1" si="89"/>
        <v>1957.4872751558362</v>
      </c>
      <c r="H796">
        <f t="shared" ca="1" si="90"/>
        <v>1.942181585243361</v>
      </c>
    </row>
    <row r="797" spans="1:8" x14ac:dyDescent="0.25">
      <c r="A797">
        <v>782</v>
      </c>
      <c r="B797">
        <f t="shared" ca="1" si="84"/>
        <v>2.6256898949575658</v>
      </c>
      <c r="C797">
        <f t="shared" ca="1" si="85"/>
        <v>1958.1707834655504</v>
      </c>
      <c r="D797">
        <f t="shared" ca="1" si="86"/>
        <v>1958.1707834655504</v>
      </c>
      <c r="E797" s="13">
        <f t="shared" ca="1" si="87"/>
        <v>2</v>
      </c>
      <c r="F797">
        <f t="shared" ca="1" si="88"/>
        <v>1.7156375819828036</v>
      </c>
      <c r="G797">
        <f t="shared" ca="1" si="89"/>
        <v>1959.8864210475331</v>
      </c>
      <c r="H797">
        <f t="shared" ca="1" si="90"/>
        <v>1.715637581982719</v>
      </c>
    </row>
    <row r="798" spans="1:8" x14ac:dyDescent="0.25">
      <c r="A798">
        <v>783</v>
      </c>
      <c r="B798">
        <f t="shared" ca="1" si="84"/>
        <v>0.33993825162572489</v>
      </c>
      <c r="C798">
        <f t="shared" ca="1" si="85"/>
        <v>1958.510721717176</v>
      </c>
      <c r="D798">
        <f t="shared" ca="1" si="86"/>
        <v>1958.1707834655504</v>
      </c>
      <c r="E798" s="13">
        <f t="shared" ca="1" si="87"/>
        <v>12</v>
      </c>
      <c r="F798">
        <f t="shared" ca="1" si="88"/>
        <v>2.281236956175976</v>
      </c>
      <c r="G798">
        <f t="shared" ca="1" si="89"/>
        <v>1960.4520204217263</v>
      </c>
      <c r="H798">
        <f t="shared" ca="1" si="90"/>
        <v>1.9412987045502632</v>
      </c>
    </row>
    <row r="799" spans="1:8" x14ac:dyDescent="0.25">
      <c r="A799">
        <v>784</v>
      </c>
      <c r="B799">
        <f t="shared" ca="1" si="84"/>
        <v>2.0943110218277661</v>
      </c>
      <c r="C799">
        <f t="shared" ca="1" si="85"/>
        <v>1960.6050327390037</v>
      </c>
      <c r="D799">
        <f t="shared" ca="1" si="86"/>
        <v>1960.6050327390037</v>
      </c>
      <c r="E799" s="13">
        <f t="shared" ca="1" si="87"/>
        <v>2</v>
      </c>
      <c r="F799">
        <f t="shared" ca="1" si="88"/>
        <v>2.4284065068431495</v>
      </c>
      <c r="G799">
        <f t="shared" ca="1" si="89"/>
        <v>1963.0334392458469</v>
      </c>
      <c r="H799">
        <f t="shared" ca="1" si="90"/>
        <v>2.4284065068432028</v>
      </c>
    </row>
    <row r="800" spans="1:8" x14ac:dyDescent="0.25">
      <c r="A800">
        <v>785</v>
      </c>
      <c r="B800">
        <f t="shared" ca="1" si="84"/>
        <v>4.0201604346705393</v>
      </c>
      <c r="C800">
        <f t="shared" ca="1" si="85"/>
        <v>1964.6251931736742</v>
      </c>
      <c r="D800">
        <f t="shared" ca="1" si="86"/>
        <v>1964.6251931736742</v>
      </c>
      <c r="E800" s="13">
        <f t="shared" ca="1" si="87"/>
        <v>10</v>
      </c>
      <c r="F800">
        <f t="shared" ca="1" si="88"/>
        <v>1.5640174768371635</v>
      </c>
      <c r="G800">
        <f t="shared" ca="1" si="89"/>
        <v>1966.1892106505113</v>
      </c>
      <c r="H800">
        <f t="shared" ca="1" si="90"/>
        <v>1.5640174768370798</v>
      </c>
    </row>
    <row r="801" spans="1:8" x14ac:dyDescent="0.25">
      <c r="A801">
        <v>786</v>
      </c>
      <c r="B801">
        <f t="shared" ca="1" si="84"/>
        <v>0.49881741467756147</v>
      </c>
      <c r="C801">
        <f t="shared" ca="1" si="85"/>
        <v>1965.1240105883519</v>
      </c>
      <c r="D801">
        <f t="shared" ca="1" si="86"/>
        <v>1964.6251931736742</v>
      </c>
      <c r="E801" s="13">
        <f t="shared" ca="1" si="87"/>
        <v>11</v>
      </c>
      <c r="F801">
        <f t="shared" ca="1" si="88"/>
        <v>2.2430006908512592</v>
      </c>
      <c r="G801">
        <f t="shared" ca="1" si="89"/>
        <v>1966.8681938645254</v>
      </c>
      <c r="H801">
        <f t="shared" ca="1" si="90"/>
        <v>1.7441832761735441</v>
      </c>
    </row>
    <row r="802" spans="1:8" x14ac:dyDescent="0.25">
      <c r="A802">
        <v>787</v>
      </c>
      <c r="B802">
        <f t="shared" ca="1" si="84"/>
        <v>1.5595032382895424</v>
      </c>
      <c r="C802">
        <f t="shared" ca="1" si="85"/>
        <v>1966.6835138266415</v>
      </c>
      <c r="D802">
        <f t="shared" ca="1" si="86"/>
        <v>1965.1240105883519</v>
      </c>
      <c r="E802" s="13">
        <f t="shared" ca="1" si="87"/>
        <v>8</v>
      </c>
      <c r="F802">
        <f t="shared" ca="1" si="88"/>
        <v>1.0925453281951387</v>
      </c>
      <c r="G802">
        <f t="shared" ca="1" si="89"/>
        <v>1966.2165559165471</v>
      </c>
      <c r="H802">
        <f t="shared" ca="1" si="90"/>
        <v>-0.46695791009437926</v>
      </c>
    </row>
    <row r="803" spans="1:8" x14ac:dyDescent="0.25">
      <c r="A803">
        <v>788</v>
      </c>
      <c r="B803">
        <f t="shared" ca="1" si="84"/>
        <v>4.4822591852223956</v>
      </c>
      <c r="C803">
        <f t="shared" ca="1" si="85"/>
        <v>1971.1657730118638</v>
      </c>
      <c r="D803">
        <f t="shared" ca="1" si="86"/>
        <v>1971.1657730118638</v>
      </c>
      <c r="E803" s="13">
        <f t="shared" ca="1" si="87"/>
        <v>13</v>
      </c>
      <c r="F803">
        <f t="shared" ca="1" si="88"/>
        <v>1.9037694828669085</v>
      </c>
      <c r="G803">
        <f t="shared" ca="1" si="89"/>
        <v>1973.0695424947307</v>
      </c>
      <c r="H803">
        <f t="shared" ca="1" si="90"/>
        <v>1.9037694828668918</v>
      </c>
    </row>
    <row r="804" spans="1:8" x14ac:dyDescent="0.25">
      <c r="A804">
        <v>789</v>
      </c>
      <c r="B804">
        <f t="shared" ca="1" si="84"/>
        <v>1.9572811424084358</v>
      </c>
      <c r="C804">
        <f t="shared" ca="1" si="85"/>
        <v>1973.1230541542723</v>
      </c>
      <c r="D804">
        <f t="shared" ca="1" si="86"/>
        <v>1973.1230541542723</v>
      </c>
      <c r="E804" s="13">
        <f t="shared" ca="1" si="87"/>
        <v>7</v>
      </c>
      <c r="F804">
        <f t="shared" ca="1" si="88"/>
        <v>2.2463576881097027</v>
      </c>
      <c r="G804">
        <f t="shared" ca="1" si="89"/>
        <v>1975.3694118423821</v>
      </c>
      <c r="H804">
        <f t="shared" ca="1" si="90"/>
        <v>2.2463576881098106</v>
      </c>
    </row>
    <row r="805" spans="1:8" x14ac:dyDescent="0.25">
      <c r="A805">
        <v>790</v>
      </c>
      <c r="B805">
        <f t="shared" ca="1" si="84"/>
        <v>4.8626541966408237</v>
      </c>
      <c r="C805">
        <f t="shared" ca="1" si="85"/>
        <v>1977.985708350913</v>
      </c>
      <c r="D805">
        <f t="shared" ca="1" si="86"/>
        <v>1977.985708350913</v>
      </c>
      <c r="E805" s="13">
        <f t="shared" ca="1" si="87"/>
        <v>14</v>
      </c>
      <c r="F805">
        <f t="shared" ca="1" si="88"/>
        <v>2.6341409819756505</v>
      </c>
      <c r="G805">
        <f t="shared" ca="1" si="89"/>
        <v>1980.6198493328886</v>
      </c>
      <c r="H805">
        <f t="shared" ca="1" si="90"/>
        <v>2.6341409819756336</v>
      </c>
    </row>
    <row r="806" spans="1:8" x14ac:dyDescent="0.25">
      <c r="A806">
        <v>791</v>
      </c>
      <c r="B806">
        <f t="shared" ca="1" si="84"/>
        <v>1.5960090387071857</v>
      </c>
      <c r="C806">
        <f t="shared" ca="1" si="85"/>
        <v>1979.5817173896203</v>
      </c>
      <c r="D806">
        <f t="shared" ca="1" si="86"/>
        <v>1977.985708350913</v>
      </c>
      <c r="E806" s="13">
        <f t="shared" ca="1" si="87"/>
        <v>2</v>
      </c>
      <c r="F806">
        <f t="shared" ca="1" si="88"/>
        <v>1.5042763634149718</v>
      </c>
      <c r="G806">
        <f t="shared" ca="1" si="89"/>
        <v>1979.4899847143279</v>
      </c>
      <c r="H806">
        <f t="shared" ca="1" si="90"/>
        <v>-9.1732675292405474E-2</v>
      </c>
    </row>
    <row r="807" spans="1:8" x14ac:dyDescent="0.25">
      <c r="A807">
        <v>792</v>
      </c>
      <c r="B807">
        <f t="shared" ca="1" si="84"/>
        <v>1.331806057420819</v>
      </c>
      <c r="C807">
        <f t="shared" ca="1" si="85"/>
        <v>1980.9135234470411</v>
      </c>
      <c r="D807">
        <f t="shared" ca="1" si="86"/>
        <v>1980.9135234470411</v>
      </c>
      <c r="E807" s="13">
        <f t="shared" ca="1" si="87"/>
        <v>6</v>
      </c>
      <c r="F807">
        <f t="shared" ca="1" si="88"/>
        <v>2.1149768672943687</v>
      </c>
      <c r="G807">
        <f t="shared" ca="1" si="89"/>
        <v>1983.0285003143356</v>
      </c>
      <c r="H807">
        <f t="shared" ca="1" si="90"/>
        <v>2.1149768672944447</v>
      </c>
    </row>
    <row r="808" spans="1:8" x14ac:dyDescent="0.25">
      <c r="A808">
        <v>793</v>
      </c>
      <c r="B808">
        <f t="shared" ca="1" si="84"/>
        <v>1.2751502287750016</v>
      </c>
      <c r="C808">
        <f t="shared" ca="1" si="85"/>
        <v>1982.1886736758161</v>
      </c>
      <c r="D808">
        <f t="shared" ca="1" si="86"/>
        <v>1980.9135234470411</v>
      </c>
      <c r="E808" s="13">
        <f t="shared" ca="1" si="87"/>
        <v>9</v>
      </c>
      <c r="F808">
        <f t="shared" ca="1" si="88"/>
        <v>1.1953902225931792</v>
      </c>
      <c r="G808">
        <f t="shared" ca="1" si="89"/>
        <v>1982.1089136696344</v>
      </c>
      <c r="H808">
        <f t="shared" ca="1" si="90"/>
        <v>-7.9760006181686549E-2</v>
      </c>
    </row>
    <row r="809" spans="1:8" x14ac:dyDescent="0.25">
      <c r="A809">
        <v>794</v>
      </c>
      <c r="B809">
        <f t="shared" ca="1" si="84"/>
        <v>1.7261475974422602</v>
      </c>
      <c r="C809">
        <f t="shared" ca="1" si="85"/>
        <v>1983.9148212732582</v>
      </c>
      <c r="D809">
        <f t="shared" ca="1" si="86"/>
        <v>1983.9148212732582</v>
      </c>
      <c r="E809" s="13">
        <f t="shared" ca="1" si="87"/>
        <v>13</v>
      </c>
      <c r="F809">
        <f t="shared" ca="1" si="88"/>
        <v>1.7604965045286687</v>
      </c>
      <c r="G809">
        <f t="shared" ca="1" si="89"/>
        <v>1985.6753177777869</v>
      </c>
      <c r="H809">
        <f t="shared" ca="1" si="90"/>
        <v>1.7604965045286463</v>
      </c>
    </row>
    <row r="810" spans="1:8" x14ac:dyDescent="0.25">
      <c r="A810">
        <v>795</v>
      </c>
      <c r="B810">
        <f t="shared" ca="1" si="84"/>
        <v>0.83497965300791899</v>
      </c>
      <c r="C810">
        <f t="shared" ca="1" si="85"/>
        <v>1984.7498009262661</v>
      </c>
      <c r="D810">
        <f t="shared" ca="1" si="86"/>
        <v>1983.9148212732582</v>
      </c>
      <c r="E810" s="13">
        <f t="shared" ca="1" si="87"/>
        <v>8</v>
      </c>
      <c r="F810">
        <f t="shared" ca="1" si="88"/>
        <v>2.2626646296859723</v>
      </c>
      <c r="G810">
        <f t="shared" ca="1" si="89"/>
        <v>1986.1774859029442</v>
      </c>
      <c r="H810">
        <f t="shared" ca="1" si="90"/>
        <v>1.4276849766781652</v>
      </c>
    </row>
    <row r="811" spans="1:8" x14ac:dyDescent="0.25">
      <c r="A811">
        <v>796</v>
      </c>
      <c r="B811">
        <f t="shared" ca="1" si="84"/>
        <v>2.0830939531609061</v>
      </c>
      <c r="C811">
        <f t="shared" ca="1" si="85"/>
        <v>1986.8328948794269</v>
      </c>
      <c r="D811">
        <f t="shared" ca="1" si="86"/>
        <v>1986.8328948794269</v>
      </c>
      <c r="E811" s="13">
        <f t="shared" ca="1" si="87"/>
        <v>9</v>
      </c>
      <c r="F811">
        <f t="shared" ca="1" si="88"/>
        <v>2.711485379968845</v>
      </c>
      <c r="G811">
        <f t="shared" ca="1" si="89"/>
        <v>1989.5443802593957</v>
      </c>
      <c r="H811">
        <f t="shared" ca="1" si="90"/>
        <v>2.7114853799687353</v>
      </c>
    </row>
    <row r="812" spans="1:8" x14ac:dyDescent="0.25">
      <c r="A812">
        <v>797</v>
      </c>
      <c r="B812">
        <f t="shared" ca="1" si="84"/>
        <v>3.9498540656445575</v>
      </c>
      <c r="C812">
        <f t="shared" ca="1" si="85"/>
        <v>1990.7827489450715</v>
      </c>
      <c r="D812">
        <f t="shared" ca="1" si="86"/>
        <v>1990.7827489450715</v>
      </c>
      <c r="E812" s="13">
        <f t="shared" ca="1" si="87"/>
        <v>13</v>
      </c>
      <c r="F812">
        <f t="shared" ca="1" si="88"/>
        <v>1.3435205415376705</v>
      </c>
      <c r="G812">
        <f t="shared" ca="1" si="89"/>
        <v>1992.1262694866091</v>
      </c>
      <c r="H812">
        <f t="shared" ca="1" si="90"/>
        <v>1.3435205415376004</v>
      </c>
    </row>
    <row r="813" spans="1:8" x14ac:dyDescent="0.25">
      <c r="A813">
        <v>798</v>
      </c>
      <c r="B813">
        <f t="shared" ca="1" si="84"/>
        <v>2.6491156070001121</v>
      </c>
      <c r="C813">
        <f t="shared" ca="1" si="85"/>
        <v>1993.4318645520716</v>
      </c>
      <c r="D813">
        <f t="shared" ca="1" si="86"/>
        <v>1993.4318645520716</v>
      </c>
      <c r="E813" s="13">
        <f t="shared" ca="1" si="87"/>
        <v>2</v>
      </c>
      <c r="F813">
        <f t="shared" ca="1" si="88"/>
        <v>2.689220742490563</v>
      </c>
      <c r="G813">
        <f t="shared" ca="1" si="89"/>
        <v>1996.1210852945621</v>
      </c>
      <c r="H813">
        <f t="shared" ca="1" si="90"/>
        <v>2.6892207424905337</v>
      </c>
    </row>
    <row r="814" spans="1:8" x14ac:dyDescent="0.25">
      <c r="A814">
        <v>799</v>
      </c>
      <c r="B814">
        <f t="shared" ca="1" si="84"/>
        <v>2.5771562244818345</v>
      </c>
      <c r="C814">
        <f t="shared" ca="1" si="85"/>
        <v>1996.0090207765534</v>
      </c>
      <c r="D814">
        <f t="shared" ca="1" si="86"/>
        <v>1993.4318645520716</v>
      </c>
      <c r="E814" s="13">
        <f t="shared" ca="1" si="87"/>
        <v>13</v>
      </c>
      <c r="F814">
        <f t="shared" ca="1" si="88"/>
        <v>0.65855612249209106</v>
      </c>
      <c r="G814">
        <f t="shared" ca="1" si="89"/>
        <v>1994.0904206745638</v>
      </c>
      <c r="H814">
        <f t="shared" ca="1" si="90"/>
        <v>-1.9186001019895684</v>
      </c>
    </row>
    <row r="815" spans="1:8" x14ac:dyDescent="0.25">
      <c r="A815">
        <v>800</v>
      </c>
      <c r="B815">
        <f t="shared" ca="1" si="84"/>
        <v>2.9282788057721709</v>
      </c>
      <c r="C815">
        <f t="shared" ca="1" si="85"/>
        <v>1998.9372995823255</v>
      </c>
      <c r="D815">
        <f t="shared" ca="1" si="86"/>
        <v>1998.9372995823255</v>
      </c>
      <c r="E815" s="13">
        <f t="shared" ca="1" si="87"/>
        <v>5</v>
      </c>
      <c r="F815">
        <f t="shared" ca="1" si="88"/>
        <v>1.367394327340492</v>
      </c>
      <c r="G815">
        <f t="shared" ca="1" si="89"/>
        <v>2000.304693909666</v>
      </c>
      <c r="H815">
        <f t="shared" ca="1" si="90"/>
        <v>1.3673943273404348</v>
      </c>
    </row>
    <row r="816" spans="1:8" x14ac:dyDescent="0.25">
      <c r="A816">
        <v>801</v>
      </c>
      <c r="B816">
        <f t="shared" ca="1" si="84"/>
        <v>2.9142212303420227</v>
      </c>
      <c r="C816">
        <f t="shared" ca="1" si="85"/>
        <v>2001.8515208126676</v>
      </c>
      <c r="D816">
        <f t="shared" ca="1" si="86"/>
        <v>2001.8515208126676</v>
      </c>
      <c r="E816" s="13">
        <f t="shared" ca="1" si="87"/>
        <v>0</v>
      </c>
      <c r="F816">
        <f t="shared" ca="1" si="88"/>
        <v>2.2827463371961536</v>
      </c>
      <c r="G816">
        <f t="shared" ca="1" si="89"/>
        <v>2004.1342671498637</v>
      </c>
      <c r="H816">
        <f t="shared" ca="1" si="90"/>
        <v>2.2827463371961585</v>
      </c>
    </row>
    <row r="817" spans="1:8" x14ac:dyDescent="0.25">
      <c r="A817">
        <v>802</v>
      </c>
      <c r="B817">
        <f t="shared" ca="1" si="84"/>
        <v>1.1015255033513722</v>
      </c>
      <c r="C817">
        <f t="shared" ca="1" si="85"/>
        <v>2002.953046316019</v>
      </c>
      <c r="D817">
        <f t="shared" ca="1" si="86"/>
        <v>2001.8515208126676</v>
      </c>
      <c r="E817" s="13">
        <f t="shared" ca="1" si="87"/>
        <v>5</v>
      </c>
      <c r="F817">
        <f t="shared" ca="1" si="88"/>
        <v>0.91873789620294444</v>
      </c>
      <c r="G817">
        <f t="shared" ca="1" si="89"/>
        <v>2002.7702587088704</v>
      </c>
      <c r="H817">
        <f t="shared" ca="1" si="90"/>
        <v>-0.18278760714861164</v>
      </c>
    </row>
    <row r="818" spans="1:8" x14ac:dyDescent="0.25">
      <c r="A818">
        <v>803</v>
      </c>
      <c r="B818">
        <f t="shared" ca="1" si="84"/>
        <v>3.6242690630837053</v>
      </c>
      <c r="C818">
        <f t="shared" ca="1" si="85"/>
        <v>2006.5773153791026</v>
      </c>
      <c r="D818">
        <f t="shared" ca="1" si="86"/>
        <v>2006.5773153791026</v>
      </c>
      <c r="E818" s="13">
        <f t="shared" ca="1" si="87"/>
        <v>7</v>
      </c>
      <c r="F818">
        <f t="shared" ca="1" si="88"/>
        <v>1.2025549793102921</v>
      </c>
      <c r="G818">
        <f t="shared" ca="1" si="89"/>
        <v>2007.7798703584128</v>
      </c>
      <c r="H818">
        <f t="shared" ca="1" si="90"/>
        <v>1.2025549793102073</v>
      </c>
    </row>
    <row r="819" spans="1:8" x14ac:dyDescent="0.25">
      <c r="A819">
        <v>804</v>
      </c>
      <c r="B819">
        <f t="shared" ca="1" si="84"/>
        <v>0.77677144050696811</v>
      </c>
      <c r="C819">
        <f t="shared" ca="1" si="85"/>
        <v>2007.3540868196096</v>
      </c>
      <c r="D819">
        <f t="shared" ca="1" si="86"/>
        <v>2006.5773153791026</v>
      </c>
      <c r="E819" s="13">
        <f t="shared" ca="1" si="87"/>
        <v>11</v>
      </c>
      <c r="F819">
        <f t="shared" ca="1" si="88"/>
        <v>1.4249181012935124</v>
      </c>
      <c r="G819">
        <f t="shared" ca="1" si="89"/>
        <v>2008.0022334803962</v>
      </c>
      <c r="H819">
        <f t="shared" ca="1" si="90"/>
        <v>0.64814666078655137</v>
      </c>
    </row>
    <row r="820" spans="1:8" x14ac:dyDescent="0.25">
      <c r="A820">
        <v>805</v>
      </c>
      <c r="B820">
        <f t="shared" ca="1" si="84"/>
        <v>0.86725358584627932</v>
      </c>
      <c r="C820">
        <f t="shared" ca="1" si="85"/>
        <v>2008.221340405456</v>
      </c>
      <c r="D820">
        <f t="shared" ca="1" si="86"/>
        <v>2008.221340405456</v>
      </c>
      <c r="E820" s="13">
        <f t="shared" ca="1" si="87"/>
        <v>11</v>
      </c>
      <c r="F820">
        <f t="shared" ca="1" si="88"/>
        <v>1.882316472657539</v>
      </c>
      <c r="G820">
        <f t="shared" ca="1" si="89"/>
        <v>2010.1036568781135</v>
      </c>
      <c r="H820">
        <f t="shared" ca="1" si="90"/>
        <v>1.8823164726575214</v>
      </c>
    </row>
    <row r="821" spans="1:8" x14ac:dyDescent="0.25">
      <c r="A821">
        <v>806</v>
      </c>
      <c r="B821">
        <f t="shared" ca="1" si="84"/>
        <v>2.9882626705554949</v>
      </c>
      <c r="C821">
        <f t="shared" ca="1" si="85"/>
        <v>2011.2096030760115</v>
      </c>
      <c r="D821">
        <f t="shared" ca="1" si="86"/>
        <v>2011.2096030760115</v>
      </c>
      <c r="E821" s="13">
        <f t="shared" ca="1" si="87"/>
        <v>8</v>
      </c>
      <c r="F821">
        <f t="shared" ca="1" si="88"/>
        <v>1.803108512223754</v>
      </c>
      <c r="G821">
        <f t="shared" ca="1" si="89"/>
        <v>2013.0127115882353</v>
      </c>
      <c r="H821">
        <f t="shared" ca="1" si="90"/>
        <v>1.8031085122238437</v>
      </c>
    </row>
    <row r="822" spans="1:8" x14ac:dyDescent="0.25">
      <c r="A822">
        <v>807</v>
      </c>
      <c r="B822">
        <f t="shared" ca="1" si="84"/>
        <v>0.82617651056807684</v>
      </c>
      <c r="C822">
        <f t="shared" ca="1" si="85"/>
        <v>2012.0357795865796</v>
      </c>
      <c r="D822">
        <f t="shared" ca="1" si="86"/>
        <v>2011.2096030760115</v>
      </c>
      <c r="E822" s="13">
        <f t="shared" ca="1" si="87"/>
        <v>12</v>
      </c>
      <c r="F822">
        <f t="shared" ca="1" si="88"/>
        <v>2.0585790216030011</v>
      </c>
      <c r="G822">
        <f t="shared" ca="1" si="89"/>
        <v>2013.2681820976145</v>
      </c>
      <c r="H822">
        <f t="shared" ca="1" si="90"/>
        <v>1.2324025110349339</v>
      </c>
    </row>
    <row r="823" spans="1:8" x14ac:dyDescent="0.25">
      <c r="A823">
        <v>808</v>
      </c>
      <c r="B823">
        <f t="shared" ca="1" si="84"/>
        <v>4.5636947677683102</v>
      </c>
      <c r="C823">
        <f t="shared" ca="1" si="85"/>
        <v>2016.5994743543479</v>
      </c>
      <c r="D823">
        <f t="shared" ca="1" si="86"/>
        <v>2016.5994743543479</v>
      </c>
      <c r="E823" s="13">
        <f t="shared" ca="1" si="87"/>
        <v>9</v>
      </c>
      <c r="F823">
        <f t="shared" ca="1" si="88"/>
        <v>2.6627299511969413</v>
      </c>
      <c r="G823">
        <f t="shared" ca="1" si="89"/>
        <v>2019.2622043055449</v>
      </c>
      <c r="H823">
        <f t="shared" ca="1" si="90"/>
        <v>2.6627299511969795</v>
      </c>
    </row>
    <row r="824" spans="1:8" x14ac:dyDescent="0.25">
      <c r="A824">
        <v>809</v>
      </c>
      <c r="B824">
        <f t="shared" ca="1" si="84"/>
        <v>0.6438212601885912</v>
      </c>
      <c r="C824">
        <f t="shared" ca="1" si="85"/>
        <v>2017.2432956145365</v>
      </c>
      <c r="D824">
        <f t="shared" ca="1" si="86"/>
        <v>2016.5994743543479</v>
      </c>
      <c r="E824" s="13">
        <f t="shared" ca="1" si="87"/>
        <v>8</v>
      </c>
      <c r="F824">
        <f t="shared" ca="1" si="88"/>
        <v>1.2233818780787109</v>
      </c>
      <c r="G824">
        <f t="shared" ca="1" si="89"/>
        <v>2017.8228562324266</v>
      </c>
      <c r="H824">
        <f t="shared" ca="1" si="90"/>
        <v>0.57956061789013802</v>
      </c>
    </row>
    <row r="825" spans="1:8" x14ac:dyDescent="0.25">
      <c r="A825">
        <v>810</v>
      </c>
      <c r="B825">
        <f t="shared" ca="1" si="84"/>
        <v>3.9808247882622778</v>
      </c>
      <c r="C825">
        <f t="shared" ca="1" si="85"/>
        <v>2021.2241204027987</v>
      </c>
      <c r="D825">
        <f t="shared" ca="1" si="86"/>
        <v>2021.2241204027987</v>
      </c>
      <c r="E825" s="13">
        <f t="shared" ca="1" si="87"/>
        <v>13</v>
      </c>
      <c r="F825">
        <f t="shared" ca="1" si="88"/>
        <v>1.19245985744783</v>
      </c>
      <c r="G825">
        <f t="shared" ca="1" si="89"/>
        <v>2022.4165802602465</v>
      </c>
      <c r="H825">
        <f t="shared" ca="1" si="90"/>
        <v>1.1924598574478296</v>
      </c>
    </row>
    <row r="826" spans="1:8" x14ac:dyDescent="0.25">
      <c r="A826">
        <v>811</v>
      </c>
      <c r="B826">
        <f t="shared" ca="1" si="84"/>
        <v>2.2171201204725488</v>
      </c>
      <c r="C826">
        <f t="shared" ca="1" si="85"/>
        <v>2023.4412405232713</v>
      </c>
      <c r="D826">
        <f t="shared" ca="1" si="86"/>
        <v>2023.4412405232713</v>
      </c>
      <c r="E826" s="13">
        <f t="shared" ca="1" si="87"/>
        <v>10</v>
      </c>
      <c r="F826">
        <f t="shared" ca="1" si="88"/>
        <v>1.7135561348712116</v>
      </c>
      <c r="G826">
        <f t="shared" ca="1" si="89"/>
        <v>2025.1547966581425</v>
      </c>
      <c r="H826">
        <f t="shared" ca="1" si="90"/>
        <v>1.713556134871169</v>
      </c>
    </row>
    <row r="827" spans="1:8" x14ac:dyDescent="0.25">
      <c r="A827">
        <v>812</v>
      </c>
      <c r="B827">
        <f t="shared" ca="1" si="84"/>
        <v>4.1606592827658577</v>
      </c>
      <c r="C827">
        <f t="shared" ca="1" si="85"/>
        <v>2027.6018998060372</v>
      </c>
      <c r="D827">
        <f t="shared" ca="1" si="86"/>
        <v>2027.6018998060372</v>
      </c>
      <c r="E827" s="13">
        <f t="shared" ca="1" si="87"/>
        <v>11</v>
      </c>
      <c r="F827">
        <f t="shared" ca="1" si="88"/>
        <v>2.355667040064287</v>
      </c>
      <c r="G827">
        <f t="shared" ca="1" si="89"/>
        <v>2029.9575668461014</v>
      </c>
      <c r="H827">
        <f t="shared" ca="1" si="90"/>
        <v>2.3556670400641906</v>
      </c>
    </row>
    <row r="828" spans="1:8" x14ac:dyDescent="0.25">
      <c r="A828">
        <v>813</v>
      </c>
      <c r="B828">
        <f t="shared" ca="1" si="84"/>
        <v>4.2506450051723856</v>
      </c>
      <c r="C828">
        <f t="shared" ca="1" si="85"/>
        <v>2031.8525448112096</v>
      </c>
      <c r="D828">
        <f t="shared" ca="1" si="86"/>
        <v>2031.8525448112096</v>
      </c>
      <c r="E828" s="13">
        <f t="shared" ca="1" si="87"/>
        <v>10</v>
      </c>
      <c r="F828">
        <f t="shared" ca="1" si="88"/>
        <v>2.7492934505917912</v>
      </c>
      <c r="G828">
        <f t="shared" ca="1" si="89"/>
        <v>2034.6018382618013</v>
      </c>
      <c r="H828">
        <f t="shared" ca="1" si="90"/>
        <v>2.7492934505917219</v>
      </c>
    </row>
    <row r="829" spans="1:8" x14ac:dyDescent="0.25">
      <c r="A829">
        <v>814</v>
      </c>
      <c r="B829">
        <f t="shared" ca="1" si="84"/>
        <v>2.1395771280576641</v>
      </c>
      <c r="C829">
        <f t="shared" ca="1" si="85"/>
        <v>2033.9921219392672</v>
      </c>
      <c r="D829">
        <f t="shared" ca="1" si="86"/>
        <v>2031.8525448112096</v>
      </c>
      <c r="E829" s="13">
        <f t="shared" ca="1" si="87"/>
        <v>5</v>
      </c>
      <c r="F829">
        <f t="shared" ca="1" si="88"/>
        <v>2.2168774969572911</v>
      </c>
      <c r="G829">
        <f t="shared" ca="1" si="89"/>
        <v>2034.0694223081668</v>
      </c>
      <c r="H829">
        <f t="shared" ca="1" si="90"/>
        <v>7.7300368899614114E-2</v>
      </c>
    </row>
    <row r="830" spans="1:8" x14ac:dyDescent="0.25">
      <c r="A830">
        <v>815</v>
      </c>
      <c r="B830">
        <f t="shared" ca="1" si="84"/>
        <v>2.6733187450220077</v>
      </c>
      <c r="C830">
        <f t="shared" ca="1" si="85"/>
        <v>2036.6654406842893</v>
      </c>
      <c r="D830">
        <f t="shared" ca="1" si="86"/>
        <v>2036.6654406842893</v>
      </c>
      <c r="E830" s="13">
        <f t="shared" ca="1" si="87"/>
        <v>13</v>
      </c>
      <c r="F830">
        <f t="shared" ca="1" si="88"/>
        <v>2.08011439654168</v>
      </c>
      <c r="G830">
        <f t="shared" ca="1" si="89"/>
        <v>2038.7455550808309</v>
      </c>
      <c r="H830">
        <f t="shared" ca="1" si="90"/>
        <v>2.0801143965416031</v>
      </c>
    </row>
    <row r="831" spans="1:8" x14ac:dyDescent="0.25">
      <c r="A831">
        <v>816</v>
      </c>
      <c r="B831">
        <f t="shared" ca="1" si="84"/>
        <v>0.8818200770132828</v>
      </c>
      <c r="C831">
        <f t="shared" ca="1" si="85"/>
        <v>2037.5472607613026</v>
      </c>
      <c r="D831">
        <f t="shared" ca="1" si="86"/>
        <v>2036.6654406842893</v>
      </c>
      <c r="E831" s="13">
        <f t="shared" ca="1" si="87"/>
        <v>2</v>
      </c>
      <c r="F831">
        <f t="shared" ca="1" si="88"/>
        <v>2.4970807836786459</v>
      </c>
      <c r="G831">
        <f t="shared" ca="1" si="89"/>
        <v>2039.162521467968</v>
      </c>
      <c r="H831">
        <f t="shared" ca="1" si="90"/>
        <v>1.6152607066653673</v>
      </c>
    </row>
    <row r="832" spans="1:8" x14ac:dyDescent="0.25">
      <c r="A832">
        <v>817</v>
      </c>
      <c r="B832">
        <f t="shared" ca="1" si="84"/>
        <v>0.41141726999145145</v>
      </c>
      <c r="C832">
        <f t="shared" ca="1" si="85"/>
        <v>2037.9586780312941</v>
      </c>
      <c r="D832">
        <f t="shared" ca="1" si="86"/>
        <v>2037.5472607613026</v>
      </c>
      <c r="E832" s="13">
        <f t="shared" ca="1" si="87"/>
        <v>1</v>
      </c>
      <c r="F832">
        <f t="shared" ca="1" si="88"/>
        <v>2.2956217994848442</v>
      </c>
      <c r="G832">
        <f t="shared" ca="1" si="89"/>
        <v>2039.8428825607875</v>
      </c>
      <c r="H832">
        <f t="shared" ca="1" si="90"/>
        <v>1.8842045294934451</v>
      </c>
    </row>
    <row r="833" spans="1:8" x14ac:dyDescent="0.25">
      <c r="A833">
        <v>818</v>
      </c>
      <c r="B833">
        <f t="shared" ca="1" si="84"/>
        <v>8.3588803115266508E-2</v>
      </c>
      <c r="C833">
        <f t="shared" ca="1" si="85"/>
        <v>2038.0422668344092</v>
      </c>
      <c r="D833">
        <f t="shared" ca="1" si="86"/>
        <v>2037.9586780312941</v>
      </c>
      <c r="E833" s="13">
        <f t="shared" ca="1" si="87"/>
        <v>2</v>
      </c>
      <c r="F833">
        <f t="shared" ca="1" si="88"/>
        <v>2.0785365925200887</v>
      </c>
      <c r="G833">
        <f t="shared" ca="1" si="89"/>
        <v>2040.0372146238142</v>
      </c>
      <c r="H833">
        <f t="shared" ca="1" si="90"/>
        <v>1.9949477894049323</v>
      </c>
    </row>
    <row r="834" spans="1:8" x14ac:dyDescent="0.25">
      <c r="A834">
        <v>819</v>
      </c>
      <c r="B834">
        <f t="shared" ca="1" si="84"/>
        <v>3.667587146158191</v>
      </c>
      <c r="C834">
        <f t="shared" ca="1" si="85"/>
        <v>2041.7098539805675</v>
      </c>
      <c r="D834">
        <f t="shared" ca="1" si="86"/>
        <v>2041.7098539805675</v>
      </c>
      <c r="E834" s="13">
        <f t="shared" ca="1" si="87"/>
        <v>14</v>
      </c>
      <c r="F834">
        <f t="shared" ca="1" si="88"/>
        <v>1.5565463842500948</v>
      </c>
      <c r="G834">
        <f t="shared" ca="1" si="89"/>
        <v>2043.2664003648176</v>
      </c>
      <c r="H834">
        <f t="shared" ca="1" si="90"/>
        <v>1.5565463842501686</v>
      </c>
    </row>
    <row r="835" spans="1:8" x14ac:dyDescent="0.25">
      <c r="A835">
        <v>820</v>
      </c>
      <c r="B835">
        <f t="shared" ca="1" si="84"/>
        <v>3.0401018420538612</v>
      </c>
      <c r="C835">
        <f t="shared" ca="1" si="85"/>
        <v>2044.7499558226214</v>
      </c>
      <c r="D835">
        <f t="shared" ca="1" si="86"/>
        <v>2044.7499558226214</v>
      </c>
      <c r="E835" s="13">
        <f t="shared" ca="1" si="87"/>
        <v>12</v>
      </c>
      <c r="F835">
        <f t="shared" ca="1" si="88"/>
        <v>1.2069880405664291</v>
      </c>
      <c r="G835">
        <f t="shared" ca="1" si="89"/>
        <v>2045.9569438631877</v>
      </c>
      <c r="H835">
        <f t="shared" ca="1" si="90"/>
        <v>1.2069880405663298</v>
      </c>
    </row>
    <row r="836" spans="1:8" x14ac:dyDescent="0.25">
      <c r="A836">
        <v>821</v>
      </c>
      <c r="B836">
        <f t="shared" ca="1" si="84"/>
        <v>3.5061155625633731</v>
      </c>
      <c r="C836">
        <f t="shared" ca="1" si="85"/>
        <v>2048.2560713851849</v>
      </c>
      <c r="D836">
        <f t="shared" ca="1" si="86"/>
        <v>2048.2560713851849</v>
      </c>
      <c r="E836" s="13">
        <f t="shared" ca="1" si="87"/>
        <v>0</v>
      </c>
      <c r="F836">
        <f t="shared" ca="1" si="88"/>
        <v>1.8162838812626407</v>
      </c>
      <c r="G836">
        <f t="shared" ca="1" si="89"/>
        <v>2050.0723552664476</v>
      </c>
      <c r="H836">
        <f t="shared" ca="1" si="90"/>
        <v>1.8162838812627342</v>
      </c>
    </row>
    <row r="837" spans="1:8" x14ac:dyDescent="0.25">
      <c r="A837">
        <v>822</v>
      </c>
      <c r="B837">
        <f t="shared" ca="1" si="84"/>
        <v>2.2638299981397703</v>
      </c>
      <c r="C837">
        <f t="shared" ca="1" si="85"/>
        <v>2050.5199013833249</v>
      </c>
      <c r="D837">
        <f t="shared" ca="1" si="86"/>
        <v>2050.5199013833249</v>
      </c>
      <c r="E837" s="13">
        <f t="shared" ca="1" si="87"/>
        <v>2</v>
      </c>
      <c r="F837">
        <f t="shared" ca="1" si="88"/>
        <v>2.8275690181606588</v>
      </c>
      <c r="G837">
        <f t="shared" ca="1" si="89"/>
        <v>2053.3474704014857</v>
      </c>
      <c r="H837">
        <f t="shared" ca="1" si="90"/>
        <v>2.8275690181608297</v>
      </c>
    </row>
    <row r="838" spans="1:8" x14ac:dyDescent="0.25">
      <c r="A838">
        <v>823</v>
      </c>
      <c r="B838">
        <f t="shared" ca="1" si="84"/>
        <v>4.5595989172247826</v>
      </c>
      <c r="C838">
        <f t="shared" ca="1" si="85"/>
        <v>2055.0795003005496</v>
      </c>
      <c r="D838">
        <f t="shared" ca="1" si="86"/>
        <v>2055.0795003005496</v>
      </c>
      <c r="E838" s="13">
        <f t="shared" ca="1" si="87"/>
        <v>3</v>
      </c>
      <c r="F838">
        <f t="shared" ca="1" si="88"/>
        <v>1.7933793954824895</v>
      </c>
      <c r="G838">
        <f t="shared" ca="1" si="89"/>
        <v>2056.8728796960322</v>
      </c>
      <c r="H838">
        <f t="shared" ca="1" si="90"/>
        <v>1.7933793954825887</v>
      </c>
    </row>
    <row r="839" spans="1:8" x14ac:dyDescent="0.25">
      <c r="A839">
        <v>824</v>
      </c>
      <c r="B839">
        <f t="shared" ca="1" si="84"/>
        <v>0.27988411182745421</v>
      </c>
      <c r="C839">
        <f t="shared" ca="1" si="85"/>
        <v>2055.359384412377</v>
      </c>
      <c r="D839">
        <f t="shared" ca="1" si="86"/>
        <v>2055.0795003005496</v>
      </c>
      <c r="E839" s="13">
        <f t="shared" ca="1" si="87"/>
        <v>12</v>
      </c>
      <c r="F839">
        <f t="shared" ca="1" si="88"/>
        <v>0.92981534557195844</v>
      </c>
      <c r="G839">
        <f t="shared" ca="1" si="89"/>
        <v>2056.0093156461216</v>
      </c>
      <c r="H839">
        <f t="shared" ca="1" si="90"/>
        <v>0.64993123374460993</v>
      </c>
    </row>
    <row r="840" spans="1:8" x14ac:dyDescent="0.25">
      <c r="A840">
        <v>825</v>
      </c>
      <c r="B840">
        <f t="shared" ca="1" si="84"/>
        <v>1.2711529408930311</v>
      </c>
      <c r="C840">
        <f t="shared" ca="1" si="85"/>
        <v>2056.63053735327</v>
      </c>
      <c r="D840">
        <f t="shared" ca="1" si="86"/>
        <v>2056.63053735327</v>
      </c>
      <c r="E840" s="13">
        <f t="shared" ca="1" si="87"/>
        <v>6</v>
      </c>
      <c r="F840">
        <f t="shared" ca="1" si="88"/>
        <v>2.0192777560612618</v>
      </c>
      <c r="G840">
        <f t="shared" ca="1" si="89"/>
        <v>2058.6498151093315</v>
      </c>
      <c r="H840">
        <f t="shared" ca="1" si="90"/>
        <v>2.0192777560614559</v>
      </c>
    </row>
    <row r="841" spans="1:8" x14ac:dyDescent="0.25">
      <c r="A841">
        <v>826</v>
      </c>
      <c r="B841">
        <f t="shared" ca="1" si="84"/>
        <v>4.5074851674735363</v>
      </c>
      <c r="C841">
        <f t="shared" ca="1" si="85"/>
        <v>2061.1380225207436</v>
      </c>
      <c r="D841">
        <f t="shared" ca="1" si="86"/>
        <v>2061.1380225207436</v>
      </c>
      <c r="E841" s="13">
        <f t="shared" ca="1" si="87"/>
        <v>13</v>
      </c>
      <c r="F841">
        <f t="shared" ca="1" si="88"/>
        <v>2.6222068617082677</v>
      </c>
      <c r="G841">
        <f t="shared" ca="1" si="89"/>
        <v>2063.7602293824521</v>
      </c>
      <c r="H841">
        <f t="shared" ca="1" si="90"/>
        <v>2.6222068617084915</v>
      </c>
    </row>
    <row r="842" spans="1:8" x14ac:dyDescent="0.25">
      <c r="A842">
        <v>827</v>
      </c>
      <c r="B842">
        <f t="shared" ca="1" si="84"/>
        <v>0.29448717561024018</v>
      </c>
      <c r="C842">
        <f t="shared" ca="1" si="85"/>
        <v>2061.4325096963539</v>
      </c>
      <c r="D842">
        <f t="shared" ca="1" si="86"/>
        <v>2061.1380225207436</v>
      </c>
      <c r="E842" s="13">
        <f t="shared" ca="1" si="87"/>
        <v>6</v>
      </c>
      <c r="F842">
        <f t="shared" ca="1" si="88"/>
        <v>2.0113242966589029</v>
      </c>
      <c r="G842">
        <f t="shared" ca="1" si="89"/>
        <v>2063.1493468174026</v>
      </c>
      <c r="H842">
        <f t="shared" ca="1" si="90"/>
        <v>1.7168371210486839</v>
      </c>
    </row>
    <row r="843" spans="1:8" x14ac:dyDescent="0.25">
      <c r="A843">
        <v>828</v>
      </c>
      <c r="B843">
        <f t="shared" ca="1" si="84"/>
        <v>2.3143629460118293</v>
      </c>
      <c r="C843">
        <f t="shared" ca="1" si="85"/>
        <v>2063.7468726423658</v>
      </c>
      <c r="D843">
        <f t="shared" ca="1" si="86"/>
        <v>2063.7468726423658</v>
      </c>
      <c r="E843" s="13">
        <f t="shared" ca="1" si="87"/>
        <v>5</v>
      </c>
      <c r="F843">
        <f t="shared" ca="1" si="88"/>
        <v>1.9559408742690003</v>
      </c>
      <c r="G843">
        <f t="shared" ca="1" si="89"/>
        <v>2065.7028135166347</v>
      </c>
      <c r="H843">
        <f t="shared" ca="1" si="90"/>
        <v>1.9559408742688902</v>
      </c>
    </row>
    <row r="844" spans="1:8" x14ac:dyDescent="0.25">
      <c r="A844">
        <v>829</v>
      </c>
      <c r="B844">
        <f t="shared" ca="1" si="84"/>
        <v>0.83683779682935222</v>
      </c>
      <c r="C844">
        <f t="shared" ca="1" si="85"/>
        <v>2064.5837104391953</v>
      </c>
      <c r="D844">
        <f t="shared" ca="1" si="86"/>
        <v>2063.7468726423658</v>
      </c>
      <c r="E844" s="13">
        <f t="shared" ca="1" si="87"/>
        <v>3</v>
      </c>
      <c r="F844">
        <f t="shared" ca="1" si="88"/>
        <v>1.3524328150731755</v>
      </c>
      <c r="G844">
        <f t="shared" ca="1" si="89"/>
        <v>2065.0993054574392</v>
      </c>
      <c r="H844">
        <f t="shared" ca="1" si="90"/>
        <v>0.51559501824385734</v>
      </c>
    </row>
    <row r="845" spans="1:8" x14ac:dyDescent="0.25">
      <c r="A845">
        <v>830</v>
      </c>
      <c r="B845">
        <f t="shared" ca="1" si="84"/>
        <v>0.50192476141366016</v>
      </c>
      <c r="C845">
        <f t="shared" ca="1" si="85"/>
        <v>2065.085635200609</v>
      </c>
      <c r="D845">
        <f t="shared" ca="1" si="86"/>
        <v>2064.5837104391953</v>
      </c>
      <c r="E845" s="13">
        <f t="shared" ca="1" si="87"/>
        <v>0</v>
      </c>
      <c r="F845">
        <f t="shared" ca="1" si="88"/>
        <v>1.9987128455857024</v>
      </c>
      <c r="G845">
        <f t="shared" ca="1" si="89"/>
        <v>2066.5824232847808</v>
      </c>
      <c r="H845">
        <f t="shared" ca="1" si="90"/>
        <v>1.4967880841718397</v>
      </c>
    </row>
    <row r="846" spans="1:8" x14ac:dyDescent="0.25">
      <c r="A846">
        <v>831</v>
      </c>
      <c r="B846">
        <f t="shared" ca="1" si="84"/>
        <v>1.9812706287109565</v>
      </c>
      <c r="C846">
        <f t="shared" ca="1" si="85"/>
        <v>2067.0669058293201</v>
      </c>
      <c r="D846">
        <f t="shared" ca="1" si="86"/>
        <v>2067.0669058293201</v>
      </c>
      <c r="E846" s="13">
        <f t="shared" ca="1" si="87"/>
        <v>4</v>
      </c>
      <c r="F846">
        <f t="shared" ca="1" si="88"/>
        <v>2.8988953345614332</v>
      </c>
      <c r="G846">
        <f t="shared" ca="1" si="89"/>
        <v>2069.9658011638817</v>
      </c>
      <c r="H846">
        <f t="shared" ca="1" si="90"/>
        <v>2.89889533456153</v>
      </c>
    </row>
    <row r="847" spans="1:8" x14ac:dyDescent="0.25">
      <c r="A847">
        <v>832</v>
      </c>
      <c r="B847">
        <f t="shared" ca="1" si="84"/>
        <v>3.6426844501085642</v>
      </c>
      <c r="C847">
        <f t="shared" ca="1" si="85"/>
        <v>2070.7095902794285</v>
      </c>
      <c r="D847">
        <f t="shared" ca="1" si="86"/>
        <v>2070.7095902794285</v>
      </c>
      <c r="E847" s="13">
        <f t="shared" ca="1" si="87"/>
        <v>1</v>
      </c>
      <c r="F847">
        <f t="shared" ca="1" si="88"/>
        <v>2.0410201848618716</v>
      </c>
      <c r="G847">
        <f t="shared" ca="1" si="89"/>
        <v>2072.7506104642903</v>
      </c>
      <c r="H847">
        <f t="shared" ca="1" si="90"/>
        <v>2.0410201848617362</v>
      </c>
    </row>
    <row r="848" spans="1:8" x14ac:dyDescent="0.25">
      <c r="A848">
        <v>833</v>
      </c>
      <c r="B848">
        <f t="shared" ca="1" si="84"/>
        <v>2.7511160262763927</v>
      </c>
      <c r="C848">
        <f t="shared" ca="1" si="85"/>
        <v>2073.4607063057051</v>
      </c>
      <c r="D848">
        <f t="shared" ca="1" si="86"/>
        <v>2073.4607063057051</v>
      </c>
      <c r="E848" s="13">
        <f t="shared" ca="1" si="87"/>
        <v>1</v>
      </c>
      <c r="F848">
        <f t="shared" ca="1" si="88"/>
        <v>1.4213196798190491</v>
      </c>
      <c r="G848">
        <f t="shared" ca="1" si="89"/>
        <v>2074.8820259855243</v>
      </c>
      <c r="H848">
        <f t="shared" ca="1" si="90"/>
        <v>1.4213196798191348</v>
      </c>
    </row>
    <row r="849" spans="1:8" x14ac:dyDescent="0.25">
      <c r="A849">
        <v>834</v>
      </c>
      <c r="B849">
        <f t="shared" ca="1" si="84"/>
        <v>3.037929825369952</v>
      </c>
      <c r="C849">
        <f t="shared" ca="1" si="85"/>
        <v>2076.4986361310753</v>
      </c>
      <c r="D849">
        <f t="shared" ca="1" si="86"/>
        <v>2076.4986361310753</v>
      </c>
      <c r="E849" s="13">
        <f t="shared" ca="1" si="87"/>
        <v>0</v>
      </c>
      <c r="F849">
        <f t="shared" ca="1" si="88"/>
        <v>1.912165452487147</v>
      </c>
      <c r="G849">
        <f t="shared" ca="1" si="89"/>
        <v>2078.4108015835623</v>
      </c>
      <c r="H849">
        <f t="shared" ca="1" si="90"/>
        <v>1.9121654524869882</v>
      </c>
    </row>
    <row r="850" spans="1:8" x14ac:dyDescent="0.25">
      <c r="A850">
        <v>835</v>
      </c>
      <c r="B850">
        <f t="shared" ref="B850:B913" ca="1" si="91">$B$4+RAND()*($B$5-$B$4)</f>
        <v>4.1644904491784631</v>
      </c>
      <c r="C850">
        <f t="shared" ref="C850:C913" ca="1" si="92">C849+B850</f>
        <v>2080.6631265802539</v>
      </c>
      <c r="D850">
        <f t="shared" ref="D850:D913" ca="1" si="93">IF(C850&gt;G849,C850,C849)</f>
        <v>2080.6631265802539</v>
      </c>
      <c r="E850" s="13">
        <f t="shared" ref="E850:E913" ca="1" si="94">RANDBETWEEN(0,15)</f>
        <v>1</v>
      </c>
      <c r="F850">
        <f t="shared" ref="F850:F913" ca="1" si="95">_xlfn.NORM.INV(RAND(),$B$8,$B$9)</f>
        <v>2.103464853099148</v>
      </c>
      <c r="G850">
        <f t="shared" ref="G850:G913" ca="1" si="96">D850+F850</f>
        <v>2082.7665914333529</v>
      </c>
      <c r="H850">
        <f t="shared" ref="H850:H913" ca="1" si="97">G850-C850</f>
        <v>2.1034648530990125</v>
      </c>
    </row>
    <row r="851" spans="1:8" x14ac:dyDescent="0.25">
      <c r="A851">
        <v>836</v>
      </c>
      <c r="B851">
        <f t="shared" ca="1" si="91"/>
        <v>4.8608162898372278</v>
      </c>
      <c r="C851">
        <f t="shared" ca="1" si="92"/>
        <v>2085.5239428700911</v>
      </c>
      <c r="D851">
        <f t="shared" ca="1" si="93"/>
        <v>2085.5239428700911</v>
      </c>
      <c r="E851" s="13">
        <f t="shared" ca="1" si="94"/>
        <v>0</v>
      </c>
      <c r="F851">
        <f t="shared" ca="1" si="95"/>
        <v>1.5469028633974053</v>
      </c>
      <c r="G851">
        <f t="shared" ca="1" si="96"/>
        <v>2087.0708457334886</v>
      </c>
      <c r="H851">
        <f t="shared" ca="1" si="97"/>
        <v>1.5469028633974631</v>
      </c>
    </row>
    <row r="852" spans="1:8" x14ac:dyDescent="0.25">
      <c r="A852">
        <v>837</v>
      </c>
      <c r="B852">
        <f t="shared" ca="1" si="91"/>
        <v>3.5362591841311635</v>
      </c>
      <c r="C852">
        <f t="shared" ca="1" si="92"/>
        <v>2089.0602020542224</v>
      </c>
      <c r="D852">
        <f t="shared" ca="1" si="93"/>
        <v>2089.0602020542224</v>
      </c>
      <c r="E852" s="13">
        <f t="shared" ca="1" si="94"/>
        <v>8</v>
      </c>
      <c r="F852">
        <f t="shared" ca="1" si="95"/>
        <v>1.6807525850015566</v>
      </c>
      <c r="G852">
        <f t="shared" ca="1" si="96"/>
        <v>2090.7409546392241</v>
      </c>
      <c r="H852">
        <f t="shared" ca="1" si="97"/>
        <v>1.6807525850017555</v>
      </c>
    </row>
    <row r="853" spans="1:8" x14ac:dyDescent="0.25">
      <c r="A853">
        <v>838</v>
      </c>
      <c r="B853">
        <f t="shared" ca="1" si="91"/>
        <v>2.6666327356845638</v>
      </c>
      <c r="C853">
        <f t="shared" ca="1" si="92"/>
        <v>2091.7268347899071</v>
      </c>
      <c r="D853">
        <f t="shared" ca="1" si="93"/>
        <v>2091.7268347899071</v>
      </c>
      <c r="E853" s="13">
        <f t="shared" ca="1" si="94"/>
        <v>11</v>
      </c>
      <c r="F853">
        <f t="shared" ca="1" si="95"/>
        <v>1.7386237301581644</v>
      </c>
      <c r="G853">
        <f t="shared" ca="1" si="96"/>
        <v>2093.4654585200651</v>
      </c>
      <c r="H853">
        <f t="shared" ca="1" si="97"/>
        <v>1.7386237301579968</v>
      </c>
    </row>
    <row r="854" spans="1:8" x14ac:dyDescent="0.25">
      <c r="A854">
        <v>839</v>
      </c>
      <c r="B854">
        <f t="shared" ca="1" si="91"/>
        <v>4.4978192489654072</v>
      </c>
      <c r="C854">
        <f t="shared" ca="1" si="92"/>
        <v>2096.2246540388724</v>
      </c>
      <c r="D854">
        <f t="shared" ca="1" si="93"/>
        <v>2096.2246540388724</v>
      </c>
      <c r="E854" s="13">
        <f t="shared" ca="1" si="94"/>
        <v>2</v>
      </c>
      <c r="F854">
        <f t="shared" ca="1" si="95"/>
        <v>2.7082616090303615</v>
      </c>
      <c r="G854">
        <f t="shared" ca="1" si="96"/>
        <v>2098.9329156479025</v>
      </c>
      <c r="H854">
        <f t="shared" ca="1" si="97"/>
        <v>2.7082616090301599</v>
      </c>
    </row>
    <row r="855" spans="1:8" x14ac:dyDescent="0.25">
      <c r="A855">
        <v>840</v>
      </c>
      <c r="B855">
        <f t="shared" ca="1" si="91"/>
        <v>4.3841752719882274</v>
      </c>
      <c r="C855">
        <f t="shared" ca="1" si="92"/>
        <v>2100.6088293108605</v>
      </c>
      <c r="D855">
        <f t="shared" ca="1" si="93"/>
        <v>2100.6088293108605</v>
      </c>
      <c r="E855" s="13">
        <f t="shared" ca="1" si="94"/>
        <v>9</v>
      </c>
      <c r="F855">
        <f t="shared" ca="1" si="95"/>
        <v>2.2083537801224682</v>
      </c>
      <c r="G855">
        <f t="shared" ca="1" si="96"/>
        <v>2102.8171830909828</v>
      </c>
      <c r="H855">
        <f t="shared" ca="1" si="97"/>
        <v>2.2083537801222519</v>
      </c>
    </row>
    <row r="856" spans="1:8" x14ac:dyDescent="0.25">
      <c r="A856">
        <v>841</v>
      </c>
      <c r="B856">
        <f t="shared" ca="1" si="91"/>
        <v>1.777983079581424</v>
      </c>
      <c r="C856">
        <f t="shared" ca="1" si="92"/>
        <v>2102.3868123904422</v>
      </c>
      <c r="D856">
        <f t="shared" ca="1" si="93"/>
        <v>2100.6088293108605</v>
      </c>
      <c r="E856" s="13">
        <f t="shared" ca="1" si="94"/>
        <v>8</v>
      </c>
      <c r="F856">
        <f t="shared" ca="1" si="95"/>
        <v>2.4625142282659409</v>
      </c>
      <c r="G856">
        <f t="shared" ca="1" si="96"/>
        <v>2103.0713435391262</v>
      </c>
      <c r="H856">
        <f t="shared" ca="1" si="97"/>
        <v>0.68453114868407283</v>
      </c>
    </row>
    <row r="857" spans="1:8" x14ac:dyDescent="0.25">
      <c r="A857">
        <v>842</v>
      </c>
      <c r="B857">
        <f t="shared" ca="1" si="91"/>
        <v>1.2686391340729319</v>
      </c>
      <c r="C857">
        <f t="shared" ca="1" si="92"/>
        <v>2103.6554515245152</v>
      </c>
      <c r="D857">
        <f t="shared" ca="1" si="93"/>
        <v>2103.6554515245152</v>
      </c>
      <c r="E857" s="13">
        <f t="shared" ca="1" si="94"/>
        <v>2</v>
      </c>
      <c r="F857">
        <f t="shared" ca="1" si="95"/>
        <v>1.5824308108213356</v>
      </c>
      <c r="G857">
        <f t="shared" ca="1" si="96"/>
        <v>2105.2378823353365</v>
      </c>
      <c r="H857">
        <f t="shared" ca="1" si="97"/>
        <v>1.582430810821279</v>
      </c>
    </row>
    <row r="858" spans="1:8" x14ac:dyDescent="0.25">
      <c r="A858">
        <v>843</v>
      </c>
      <c r="B858">
        <f t="shared" ca="1" si="91"/>
        <v>1.1701449582338568</v>
      </c>
      <c r="C858">
        <f t="shared" ca="1" si="92"/>
        <v>2104.825596482749</v>
      </c>
      <c r="D858">
        <f t="shared" ca="1" si="93"/>
        <v>2103.6554515245152</v>
      </c>
      <c r="E858" s="13">
        <f t="shared" ca="1" si="94"/>
        <v>2</v>
      </c>
      <c r="F858">
        <f t="shared" ca="1" si="95"/>
        <v>1.256934092524991</v>
      </c>
      <c r="G858">
        <f t="shared" ca="1" si="96"/>
        <v>2104.9123856170404</v>
      </c>
      <c r="H858">
        <f t="shared" ca="1" si="97"/>
        <v>8.6789134291393566E-2</v>
      </c>
    </row>
    <row r="859" spans="1:8" x14ac:dyDescent="0.25">
      <c r="A859">
        <v>844</v>
      </c>
      <c r="B859">
        <f t="shared" ca="1" si="91"/>
        <v>4.61664144677877</v>
      </c>
      <c r="C859">
        <f t="shared" ca="1" si="92"/>
        <v>2109.4422379295279</v>
      </c>
      <c r="D859">
        <f t="shared" ca="1" si="93"/>
        <v>2109.4422379295279</v>
      </c>
      <c r="E859" s="13">
        <f t="shared" ca="1" si="94"/>
        <v>2</v>
      </c>
      <c r="F859">
        <f t="shared" ca="1" si="95"/>
        <v>1.1356238658663347</v>
      </c>
      <c r="G859">
        <f t="shared" ca="1" si="96"/>
        <v>2110.5778617953943</v>
      </c>
      <c r="H859">
        <f t="shared" ca="1" si="97"/>
        <v>1.1356238658663642</v>
      </c>
    </row>
    <row r="860" spans="1:8" x14ac:dyDescent="0.25">
      <c r="A860">
        <v>845</v>
      </c>
      <c r="B860">
        <f t="shared" ca="1" si="91"/>
        <v>2.9283929791952836</v>
      </c>
      <c r="C860">
        <f t="shared" ca="1" si="92"/>
        <v>2112.3706309087233</v>
      </c>
      <c r="D860">
        <f t="shared" ca="1" si="93"/>
        <v>2112.3706309087233</v>
      </c>
      <c r="E860" s="13">
        <f t="shared" ca="1" si="94"/>
        <v>14</v>
      </c>
      <c r="F860">
        <f t="shared" ca="1" si="95"/>
        <v>1.9219116151170641</v>
      </c>
      <c r="G860">
        <f t="shared" ca="1" si="96"/>
        <v>2114.2925425238404</v>
      </c>
      <c r="H860">
        <f t="shared" ca="1" si="97"/>
        <v>1.9219116151170965</v>
      </c>
    </row>
    <row r="861" spans="1:8" x14ac:dyDescent="0.25">
      <c r="A861">
        <v>846</v>
      </c>
      <c r="B861">
        <f t="shared" ca="1" si="91"/>
        <v>2.3946089432674675</v>
      </c>
      <c r="C861">
        <f t="shared" ca="1" si="92"/>
        <v>2114.7652398519908</v>
      </c>
      <c r="D861">
        <f t="shared" ca="1" si="93"/>
        <v>2114.7652398519908</v>
      </c>
      <c r="E861" s="13">
        <f t="shared" ca="1" si="94"/>
        <v>5</v>
      </c>
      <c r="F861">
        <f t="shared" ca="1" si="95"/>
        <v>3.3898681802505908</v>
      </c>
      <c r="G861">
        <f t="shared" ca="1" si="96"/>
        <v>2118.1551080322415</v>
      </c>
      <c r="H861">
        <f t="shared" ca="1" si="97"/>
        <v>3.3898681802506871</v>
      </c>
    </row>
    <row r="862" spans="1:8" x14ac:dyDescent="0.25">
      <c r="A862">
        <v>847</v>
      </c>
      <c r="B862">
        <f t="shared" ca="1" si="91"/>
        <v>1.7700415131700846</v>
      </c>
      <c r="C862">
        <f t="shared" ca="1" si="92"/>
        <v>2116.5352813651607</v>
      </c>
      <c r="D862">
        <f t="shared" ca="1" si="93"/>
        <v>2114.7652398519908</v>
      </c>
      <c r="E862" s="13">
        <f t="shared" ca="1" si="94"/>
        <v>6</v>
      </c>
      <c r="F862">
        <f t="shared" ca="1" si="95"/>
        <v>2.2547918673672389</v>
      </c>
      <c r="G862">
        <f t="shared" ca="1" si="96"/>
        <v>2117.020031719358</v>
      </c>
      <c r="H862">
        <f t="shared" ca="1" si="97"/>
        <v>0.48475035419733103</v>
      </c>
    </row>
    <row r="863" spans="1:8" x14ac:dyDescent="0.25">
      <c r="A863">
        <v>848</v>
      </c>
      <c r="B863">
        <f t="shared" ca="1" si="91"/>
        <v>0.22282203276405066</v>
      </c>
      <c r="C863">
        <f t="shared" ca="1" si="92"/>
        <v>2116.758103397925</v>
      </c>
      <c r="D863">
        <f t="shared" ca="1" si="93"/>
        <v>2116.5352813651607</v>
      </c>
      <c r="E863" s="13">
        <f t="shared" ca="1" si="94"/>
        <v>9</v>
      </c>
      <c r="F863">
        <f t="shared" ca="1" si="95"/>
        <v>3.0846958134038949</v>
      </c>
      <c r="G863">
        <f t="shared" ca="1" si="96"/>
        <v>2119.6199771785646</v>
      </c>
      <c r="H863">
        <f t="shared" ca="1" si="97"/>
        <v>2.8618737806395984</v>
      </c>
    </row>
    <row r="864" spans="1:8" x14ac:dyDescent="0.25">
      <c r="A864">
        <v>849</v>
      </c>
      <c r="B864">
        <f t="shared" ca="1" si="91"/>
        <v>4.3703829608138252</v>
      </c>
      <c r="C864">
        <f t="shared" ca="1" si="92"/>
        <v>2121.1284863587389</v>
      </c>
      <c r="D864">
        <f t="shared" ca="1" si="93"/>
        <v>2121.1284863587389</v>
      </c>
      <c r="E864" s="13">
        <f t="shared" ca="1" si="94"/>
        <v>8</v>
      </c>
      <c r="F864">
        <f t="shared" ca="1" si="95"/>
        <v>2.522329189968509</v>
      </c>
      <c r="G864">
        <f t="shared" ca="1" si="96"/>
        <v>2123.6508155487072</v>
      </c>
      <c r="H864">
        <f t="shared" ca="1" si="97"/>
        <v>2.5223291899683318</v>
      </c>
    </row>
    <row r="865" spans="1:8" x14ac:dyDescent="0.25">
      <c r="A865">
        <v>850</v>
      </c>
      <c r="B865">
        <f t="shared" ca="1" si="91"/>
        <v>3.453939492467021</v>
      </c>
      <c r="C865">
        <f t="shared" ca="1" si="92"/>
        <v>2124.5824258512057</v>
      </c>
      <c r="D865">
        <f t="shared" ca="1" si="93"/>
        <v>2124.5824258512057</v>
      </c>
      <c r="E865" s="13">
        <f t="shared" ca="1" si="94"/>
        <v>2</v>
      </c>
      <c r="F865">
        <f t="shared" ca="1" si="95"/>
        <v>2.2676287638106691</v>
      </c>
      <c r="G865">
        <f t="shared" ca="1" si="96"/>
        <v>2126.8500546150162</v>
      </c>
      <c r="H865">
        <f t="shared" ca="1" si="97"/>
        <v>2.267628763810535</v>
      </c>
    </row>
    <row r="866" spans="1:8" x14ac:dyDescent="0.25">
      <c r="A866">
        <v>851</v>
      </c>
      <c r="B866">
        <f t="shared" ca="1" si="91"/>
        <v>0.15817723011351204</v>
      </c>
      <c r="C866">
        <f t="shared" ca="1" si="92"/>
        <v>2124.740603081319</v>
      </c>
      <c r="D866">
        <f t="shared" ca="1" si="93"/>
        <v>2124.5824258512057</v>
      </c>
      <c r="E866" s="13">
        <f t="shared" ca="1" si="94"/>
        <v>9</v>
      </c>
      <c r="F866">
        <f t="shared" ca="1" si="95"/>
        <v>2.5462347565379293</v>
      </c>
      <c r="G866">
        <f t="shared" ca="1" si="96"/>
        <v>2127.1286606077438</v>
      </c>
      <c r="H866">
        <f t="shared" ca="1" si="97"/>
        <v>2.3880575264247454</v>
      </c>
    </row>
    <row r="867" spans="1:8" x14ac:dyDescent="0.25">
      <c r="A867">
        <v>852</v>
      </c>
      <c r="B867">
        <f t="shared" ca="1" si="91"/>
        <v>1.241581316078868</v>
      </c>
      <c r="C867">
        <f t="shared" ca="1" si="92"/>
        <v>2125.9821843973978</v>
      </c>
      <c r="D867">
        <f t="shared" ca="1" si="93"/>
        <v>2124.740603081319</v>
      </c>
      <c r="E867" s="13">
        <f t="shared" ca="1" si="94"/>
        <v>9</v>
      </c>
      <c r="F867">
        <f t="shared" ca="1" si="95"/>
        <v>2.3209855538760138</v>
      </c>
      <c r="G867">
        <f t="shared" ca="1" si="96"/>
        <v>2127.0615886351952</v>
      </c>
      <c r="H867">
        <f t="shared" ca="1" si="97"/>
        <v>1.079404237797462</v>
      </c>
    </row>
    <row r="868" spans="1:8" x14ac:dyDescent="0.25">
      <c r="A868">
        <v>853</v>
      </c>
      <c r="B868">
        <f t="shared" ca="1" si="91"/>
        <v>1.762331783831359</v>
      </c>
      <c r="C868">
        <f t="shared" ca="1" si="92"/>
        <v>2127.7445161812293</v>
      </c>
      <c r="D868">
        <f t="shared" ca="1" si="93"/>
        <v>2127.7445161812293</v>
      </c>
      <c r="E868" s="13">
        <f t="shared" ca="1" si="94"/>
        <v>8</v>
      </c>
      <c r="F868">
        <f t="shared" ca="1" si="95"/>
        <v>0.668043148940207</v>
      </c>
      <c r="G868">
        <f t="shared" ca="1" si="96"/>
        <v>2128.4125593301696</v>
      </c>
      <c r="H868">
        <f t="shared" ca="1" si="97"/>
        <v>0.66804314894034178</v>
      </c>
    </row>
    <row r="869" spans="1:8" x14ac:dyDescent="0.25">
      <c r="A869">
        <v>854</v>
      </c>
      <c r="B869">
        <f t="shared" ca="1" si="91"/>
        <v>3.8421519389342946</v>
      </c>
      <c r="C869">
        <f t="shared" ca="1" si="92"/>
        <v>2131.5866681201637</v>
      </c>
      <c r="D869">
        <f t="shared" ca="1" si="93"/>
        <v>2131.5866681201637</v>
      </c>
      <c r="E869" s="13">
        <f t="shared" ca="1" si="94"/>
        <v>2</v>
      </c>
      <c r="F869">
        <f t="shared" ca="1" si="95"/>
        <v>1.9052445087220504</v>
      </c>
      <c r="G869">
        <f t="shared" ca="1" si="96"/>
        <v>2133.491912628886</v>
      </c>
      <c r="H869">
        <f t="shared" ca="1" si="97"/>
        <v>1.9052445087222623</v>
      </c>
    </row>
    <row r="870" spans="1:8" x14ac:dyDescent="0.25">
      <c r="A870">
        <v>855</v>
      </c>
      <c r="B870">
        <f t="shared" ca="1" si="91"/>
        <v>0.87851968410690318</v>
      </c>
      <c r="C870">
        <f t="shared" ca="1" si="92"/>
        <v>2132.4651878042705</v>
      </c>
      <c r="D870">
        <f t="shared" ca="1" si="93"/>
        <v>2131.5866681201637</v>
      </c>
      <c r="E870" s="13">
        <f t="shared" ca="1" si="94"/>
        <v>13</v>
      </c>
      <c r="F870">
        <f t="shared" ca="1" si="95"/>
        <v>1.7048335154501479</v>
      </c>
      <c r="G870">
        <f t="shared" ca="1" si="96"/>
        <v>2133.2915016356137</v>
      </c>
      <c r="H870">
        <f t="shared" ca="1" si="97"/>
        <v>0.82631383134321368</v>
      </c>
    </row>
    <row r="871" spans="1:8" x14ac:dyDescent="0.25">
      <c r="A871">
        <v>856</v>
      </c>
      <c r="B871">
        <f t="shared" ca="1" si="91"/>
        <v>2.6937352353098594</v>
      </c>
      <c r="C871">
        <f t="shared" ca="1" si="92"/>
        <v>2135.1589230395803</v>
      </c>
      <c r="D871">
        <f t="shared" ca="1" si="93"/>
        <v>2135.1589230395803</v>
      </c>
      <c r="E871" s="13">
        <f t="shared" ca="1" si="94"/>
        <v>14</v>
      </c>
      <c r="F871">
        <f t="shared" ca="1" si="95"/>
        <v>2.2474775666020599</v>
      </c>
      <c r="G871">
        <f t="shared" ca="1" si="96"/>
        <v>2137.4064006061822</v>
      </c>
      <c r="H871">
        <f t="shared" ca="1" si="97"/>
        <v>2.2474775666019013</v>
      </c>
    </row>
    <row r="872" spans="1:8" x14ac:dyDescent="0.25">
      <c r="A872">
        <v>857</v>
      </c>
      <c r="B872">
        <f t="shared" ca="1" si="91"/>
        <v>1.6129702587874077</v>
      </c>
      <c r="C872">
        <f t="shared" ca="1" si="92"/>
        <v>2136.7718932983676</v>
      </c>
      <c r="D872">
        <f t="shared" ca="1" si="93"/>
        <v>2135.1589230395803</v>
      </c>
      <c r="E872" s="13">
        <f t="shared" ca="1" si="94"/>
        <v>10</v>
      </c>
      <c r="F872">
        <f t="shared" ca="1" si="95"/>
        <v>1.5518531518834371</v>
      </c>
      <c r="G872">
        <f t="shared" ca="1" si="96"/>
        <v>2136.7107761914635</v>
      </c>
      <c r="H872">
        <f t="shared" ca="1" si="97"/>
        <v>-6.1117106904021057E-2</v>
      </c>
    </row>
    <row r="873" spans="1:8" x14ac:dyDescent="0.25">
      <c r="A873">
        <v>858</v>
      </c>
      <c r="B873">
        <f t="shared" ca="1" si="91"/>
        <v>0.10051363231636523</v>
      </c>
      <c r="C873">
        <f t="shared" ca="1" si="92"/>
        <v>2136.8724069306841</v>
      </c>
      <c r="D873">
        <f t="shared" ca="1" si="93"/>
        <v>2136.8724069306841</v>
      </c>
      <c r="E873" s="13">
        <f t="shared" ca="1" si="94"/>
        <v>4</v>
      </c>
      <c r="F873">
        <f t="shared" ca="1" si="95"/>
        <v>1.4654535154661463</v>
      </c>
      <c r="G873">
        <f t="shared" ca="1" si="96"/>
        <v>2138.33786044615</v>
      </c>
      <c r="H873">
        <f t="shared" ca="1" si="97"/>
        <v>1.4654535154659243</v>
      </c>
    </row>
    <row r="874" spans="1:8" x14ac:dyDescent="0.25">
      <c r="A874">
        <v>859</v>
      </c>
      <c r="B874">
        <f t="shared" ca="1" si="91"/>
        <v>8.9780342003407121E-2</v>
      </c>
      <c r="C874">
        <f t="shared" ca="1" si="92"/>
        <v>2136.9621872726875</v>
      </c>
      <c r="D874">
        <f t="shared" ca="1" si="93"/>
        <v>2136.8724069306841</v>
      </c>
      <c r="E874" s="13">
        <f t="shared" ca="1" si="94"/>
        <v>1</v>
      </c>
      <c r="F874">
        <f t="shared" ca="1" si="95"/>
        <v>2.0193841747868073</v>
      </c>
      <c r="G874">
        <f t="shared" ca="1" si="96"/>
        <v>2138.8917911054709</v>
      </c>
      <c r="H874">
        <f t="shared" ca="1" si="97"/>
        <v>1.929603832783414</v>
      </c>
    </row>
    <row r="875" spans="1:8" x14ac:dyDescent="0.25">
      <c r="A875">
        <v>860</v>
      </c>
      <c r="B875">
        <f t="shared" ca="1" si="91"/>
        <v>2.4962032138951651</v>
      </c>
      <c r="C875">
        <f t="shared" ca="1" si="92"/>
        <v>2139.4583904865826</v>
      </c>
      <c r="D875">
        <f t="shared" ca="1" si="93"/>
        <v>2139.4583904865826</v>
      </c>
      <c r="E875" s="13">
        <f t="shared" ca="1" si="94"/>
        <v>10</v>
      </c>
      <c r="F875">
        <f t="shared" ca="1" si="95"/>
        <v>1.8398601071150031</v>
      </c>
      <c r="G875">
        <f t="shared" ca="1" si="96"/>
        <v>2141.2982505936975</v>
      </c>
      <c r="H875">
        <f t="shared" ca="1" si="97"/>
        <v>1.8398601071148732</v>
      </c>
    </row>
    <row r="876" spans="1:8" x14ac:dyDescent="0.25">
      <c r="A876">
        <v>861</v>
      </c>
      <c r="B876">
        <f t="shared" ca="1" si="91"/>
        <v>3.3223258134167697</v>
      </c>
      <c r="C876">
        <f t="shared" ca="1" si="92"/>
        <v>2142.7807162999993</v>
      </c>
      <c r="D876">
        <f t="shared" ca="1" si="93"/>
        <v>2142.7807162999993</v>
      </c>
      <c r="E876" s="13">
        <f t="shared" ca="1" si="94"/>
        <v>4</v>
      </c>
      <c r="F876">
        <f t="shared" ca="1" si="95"/>
        <v>2.4769369133865822</v>
      </c>
      <c r="G876">
        <f t="shared" ca="1" si="96"/>
        <v>2145.2576532133858</v>
      </c>
      <c r="H876">
        <f t="shared" ca="1" si="97"/>
        <v>2.4769369133864529</v>
      </c>
    </row>
    <row r="877" spans="1:8" x14ac:dyDescent="0.25">
      <c r="A877">
        <v>862</v>
      </c>
      <c r="B877">
        <f t="shared" ca="1" si="91"/>
        <v>1.5689802126326451</v>
      </c>
      <c r="C877">
        <f t="shared" ca="1" si="92"/>
        <v>2144.3496965126319</v>
      </c>
      <c r="D877">
        <f t="shared" ca="1" si="93"/>
        <v>2142.7807162999993</v>
      </c>
      <c r="E877" s="13">
        <f t="shared" ca="1" si="94"/>
        <v>6</v>
      </c>
      <c r="F877">
        <f t="shared" ca="1" si="95"/>
        <v>1.5854258717379259</v>
      </c>
      <c r="G877">
        <f t="shared" ca="1" si="96"/>
        <v>2144.3661421717375</v>
      </c>
      <c r="H877">
        <f t="shared" ca="1" si="97"/>
        <v>1.6445659105556842E-2</v>
      </c>
    </row>
    <row r="878" spans="1:8" x14ac:dyDescent="0.25">
      <c r="A878">
        <v>863</v>
      </c>
      <c r="B878">
        <f t="shared" ca="1" si="91"/>
        <v>3.8520908811424146</v>
      </c>
      <c r="C878">
        <f t="shared" ca="1" si="92"/>
        <v>2148.2017873937743</v>
      </c>
      <c r="D878">
        <f t="shared" ca="1" si="93"/>
        <v>2148.2017873937743</v>
      </c>
      <c r="E878" s="13">
        <f t="shared" ca="1" si="94"/>
        <v>10</v>
      </c>
      <c r="F878">
        <f t="shared" ca="1" si="95"/>
        <v>1.2911058980181016</v>
      </c>
      <c r="G878">
        <f t="shared" ca="1" si="96"/>
        <v>2149.4928932917924</v>
      </c>
      <c r="H878">
        <f t="shared" ca="1" si="97"/>
        <v>1.2911058980180314</v>
      </c>
    </row>
    <row r="879" spans="1:8" x14ac:dyDescent="0.25">
      <c r="A879">
        <v>864</v>
      </c>
      <c r="B879">
        <f t="shared" ca="1" si="91"/>
        <v>0.4515155954299388</v>
      </c>
      <c r="C879">
        <f t="shared" ca="1" si="92"/>
        <v>2148.6533029892043</v>
      </c>
      <c r="D879">
        <f t="shared" ca="1" si="93"/>
        <v>2148.2017873937743</v>
      </c>
      <c r="E879" s="13">
        <f t="shared" ca="1" si="94"/>
        <v>6</v>
      </c>
      <c r="F879">
        <f t="shared" ca="1" si="95"/>
        <v>2.8457941795860116</v>
      </c>
      <c r="G879">
        <f t="shared" ca="1" si="96"/>
        <v>2151.0475815733603</v>
      </c>
      <c r="H879">
        <f t="shared" ca="1" si="97"/>
        <v>2.3942785841559271</v>
      </c>
    </row>
    <row r="880" spans="1:8" x14ac:dyDescent="0.25">
      <c r="A880">
        <v>865</v>
      </c>
      <c r="B880">
        <f t="shared" ca="1" si="91"/>
        <v>1.4091389912363756</v>
      </c>
      <c r="C880">
        <f t="shared" ca="1" si="92"/>
        <v>2150.0624419804408</v>
      </c>
      <c r="D880">
        <f t="shared" ca="1" si="93"/>
        <v>2148.6533029892043</v>
      </c>
      <c r="E880" s="13">
        <f t="shared" ca="1" si="94"/>
        <v>11</v>
      </c>
      <c r="F880">
        <f t="shared" ca="1" si="95"/>
        <v>2.4647500174300268</v>
      </c>
      <c r="G880">
        <f t="shared" ca="1" si="96"/>
        <v>2151.1180530066345</v>
      </c>
      <c r="H880">
        <f t="shared" ca="1" si="97"/>
        <v>1.0556110261936738</v>
      </c>
    </row>
    <row r="881" spans="1:8" x14ac:dyDescent="0.25">
      <c r="A881">
        <v>866</v>
      </c>
      <c r="B881">
        <f t="shared" ca="1" si="91"/>
        <v>2.7077933146368283</v>
      </c>
      <c r="C881">
        <f t="shared" ca="1" si="92"/>
        <v>2152.7702352950778</v>
      </c>
      <c r="D881">
        <f t="shared" ca="1" si="93"/>
        <v>2152.7702352950778</v>
      </c>
      <c r="E881" s="13">
        <f t="shared" ca="1" si="94"/>
        <v>1</v>
      </c>
      <c r="F881">
        <f t="shared" ca="1" si="95"/>
        <v>0.86202011455945238</v>
      </c>
      <c r="G881">
        <f t="shared" ca="1" si="96"/>
        <v>2153.6322554096373</v>
      </c>
      <c r="H881">
        <f t="shared" ca="1" si="97"/>
        <v>0.86202011455952743</v>
      </c>
    </row>
    <row r="882" spans="1:8" x14ac:dyDescent="0.25">
      <c r="A882">
        <v>867</v>
      </c>
      <c r="B882">
        <f t="shared" ca="1" si="91"/>
        <v>2.9086729781893412</v>
      </c>
      <c r="C882">
        <f t="shared" ca="1" si="92"/>
        <v>2155.6789082732671</v>
      </c>
      <c r="D882">
        <f t="shared" ca="1" si="93"/>
        <v>2155.6789082732671</v>
      </c>
      <c r="E882" s="13">
        <f t="shared" ca="1" si="94"/>
        <v>8</v>
      </c>
      <c r="F882">
        <f t="shared" ca="1" si="95"/>
        <v>2.6410214072493274</v>
      </c>
      <c r="G882">
        <f t="shared" ca="1" si="96"/>
        <v>2158.3199296805165</v>
      </c>
      <c r="H882">
        <f t="shared" ca="1" si="97"/>
        <v>2.6410214072493545</v>
      </c>
    </row>
    <row r="883" spans="1:8" x14ac:dyDescent="0.25">
      <c r="A883">
        <v>868</v>
      </c>
      <c r="B883">
        <f t="shared" ca="1" si="91"/>
        <v>0.72832803155227444</v>
      </c>
      <c r="C883">
        <f t="shared" ca="1" si="92"/>
        <v>2156.4072363048194</v>
      </c>
      <c r="D883">
        <f t="shared" ca="1" si="93"/>
        <v>2155.6789082732671</v>
      </c>
      <c r="E883" s="13">
        <f t="shared" ca="1" si="94"/>
        <v>1</v>
      </c>
      <c r="F883">
        <f t="shared" ca="1" si="95"/>
        <v>2.1664524751061753</v>
      </c>
      <c r="G883">
        <f t="shared" ca="1" si="96"/>
        <v>2157.8453607483734</v>
      </c>
      <c r="H883">
        <f t="shared" ca="1" si="97"/>
        <v>1.4381244435539884</v>
      </c>
    </row>
    <row r="884" spans="1:8" x14ac:dyDescent="0.25">
      <c r="A884">
        <v>869</v>
      </c>
      <c r="B884">
        <f t="shared" ca="1" si="91"/>
        <v>3.9119444166288746</v>
      </c>
      <c r="C884">
        <f t="shared" ca="1" si="92"/>
        <v>2160.3191807214484</v>
      </c>
      <c r="D884">
        <f t="shared" ca="1" si="93"/>
        <v>2160.3191807214484</v>
      </c>
      <c r="E884" s="13">
        <f t="shared" ca="1" si="94"/>
        <v>10</v>
      </c>
      <c r="F884">
        <f t="shared" ca="1" si="95"/>
        <v>1.6196717697459599</v>
      </c>
      <c r="G884">
        <f t="shared" ca="1" si="96"/>
        <v>2161.9388524911942</v>
      </c>
      <c r="H884">
        <f t="shared" ca="1" si="97"/>
        <v>1.6196717697457643</v>
      </c>
    </row>
    <row r="885" spans="1:8" x14ac:dyDescent="0.25">
      <c r="A885">
        <v>870</v>
      </c>
      <c r="B885">
        <f t="shared" ca="1" si="91"/>
        <v>4.8239295197001546</v>
      </c>
      <c r="C885">
        <f t="shared" ca="1" si="92"/>
        <v>2165.1431102411484</v>
      </c>
      <c r="D885">
        <f t="shared" ca="1" si="93"/>
        <v>2165.1431102411484</v>
      </c>
      <c r="E885" s="13">
        <f t="shared" ca="1" si="94"/>
        <v>5</v>
      </c>
      <c r="F885">
        <f t="shared" ca="1" si="95"/>
        <v>1.0537287609129522</v>
      </c>
      <c r="G885">
        <f t="shared" ca="1" si="96"/>
        <v>2166.1968390020616</v>
      </c>
      <c r="H885">
        <f t="shared" ca="1" si="97"/>
        <v>1.0537287609131454</v>
      </c>
    </row>
    <row r="886" spans="1:8" x14ac:dyDescent="0.25">
      <c r="A886">
        <v>871</v>
      </c>
      <c r="B886">
        <f t="shared" ca="1" si="91"/>
        <v>1.1218412590098992</v>
      </c>
      <c r="C886">
        <f t="shared" ca="1" si="92"/>
        <v>2166.2649515001585</v>
      </c>
      <c r="D886">
        <f t="shared" ca="1" si="93"/>
        <v>2166.2649515001585</v>
      </c>
      <c r="E886" s="13">
        <f t="shared" ca="1" si="94"/>
        <v>2</v>
      </c>
      <c r="F886">
        <f t="shared" ca="1" si="95"/>
        <v>2.3076108907183017</v>
      </c>
      <c r="G886">
        <f t="shared" ca="1" si="96"/>
        <v>2168.572562390877</v>
      </c>
      <c r="H886">
        <f t="shared" ca="1" si="97"/>
        <v>2.3076108907184789</v>
      </c>
    </row>
    <row r="887" spans="1:8" x14ac:dyDescent="0.25">
      <c r="A887">
        <v>872</v>
      </c>
      <c r="B887">
        <f t="shared" ca="1" si="91"/>
        <v>1.8798483182357806</v>
      </c>
      <c r="C887">
        <f t="shared" ca="1" si="92"/>
        <v>2168.1447998183944</v>
      </c>
      <c r="D887">
        <f t="shared" ca="1" si="93"/>
        <v>2166.2649515001585</v>
      </c>
      <c r="E887" s="13">
        <f t="shared" ca="1" si="94"/>
        <v>7</v>
      </c>
      <c r="F887">
        <f t="shared" ca="1" si="95"/>
        <v>1.4808267734391802</v>
      </c>
      <c r="G887">
        <f t="shared" ca="1" si="96"/>
        <v>2167.7457782735978</v>
      </c>
      <c r="H887">
        <f t="shared" ca="1" si="97"/>
        <v>-0.39902154479659657</v>
      </c>
    </row>
    <row r="888" spans="1:8" x14ac:dyDescent="0.25">
      <c r="A888">
        <v>873</v>
      </c>
      <c r="B888">
        <f t="shared" ca="1" si="91"/>
        <v>4.6459241668966555</v>
      </c>
      <c r="C888">
        <f t="shared" ca="1" si="92"/>
        <v>2172.7907239852912</v>
      </c>
      <c r="D888">
        <f t="shared" ca="1" si="93"/>
        <v>2172.7907239852912</v>
      </c>
      <c r="E888" s="13">
        <f t="shared" ca="1" si="94"/>
        <v>11</v>
      </c>
      <c r="F888">
        <f t="shared" ca="1" si="95"/>
        <v>1.4577710075147676</v>
      </c>
      <c r="G888">
        <f t="shared" ca="1" si="96"/>
        <v>2174.2484949928057</v>
      </c>
      <c r="H888">
        <f t="shared" ca="1" si="97"/>
        <v>1.457771007514566</v>
      </c>
    </row>
    <row r="889" spans="1:8" x14ac:dyDescent="0.25">
      <c r="A889">
        <v>874</v>
      </c>
      <c r="B889">
        <f t="shared" ca="1" si="91"/>
        <v>1.0189112457953997</v>
      </c>
      <c r="C889">
        <f t="shared" ca="1" si="92"/>
        <v>2173.8096352310868</v>
      </c>
      <c r="D889">
        <f t="shared" ca="1" si="93"/>
        <v>2172.7907239852912</v>
      </c>
      <c r="E889" s="13">
        <f t="shared" ca="1" si="94"/>
        <v>1</v>
      </c>
      <c r="F889">
        <f t="shared" ca="1" si="95"/>
        <v>2.3538473229215811</v>
      </c>
      <c r="G889">
        <f t="shared" ca="1" si="96"/>
        <v>2175.1445713082126</v>
      </c>
      <c r="H889">
        <f t="shared" ca="1" si="97"/>
        <v>1.3349360771258034</v>
      </c>
    </row>
    <row r="890" spans="1:8" x14ac:dyDescent="0.25">
      <c r="A890">
        <v>875</v>
      </c>
      <c r="B890">
        <f t="shared" ca="1" si="91"/>
        <v>0.27376448854084245</v>
      </c>
      <c r="C890">
        <f t="shared" ca="1" si="92"/>
        <v>2174.0833997196278</v>
      </c>
      <c r="D890">
        <f t="shared" ca="1" si="93"/>
        <v>2173.8096352310868</v>
      </c>
      <c r="E890" s="13">
        <f t="shared" ca="1" si="94"/>
        <v>1</v>
      </c>
      <c r="F890">
        <f t="shared" ca="1" si="95"/>
        <v>2.2620374340965377</v>
      </c>
      <c r="G890">
        <f t="shared" ca="1" si="96"/>
        <v>2176.0716726651831</v>
      </c>
      <c r="H890">
        <f t="shared" ca="1" si="97"/>
        <v>1.988272945555309</v>
      </c>
    </row>
    <row r="891" spans="1:8" x14ac:dyDescent="0.25">
      <c r="A891">
        <v>876</v>
      </c>
      <c r="B891">
        <f t="shared" ca="1" si="91"/>
        <v>3.4715739919629613</v>
      </c>
      <c r="C891">
        <f t="shared" ca="1" si="92"/>
        <v>2177.5549737115907</v>
      </c>
      <c r="D891">
        <f t="shared" ca="1" si="93"/>
        <v>2177.5549737115907</v>
      </c>
      <c r="E891" s="13">
        <f t="shared" ca="1" si="94"/>
        <v>14</v>
      </c>
      <c r="F891">
        <f t="shared" ca="1" si="95"/>
        <v>2.1164876965778316</v>
      </c>
      <c r="G891">
        <f t="shared" ca="1" si="96"/>
        <v>2179.6714614081684</v>
      </c>
      <c r="H891">
        <f t="shared" ca="1" si="97"/>
        <v>2.1164876965776784</v>
      </c>
    </row>
    <row r="892" spans="1:8" x14ac:dyDescent="0.25">
      <c r="A892">
        <v>877</v>
      </c>
      <c r="B892">
        <f t="shared" ca="1" si="91"/>
        <v>4.5420371651882974</v>
      </c>
      <c r="C892">
        <f t="shared" ca="1" si="92"/>
        <v>2182.0970108767792</v>
      </c>
      <c r="D892">
        <f t="shared" ca="1" si="93"/>
        <v>2182.0970108767792</v>
      </c>
      <c r="E892" s="13">
        <f t="shared" ca="1" si="94"/>
        <v>11</v>
      </c>
      <c r="F892">
        <f t="shared" ca="1" si="95"/>
        <v>1.6922259555694219</v>
      </c>
      <c r="G892">
        <f t="shared" ca="1" si="96"/>
        <v>2183.7892368323487</v>
      </c>
      <c r="H892">
        <f t="shared" ca="1" si="97"/>
        <v>1.6922259555694836</v>
      </c>
    </row>
    <row r="893" spans="1:8" x14ac:dyDescent="0.25">
      <c r="A893">
        <v>878</v>
      </c>
      <c r="B893">
        <f t="shared" ca="1" si="91"/>
        <v>4.3982786316598146</v>
      </c>
      <c r="C893">
        <f t="shared" ca="1" si="92"/>
        <v>2186.4952895084389</v>
      </c>
      <c r="D893">
        <f t="shared" ca="1" si="93"/>
        <v>2186.4952895084389</v>
      </c>
      <c r="E893" s="13">
        <f t="shared" ca="1" si="94"/>
        <v>3</v>
      </c>
      <c r="F893">
        <f t="shared" ca="1" si="95"/>
        <v>1.8720192877864308</v>
      </c>
      <c r="G893">
        <f t="shared" ca="1" si="96"/>
        <v>2188.3673087962252</v>
      </c>
      <c r="H893">
        <f t="shared" ca="1" si="97"/>
        <v>1.8720192877863155</v>
      </c>
    </row>
    <row r="894" spans="1:8" x14ac:dyDescent="0.25">
      <c r="A894">
        <v>879</v>
      </c>
      <c r="B894">
        <f t="shared" ca="1" si="91"/>
        <v>4.7397669685622308</v>
      </c>
      <c r="C894">
        <f t="shared" ca="1" si="92"/>
        <v>2191.2350564770013</v>
      </c>
      <c r="D894">
        <f t="shared" ca="1" si="93"/>
        <v>2191.2350564770013</v>
      </c>
      <c r="E894" s="13">
        <f t="shared" ca="1" si="94"/>
        <v>3</v>
      </c>
      <c r="F894">
        <f t="shared" ca="1" si="95"/>
        <v>2.1602040205837545</v>
      </c>
      <c r="G894">
        <f t="shared" ca="1" si="96"/>
        <v>2193.3952604975852</v>
      </c>
      <c r="H894">
        <f t="shared" ca="1" si="97"/>
        <v>2.160204020583933</v>
      </c>
    </row>
    <row r="895" spans="1:8" x14ac:dyDescent="0.25">
      <c r="A895">
        <v>880</v>
      </c>
      <c r="B895">
        <f t="shared" ca="1" si="91"/>
        <v>4.8840448972274606</v>
      </c>
      <c r="C895">
        <f t="shared" ca="1" si="92"/>
        <v>2196.1191013742286</v>
      </c>
      <c r="D895">
        <f t="shared" ca="1" si="93"/>
        <v>2196.1191013742286</v>
      </c>
      <c r="E895" s="13">
        <f t="shared" ca="1" si="94"/>
        <v>14</v>
      </c>
      <c r="F895">
        <f t="shared" ca="1" si="95"/>
        <v>1.4044522810696187</v>
      </c>
      <c r="G895">
        <f t="shared" ca="1" si="96"/>
        <v>2197.5235536552982</v>
      </c>
      <c r="H895">
        <f t="shared" ca="1" si="97"/>
        <v>1.4044522810695526</v>
      </c>
    </row>
    <row r="896" spans="1:8" x14ac:dyDescent="0.25">
      <c r="A896">
        <v>881</v>
      </c>
      <c r="B896">
        <f t="shared" ca="1" si="91"/>
        <v>4.6572694106502128</v>
      </c>
      <c r="C896">
        <f t="shared" ca="1" si="92"/>
        <v>2200.776370784879</v>
      </c>
      <c r="D896">
        <f t="shared" ca="1" si="93"/>
        <v>2200.776370784879</v>
      </c>
      <c r="E896" s="13">
        <f t="shared" ca="1" si="94"/>
        <v>0</v>
      </c>
      <c r="F896">
        <f t="shared" ca="1" si="95"/>
        <v>2.6171546141180091</v>
      </c>
      <c r="G896">
        <f t="shared" ca="1" si="96"/>
        <v>2203.3935253989971</v>
      </c>
      <c r="H896">
        <f t="shared" ca="1" si="97"/>
        <v>2.6171546141181352</v>
      </c>
    </row>
    <row r="897" spans="1:8" x14ac:dyDescent="0.25">
      <c r="A897">
        <v>882</v>
      </c>
      <c r="B897">
        <f t="shared" ca="1" si="91"/>
        <v>1.5065983793059645</v>
      </c>
      <c r="C897">
        <f t="shared" ca="1" si="92"/>
        <v>2202.282969164185</v>
      </c>
      <c r="D897">
        <f t="shared" ca="1" si="93"/>
        <v>2200.776370784879</v>
      </c>
      <c r="E897" s="13">
        <f t="shared" ca="1" si="94"/>
        <v>14</v>
      </c>
      <c r="F897">
        <f t="shared" ca="1" si="95"/>
        <v>2.1646999634169988</v>
      </c>
      <c r="G897">
        <f t="shared" ca="1" si="96"/>
        <v>2202.9410707482962</v>
      </c>
      <c r="H897">
        <f t="shared" ca="1" si="97"/>
        <v>0.65810158411113662</v>
      </c>
    </row>
    <row r="898" spans="1:8" x14ac:dyDescent="0.25">
      <c r="A898">
        <v>883</v>
      </c>
      <c r="B898">
        <f t="shared" ca="1" si="91"/>
        <v>1.0306137509936697</v>
      </c>
      <c r="C898">
        <f t="shared" ca="1" si="92"/>
        <v>2203.3135829151788</v>
      </c>
      <c r="D898">
        <f t="shared" ca="1" si="93"/>
        <v>2203.3135829151788</v>
      </c>
      <c r="E898" s="13">
        <f t="shared" ca="1" si="94"/>
        <v>2</v>
      </c>
      <c r="F898">
        <f t="shared" ca="1" si="95"/>
        <v>0.99309494593021053</v>
      </c>
      <c r="G898">
        <f t="shared" ca="1" si="96"/>
        <v>2204.3066778611092</v>
      </c>
      <c r="H898">
        <f t="shared" ca="1" si="97"/>
        <v>0.99309494593035197</v>
      </c>
    </row>
    <row r="899" spans="1:8" x14ac:dyDescent="0.25">
      <c r="A899">
        <v>884</v>
      </c>
      <c r="B899">
        <f t="shared" ca="1" si="91"/>
        <v>0.44098306266487197</v>
      </c>
      <c r="C899">
        <f t="shared" ca="1" si="92"/>
        <v>2203.7545659778439</v>
      </c>
      <c r="D899">
        <f t="shared" ca="1" si="93"/>
        <v>2203.3135829151788</v>
      </c>
      <c r="E899" s="13">
        <f t="shared" ca="1" si="94"/>
        <v>5</v>
      </c>
      <c r="F899">
        <f t="shared" ca="1" si="95"/>
        <v>2.0621854966416779</v>
      </c>
      <c r="G899">
        <f t="shared" ca="1" si="96"/>
        <v>2205.3757684118204</v>
      </c>
      <c r="H899">
        <f t="shared" ca="1" si="97"/>
        <v>1.6212024339765776</v>
      </c>
    </row>
    <row r="900" spans="1:8" x14ac:dyDescent="0.25">
      <c r="A900">
        <v>885</v>
      </c>
      <c r="B900">
        <f t="shared" ca="1" si="91"/>
        <v>3.4995047768324983</v>
      </c>
      <c r="C900">
        <f t="shared" ca="1" si="92"/>
        <v>2207.2540707546764</v>
      </c>
      <c r="D900">
        <f t="shared" ca="1" si="93"/>
        <v>2207.2540707546764</v>
      </c>
      <c r="E900" s="13">
        <f t="shared" ca="1" si="94"/>
        <v>8</v>
      </c>
      <c r="F900">
        <f t="shared" ca="1" si="95"/>
        <v>2.7836665440317163</v>
      </c>
      <c r="G900">
        <f t="shared" ca="1" si="96"/>
        <v>2210.0377372987082</v>
      </c>
      <c r="H900">
        <f t="shared" ca="1" si="97"/>
        <v>2.7836665440318029</v>
      </c>
    </row>
    <row r="901" spans="1:8" x14ac:dyDescent="0.25">
      <c r="A901">
        <v>886</v>
      </c>
      <c r="B901">
        <f t="shared" ca="1" si="91"/>
        <v>3.3440265113924372</v>
      </c>
      <c r="C901">
        <f t="shared" ca="1" si="92"/>
        <v>2210.5980972660686</v>
      </c>
      <c r="D901">
        <f t="shared" ca="1" si="93"/>
        <v>2210.5980972660686</v>
      </c>
      <c r="E901" s="13">
        <f t="shared" ca="1" si="94"/>
        <v>3</v>
      </c>
      <c r="F901">
        <f t="shared" ca="1" si="95"/>
        <v>1.5949715203989159</v>
      </c>
      <c r="G901">
        <f t="shared" ca="1" si="96"/>
        <v>2212.1930687864674</v>
      </c>
      <c r="H901">
        <f t="shared" ca="1" si="97"/>
        <v>1.594971520398758</v>
      </c>
    </row>
    <row r="902" spans="1:8" x14ac:dyDescent="0.25">
      <c r="A902">
        <v>887</v>
      </c>
      <c r="B902">
        <f t="shared" ca="1" si="91"/>
        <v>4.2876681149337372</v>
      </c>
      <c r="C902">
        <f t="shared" ca="1" si="92"/>
        <v>2214.8857653810023</v>
      </c>
      <c r="D902">
        <f t="shared" ca="1" si="93"/>
        <v>2214.8857653810023</v>
      </c>
      <c r="E902" s="13">
        <f t="shared" ca="1" si="94"/>
        <v>4</v>
      </c>
      <c r="F902">
        <f t="shared" ca="1" si="95"/>
        <v>2.1108900416838696</v>
      </c>
      <c r="G902">
        <f t="shared" ca="1" si="96"/>
        <v>2216.9966554226862</v>
      </c>
      <c r="H902">
        <f t="shared" ca="1" si="97"/>
        <v>2.1108900416838878</v>
      </c>
    </row>
    <row r="903" spans="1:8" x14ac:dyDescent="0.25">
      <c r="A903">
        <v>888</v>
      </c>
      <c r="B903">
        <f t="shared" ca="1" si="91"/>
        <v>1.2019624382778571</v>
      </c>
      <c r="C903">
        <f t="shared" ca="1" si="92"/>
        <v>2216.0877278192802</v>
      </c>
      <c r="D903">
        <f t="shared" ca="1" si="93"/>
        <v>2214.8857653810023</v>
      </c>
      <c r="E903" s="13">
        <f t="shared" ca="1" si="94"/>
        <v>15</v>
      </c>
      <c r="F903">
        <f t="shared" ca="1" si="95"/>
        <v>1.8060823384179292</v>
      </c>
      <c r="G903">
        <f t="shared" ca="1" si="96"/>
        <v>2216.6918477194204</v>
      </c>
      <c r="H903">
        <f t="shared" ca="1" si="97"/>
        <v>0.60411990014017647</v>
      </c>
    </row>
    <row r="904" spans="1:8" x14ac:dyDescent="0.25">
      <c r="A904">
        <v>889</v>
      </c>
      <c r="B904">
        <f t="shared" ca="1" si="91"/>
        <v>3.1275579583237842</v>
      </c>
      <c r="C904">
        <f t="shared" ca="1" si="92"/>
        <v>2219.2152857776041</v>
      </c>
      <c r="D904">
        <f t="shared" ca="1" si="93"/>
        <v>2219.2152857776041</v>
      </c>
      <c r="E904" s="13">
        <f t="shared" ca="1" si="94"/>
        <v>7</v>
      </c>
      <c r="F904">
        <f t="shared" ca="1" si="95"/>
        <v>1.6252068892059488</v>
      </c>
      <c r="G904">
        <f t="shared" ca="1" si="96"/>
        <v>2220.84049266681</v>
      </c>
      <c r="H904">
        <f t="shared" ca="1" si="97"/>
        <v>1.625206889205856</v>
      </c>
    </row>
    <row r="905" spans="1:8" x14ac:dyDescent="0.25">
      <c r="A905">
        <v>890</v>
      </c>
      <c r="B905">
        <f t="shared" ca="1" si="91"/>
        <v>4.2204779796665246</v>
      </c>
      <c r="C905">
        <f t="shared" ca="1" si="92"/>
        <v>2223.4357637572707</v>
      </c>
      <c r="D905">
        <f t="shared" ca="1" si="93"/>
        <v>2223.4357637572707</v>
      </c>
      <c r="E905" s="13">
        <f t="shared" ca="1" si="94"/>
        <v>1</v>
      </c>
      <c r="F905">
        <f t="shared" ca="1" si="95"/>
        <v>1.9024784368520531</v>
      </c>
      <c r="G905">
        <f t="shared" ca="1" si="96"/>
        <v>2225.3382421941228</v>
      </c>
      <c r="H905">
        <f t="shared" ca="1" si="97"/>
        <v>1.9024784368521068</v>
      </c>
    </row>
    <row r="906" spans="1:8" x14ac:dyDescent="0.25">
      <c r="A906">
        <v>891</v>
      </c>
      <c r="B906">
        <f t="shared" ca="1" si="91"/>
        <v>1.4209557990818333</v>
      </c>
      <c r="C906">
        <f t="shared" ca="1" si="92"/>
        <v>2224.8567195563523</v>
      </c>
      <c r="D906">
        <f t="shared" ca="1" si="93"/>
        <v>2223.4357637572707</v>
      </c>
      <c r="E906" s="13">
        <f t="shared" ca="1" si="94"/>
        <v>7</v>
      </c>
      <c r="F906">
        <f t="shared" ca="1" si="95"/>
        <v>2.5221198069071975</v>
      </c>
      <c r="G906">
        <f t="shared" ca="1" si="96"/>
        <v>2225.9578835641778</v>
      </c>
      <c r="H906">
        <f t="shared" ca="1" si="97"/>
        <v>1.1011640078254459</v>
      </c>
    </row>
    <row r="907" spans="1:8" x14ac:dyDescent="0.25">
      <c r="A907">
        <v>892</v>
      </c>
      <c r="B907">
        <f t="shared" ca="1" si="91"/>
        <v>2.7942116648981967</v>
      </c>
      <c r="C907">
        <f t="shared" ca="1" si="92"/>
        <v>2227.6509312212506</v>
      </c>
      <c r="D907">
        <f t="shared" ca="1" si="93"/>
        <v>2227.6509312212506</v>
      </c>
      <c r="E907" s="13">
        <f t="shared" ca="1" si="94"/>
        <v>5</v>
      </c>
      <c r="F907">
        <f t="shared" ca="1" si="95"/>
        <v>1.6840863664299293</v>
      </c>
      <c r="G907">
        <f t="shared" ca="1" si="96"/>
        <v>2229.3350175876803</v>
      </c>
      <c r="H907">
        <f t="shared" ca="1" si="97"/>
        <v>1.6840863664297103</v>
      </c>
    </row>
    <row r="908" spans="1:8" x14ac:dyDescent="0.25">
      <c r="A908">
        <v>893</v>
      </c>
      <c r="B908">
        <f t="shared" ca="1" si="91"/>
        <v>2.3686613252588207</v>
      </c>
      <c r="C908">
        <f t="shared" ca="1" si="92"/>
        <v>2230.0195925465096</v>
      </c>
      <c r="D908">
        <f t="shared" ca="1" si="93"/>
        <v>2230.0195925465096</v>
      </c>
      <c r="E908" s="13">
        <f t="shared" ca="1" si="94"/>
        <v>9</v>
      </c>
      <c r="F908">
        <f t="shared" ca="1" si="95"/>
        <v>1.9321049690150724</v>
      </c>
      <c r="G908">
        <f t="shared" ca="1" si="96"/>
        <v>2231.9516975155248</v>
      </c>
      <c r="H908">
        <f t="shared" ca="1" si="97"/>
        <v>1.9321049690151995</v>
      </c>
    </row>
    <row r="909" spans="1:8" x14ac:dyDescent="0.25">
      <c r="A909">
        <v>894</v>
      </c>
      <c r="B909">
        <f t="shared" ca="1" si="91"/>
        <v>2.3777472926068715</v>
      </c>
      <c r="C909">
        <f t="shared" ca="1" si="92"/>
        <v>2232.3973398391163</v>
      </c>
      <c r="D909">
        <f t="shared" ca="1" si="93"/>
        <v>2232.3973398391163</v>
      </c>
      <c r="E909" s="13">
        <f t="shared" ca="1" si="94"/>
        <v>2</v>
      </c>
      <c r="F909">
        <f t="shared" ca="1" si="95"/>
        <v>1.6330095022201758</v>
      </c>
      <c r="G909">
        <f t="shared" ca="1" si="96"/>
        <v>2234.0303493413367</v>
      </c>
      <c r="H909">
        <f t="shared" ca="1" si="97"/>
        <v>1.633009502220375</v>
      </c>
    </row>
    <row r="910" spans="1:8" x14ac:dyDescent="0.25">
      <c r="A910">
        <v>895</v>
      </c>
      <c r="B910">
        <f t="shared" ca="1" si="91"/>
        <v>0.27843681153644606</v>
      </c>
      <c r="C910">
        <f t="shared" ca="1" si="92"/>
        <v>2232.6757766506526</v>
      </c>
      <c r="D910">
        <f t="shared" ca="1" si="93"/>
        <v>2232.3973398391163</v>
      </c>
      <c r="E910" s="13">
        <f t="shared" ca="1" si="94"/>
        <v>15</v>
      </c>
      <c r="F910">
        <f t="shared" ca="1" si="95"/>
        <v>1.2754360425613789</v>
      </c>
      <c r="G910">
        <f t="shared" ca="1" si="96"/>
        <v>2233.6727758816778</v>
      </c>
      <c r="H910">
        <f t="shared" ca="1" si="97"/>
        <v>0.99699923102525645</v>
      </c>
    </row>
    <row r="911" spans="1:8" x14ac:dyDescent="0.25">
      <c r="A911">
        <v>896</v>
      </c>
      <c r="B911">
        <f t="shared" ca="1" si="91"/>
        <v>0.16090058965822662</v>
      </c>
      <c r="C911">
        <f t="shared" ca="1" si="92"/>
        <v>2232.8366772403106</v>
      </c>
      <c r="D911">
        <f t="shared" ca="1" si="93"/>
        <v>2232.6757766506526</v>
      </c>
      <c r="E911" s="13">
        <f t="shared" ca="1" si="94"/>
        <v>1</v>
      </c>
      <c r="F911">
        <f t="shared" ca="1" si="95"/>
        <v>1.8220991799915049</v>
      </c>
      <c r="G911">
        <f t="shared" ca="1" si="96"/>
        <v>2234.4978758306443</v>
      </c>
      <c r="H911">
        <f t="shared" ca="1" si="97"/>
        <v>1.6611985903336972</v>
      </c>
    </row>
    <row r="912" spans="1:8" x14ac:dyDescent="0.25">
      <c r="A912">
        <v>897</v>
      </c>
      <c r="B912">
        <f t="shared" ca="1" si="91"/>
        <v>2.2710390922047372</v>
      </c>
      <c r="C912">
        <f t="shared" ca="1" si="92"/>
        <v>2235.1077163325153</v>
      </c>
      <c r="D912">
        <f t="shared" ca="1" si="93"/>
        <v>2235.1077163325153</v>
      </c>
      <c r="E912" s="13">
        <f t="shared" ca="1" si="94"/>
        <v>14</v>
      </c>
      <c r="F912">
        <f t="shared" ca="1" si="95"/>
        <v>1.6399968645446148</v>
      </c>
      <c r="G912">
        <f t="shared" ca="1" si="96"/>
        <v>2236.74771319706</v>
      </c>
      <c r="H912">
        <f t="shared" ca="1" si="97"/>
        <v>1.6399968645446279</v>
      </c>
    </row>
    <row r="913" spans="1:8" x14ac:dyDescent="0.25">
      <c r="A913">
        <v>898</v>
      </c>
      <c r="B913">
        <f t="shared" ca="1" si="91"/>
        <v>0.34355890913267406</v>
      </c>
      <c r="C913">
        <f t="shared" ca="1" si="92"/>
        <v>2235.4512752416481</v>
      </c>
      <c r="D913">
        <f t="shared" ca="1" si="93"/>
        <v>2235.1077163325153</v>
      </c>
      <c r="E913" s="13">
        <f t="shared" ca="1" si="94"/>
        <v>13</v>
      </c>
      <c r="F913">
        <f t="shared" ca="1" si="95"/>
        <v>1.9226172658349476</v>
      </c>
      <c r="G913">
        <f t="shared" ca="1" si="96"/>
        <v>2237.0303335983504</v>
      </c>
      <c r="H913">
        <f t="shared" ca="1" si="97"/>
        <v>1.5790583567022622</v>
      </c>
    </row>
    <row r="914" spans="1:8" x14ac:dyDescent="0.25">
      <c r="A914">
        <v>899</v>
      </c>
      <c r="B914">
        <f t="shared" ref="B914:B977" ca="1" si="98">$B$4+RAND()*($B$5-$B$4)</f>
        <v>1.4479954311082603</v>
      </c>
      <c r="C914">
        <f t="shared" ref="C914:C977" ca="1" si="99">C913+B914</f>
        <v>2236.8992706727563</v>
      </c>
      <c r="D914">
        <f t="shared" ref="D914:D977" ca="1" si="100">IF(C914&gt;G913,C914,C913)</f>
        <v>2235.4512752416481</v>
      </c>
      <c r="E914" s="13">
        <f t="shared" ref="E914:E977" ca="1" si="101">RANDBETWEEN(0,15)</f>
        <v>7</v>
      </c>
      <c r="F914">
        <f t="shared" ref="F914:F977" ca="1" si="102">_xlfn.NORM.INV(RAND(),$B$8,$B$9)</f>
        <v>2.935479972151132</v>
      </c>
      <c r="G914">
        <f t="shared" ref="G914:G977" ca="1" si="103">D914+F914</f>
        <v>2238.386755213799</v>
      </c>
      <c r="H914">
        <f t="shared" ref="H914:H977" ca="1" si="104">G914-C914</f>
        <v>1.4874845410427042</v>
      </c>
    </row>
    <row r="915" spans="1:8" x14ac:dyDescent="0.25">
      <c r="A915">
        <v>900</v>
      </c>
      <c r="B915">
        <f t="shared" ca="1" si="98"/>
        <v>1.4912437551053614</v>
      </c>
      <c r="C915">
        <f t="shared" ca="1" si="99"/>
        <v>2238.3905144278615</v>
      </c>
      <c r="D915">
        <f t="shared" ca="1" si="100"/>
        <v>2238.3905144278615</v>
      </c>
      <c r="E915" s="13">
        <f t="shared" ca="1" si="101"/>
        <v>14</v>
      </c>
      <c r="F915">
        <f t="shared" ca="1" si="102"/>
        <v>1.2441537652535284</v>
      </c>
      <c r="G915">
        <f t="shared" ca="1" si="103"/>
        <v>2239.634668193115</v>
      </c>
      <c r="H915">
        <f t="shared" ca="1" si="104"/>
        <v>1.2441537652534862</v>
      </c>
    </row>
    <row r="916" spans="1:8" x14ac:dyDescent="0.25">
      <c r="A916">
        <v>901</v>
      </c>
      <c r="B916">
        <f t="shared" ca="1" si="98"/>
        <v>1.7523702910662613</v>
      </c>
      <c r="C916">
        <f t="shared" ca="1" si="99"/>
        <v>2240.1428847189277</v>
      </c>
      <c r="D916">
        <f t="shared" ca="1" si="100"/>
        <v>2240.1428847189277</v>
      </c>
      <c r="E916" s="13">
        <f t="shared" ca="1" si="101"/>
        <v>15</v>
      </c>
      <c r="F916">
        <f t="shared" ca="1" si="102"/>
        <v>1.8645173678509479</v>
      </c>
      <c r="G916">
        <f t="shared" ca="1" si="103"/>
        <v>2242.0074020867787</v>
      </c>
      <c r="H916">
        <f t="shared" ca="1" si="104"/>
        <v>1.8645173678510218</v>
      </c>
    </row>
    <row r="917" spans="1:8" x14ac:dyDescent="0.25">
      <c r="A917">
        <v>902</v>
      </c>
      <c r="B917">
        <f t="shared" ca="1" si="98"/>
        <v>4.7238554779409743</v>
      </c>
      <c r="C917">
        <f t="shared" ca="1" si="99"/>
        <v>2244.8667401968687</v>
      </c>
      <c r="D917">
        <f t="shared" ca="1" si="100"/>
        <v>2244.8667401968687</v>
      </c>
      <c r="E917" s="13">
        <f t="shared" ca="1" si="101"/>
        <v>4</v>
      </c>
      <c r="F917">
        <f t="shared" ca="1" si="102"/>
        <v>1.8080939210126821</v>
      </c>
      <c r="G917">
        <f t="shared" ca="1" si="103"/>
        <v>2246.6748341178813</v>
      </c>
      <c r="H917">
        <f t="shared" ca="1" si="104"/>
        <v>1.8080939210126417</v>
      </c>
    </row>
    <row r="918" spans="1:8" x14ac:dyDescent="0.25">
      <c r="A918">
        <v>903</v>
      </c>
      <c r="B918">
        <f t="shared" ca="1" si="98"/>
        <v>2.9260816052606802</v>
      </c>
      <c r="C918">
        <f t="shared" ca="1" si="99"/>
        <v>2247.7928218021293</v>
      </c>
      <c r="D918">
        <f t="shared" ca="1" si="100"/>
        <v>2247.7928218021293</v>
      </c>
      <c r="E918" s="13">
        <f t="shared" ca="1" si="101"/>
        <v>9</v>
      </c>
      <c r="F918">
        <f t="shared" ca="1" si="102"/>
        <v>2.0525727626055241</v>
      </c>
      <c r="G918">
        <f t="shared" ca="1" si="103"/>
        <v>2249.8453945647348</v>
      </c>
      <c r="H918">
        <f t="shared" ca="1" si="104"/>
        <v>2.0525727626054504</v>
      </c>
    </row>
    <row r="919" spans="1:8" x14ac:dyDescent="0.25">
      <c r="A919">
        <v>904</v>
      </c>
      <c r="B919">
        <f t="shared" ca="1" si="98"/>
        <v>3.9045445077585978</v>
      </c>
      <c r="C919">
        <f t="shared" ca="1" si="99"/>
        <v>2251.6973663098879</v>
      </c>
      <c r="D919">
        <f t="shared" ca="1" si="100"/>
        <v>2251.6973663098879</v>
      </c>
      <c r="E919" s="13">
        <f t="shared" ca="1" si="101"/>
        <v>0</v>
      </c>
      <c r="F919">
        <f t="shared" ca="1" si="102"/>
        <v>1.6559130126360686</v>
      </c>
      <c r="G919">
        <f t="shared" ca="1" si="103"/>
        <v>2253.353279322524</v>
      </c>
      <c r="H919">
        <f t="shared" ca="1" si="104"/>
        <v>1.6559130126361197</v>
      </c>
    </row>
    <row r="920" spans="1:8" x14ac:dyDescent="0.25">
      <c r="A920">
        <v>905</v>
      </c>
      <c r="B920">
        <f t="shared" ca="1" si="98"/>
        <v>1.0015758717427059</v>
      </c>
      <c r="C920">
        <f t="shared" ca="1" si="99"/>
        <v>2252.6989421816306</v>
      </c>
      <c r="D920">
        <f t="shared" ca="1" si="100"/>
        <v>2251.6973663098879</v>
      </c>
      <c r="E920" s="13">
        <f t="shared" ca="1" si="101"/>
        <v>15</v>
      </c>
      <c r="F920">
        <f t="shared" ca="1" si="102"/>
        <v>2.3275703900129083</v>
      </c>
      <c r="G920">
        <f t="shared" ca="1" si="103"/>
        <v>2254.024936699901</v>
      </c>
      <c r="H920">
        <f t="shared" ca="1" si="104"/>
        <v>1.3259945182703632</v>
      </c>
    </row>
    <row r="921" spans="1:8" x14ac:dyDescent="0.25">
      <c r="A921">
        <v>906</v>
      </c>
      <c r="B921">
        <f t="shared" ca="1" si="98"/>
        <v>3.6139317168877176</v>
      </c>
      <c r="C921">
        <f t="shared" ca="1" si="99"/>
        <v>2256.3128738985183</v>
      </c>
      <c r="D921">
        <f t="shared" ca="1" si="100"/>
        <v>2256.3128738985183</v>
      </c>
      <c r="E921" s="13">
        <f t="shared" ca="1" si="101"/>
        <v>8</v>
      </c>
      <c r="F921">
        <f t="shared" ca="1" si="102"/>
        <v>1.728829307221841</v>
      </c>
      <c r="G921">
        <f t="shared" ca="1" si="103"/>
        <v>2258.0417032057403</v>
      </c>
      <c r="H921">
        <f t="shared" ca="1" si="104"/>
        <v>1.7288293072219858</v>
      </c>
    </row>
    <row r="922" spans="1:8" x14ac:dyDescent="0.25">
      <c r="A922">
        <v>907</v>
      </c>
      <c r="B922">
        <f t="shared" ca="1" si="98"/>
        <v>3.8708434353180587</v>
      </c>
      <c r="C922">
        <f t="shared" ca="1" si="99"/>
        <v>2260.1837173338363</v>
      </c>
      <c r="D922">
        <f t="shared" ca="1" si="100"/>
        <v>2260.1837173338363</v>
      </c>
      <c r="E922" s="13">
        <f t="shared" ca="1" si="101"/>
        <v>11</v>
      </c>
      <c r="F922">
        <f t="shared" ca="1" si="102"/>
        <v>1.6672256583443648</v>
      </c>
      <c r="G922">
        <f t="shared" ca="1" si="103"/>
        <v>2261.8509429921805</v>
      </c>
      <c r="H922">
        <f t="shared" ca="1" si="104"/>
        <v>1.6672256583442504</v>
      </c>
    </row>
    <row r="923" spans="1:8" x14ac:dyDescent="0.25">
      <c r="A923">
        <v>908</v>
      </c>
      <c r="B923">
        <f t="shared" ca="1" si="98"/>
        <v>4.9225461820548544</v>
      </c>
      <c r="C923">
        <f t="shared" ca="1" si="99"/>
        <v>2265.106263515891</v>
      </c>
      <c r="D923">
        <f t="shared" ca="1" si="100"/>
        <v>2265.106263515891</v>
      </c>
      <c r="E923" s="13">
        <f t="shared" ca="1" si="101"/>
        <v>9</v>
      </c>
      <c r="F923">
        <f t="shared" ca="1" si="102"/>
        <v>1.8678403753051349</v>
      </c>
      <c r="G923">
        <f t="shared" ca="1" si="103"/>
        <v>2266.9741038911961</v>
      </c>
      <c r="H923">
        <f t="shared" ca="1" si="104"/>
        <v>1.8678403753051498</v>
      </c>
    </row>
    <row r="924" spans="1:8" x14ac:dyDescent="0.25">
      <c r="A924">
        <v>909</v>
      </c>
      <c r="B924">
        <f t="shared" ca="1" si="98"/>
        <v>1.0464595269739769</v>
      </c>
      <c r="C924">
        <f t="shared" ca="1" si="99"/>
        <v>2266.1527230428651</v>
      </c>
      <c r="D924">
        <f t="shared" ca="1" si="100"/>
        <v>2265.106263515891</v>
      </c>
      <c r="E924" s="13">
        <f t="shared" ca="1" si="101"/>
        <v>14</v>
      </c>
      <c r="F924">
        <f t="shared" ca="1" si="102"/>
        <v>1.8120685472642237</v>
      </c>
      <c r="G924">
        <f t="shared" ca="1" si="103"/>
        <v>2266.918332063155</v>
      </c>
      <c r="H924">
        <f t="shared" ca="1" si="104"/>
        <v>0.7656090202899577</v>
      </c>
    </row>
    <row r="925" spans="1:8" x14ac:dyDescent="0.25">
      <c r="A925">
        <v>910</v>
      </c>
      <c r="B925">
        <f t="shared" ca="1" si="98"/>
        <v>2.4561898789975878</v>
      </c>
      <c r="C925">
        <f t="shared" ca="1" si="99"/>
        <v>2268.6089129218626</v>
      </c>
      <c r="D925">
        <f t="shared" ca="1" si="100"/>
        <v>2268.6089129218626</v>
      </c>
      <c r="E925" s="13">
        <f t="shared" ca="1" si="101"/>
        <v>2</v>
      </c>
      <c r="F925">
        <f t="shared" ca="1" si="102"/>
        <v>1.7070452047924303</v>
      </c>
      <c r="G925">
        <f t="shared" ca="1" si="103"/>
        <v>2270.315958126655</v>
      </c>
      <c r="H925">
        <f t="shared" ca="1" si="104"/>
        <v>1.7070452047923936</v>
      </c>
    </row>
    <row r="926" spans="1:8" x14ac:dyDescent="0.25">
      <c r="A926">
        <v>911</v>
      </c>
      <c r="B926">
        <f t="shared" ca="1" si="98"/>
        <v>1.8416077459774549</v>
      </c>
      <c r="C926">
        <f t="shared" ca="1" si="99"/>
        <v>2270.45052066784</v>
      </c>
      <c r="D926">
        <f t="shared" ca="1" si="100"/>
        <v>2270.45052066784</v>
      </c>
      <c r="E926" s="13">
        <f t="shared" ca="1" si="101"/>
        <v>1</v>
      </c>
      <c r="F926">
        <f t="shared" ca="1" si="102"/>
        <v>1.1942744181916423</v>
      </c>
      <c r="G926">
        <f t="shared" ca="1" si="103"/>
        <v>2271.6447950860315</v>
      </c>
      <c r="H926">
        <f t="shared" ca="1" si="104"/>
        <v>1.1942744181915259</v>
      </c>
    </row>
    <row r="927" spans="1:8" x14ac:dyDescent="0.25">
      <c r="A927">
        <v>912</v>
      </c>
      <c r="B927">
        <f t="shared" ca="1" si="98"/>
        <v>1.5987288490948448</v>
      </c>
      <c r="C927">
        <f t="shared" ca="1" si="99"/>
        <v>2272.0492495169347</v>
      </c>
      <c r="D927">
        <f t="shared" ca="1" si="100"/>
        <v>2272.0492495169347</v>
      </c>
      <c r="E927" s="13">
        <f t="shared" ca="1" si="101"/>
        <v>9</v>
      </c>
      <c r="F927">
        <f t="shared" ca="1" si="102"/>
        <v>1.5028158006798054</v>
      </c>
      <c r="G927">
        <f t="shared" ca="1" si="103"/>
        <v>2273.5520653176145</v>
      </c>
      <c r="H927">
        <f t="shared" ca="1" si="104"/>
        <v>1.5028158006798549</v>
      </c>
    </row>
    <row r="928" spans="1:8" x14ac:dyDescent="0.25">
      <c r="A928">
        <v>913</v>
      </c>
      <c r="B928">
        <f t="shared" ca="1" si="98"/>
        <v>1.0206344206031952</v>
      </c>
      <c r="C928">
        <f t="shared" ca="1" si="99"/>
        <v>2273.0698839375377</v>
      </c>
      <c r="D928">
        <f t="shared" ca="1" si="100"/>
        <v>2272.0492495169347</v>
      </c>
      <c r="E928" s="13">
        <f t="shared" ca="1" si="101"/>
        <v>14</v>
      </c>
      <c r="F928">
        <f t="shared" ca="1" si="102"/>
        <v>1.5209420300111356</v>
      </c>
      <c r="G928">
        <f t="shared" ca="1" si="103"/>
        <v>2273.5701915469458</v>
      </c>
      <c r="H928">
        <f t="shared" ca="1" si="104"/>
        <v>0.5003076094080825</v>
      </c>
    </row>
    <row r="929" spans="1:8" x14ac:dyDescent="0.25">
      <c r="A929">
        <v>914</v>
      </c>
      <c r="B929">
        <f t="shared" ca="1" si="98"/>
        <v>2.8140886329634185</v>
      </c>
      <c r="C929">
        <f t="shared" ca="1" si="99"/>
        <v>2275.8839725705011</v>
      </c>
      <c r="D929">
        <f t="shared" ca="1" si="100"/>
        <v>2275.8839725705011</v>
      </c>
      <c r="E929" s="13">
        <f t="shared" ca="1" si="101"/>
        <v>12</v>
      </c>
      <c r="F929">
        <f t="shared" ca="1" si="102"/>
        <v>1.7113148777705294</v>
      </c>
      <c r="G929">
        <f t="shared" ca="1" si="103"/>
        <v>2277.5952874482718</v>
      </c>
      <c r="H929">
        <f t="shared" ca="1" si="104"/>
        <v>1.7113148777707465</v>
      </c>
    </row>
    <row r="930" spans="1:8" x14ac:dyDescent="0.25">
      <c r="A930">
        <v>915</v>
      </c>
      <c r="B930">
        <f t="shared" ca="1" si="98"/>
        <v>1.0347311837567434</v>
      </c>
      <c r="C930">
        <f t="shared" ca="1" si="99"/>
        <v>2276.9187037542579</v>
      </c>
      <c r="D930">
        <f t="shared" ca="1" si="100"/>
        <v>2275.8839725705011</v>
      </c>
      <c r="E930" s="13">
        <f t="shared" ca="1" si="101"/>
        <v>4</v>
      </c>
      <c r="F930">
        <f t="shared" ca="1" si="102"/>
        <v>2.1934748562467772</v>
      </c>
      <c r="G930">
        <f t="shared" ca="1" si="103"/>
        <v>2278.0774474267478</v>
      </c>
      <c r="H930">
        <f t="shared" ca="1" si="104"/>
        <v>1.1587436724898907</v>
      </c>
    </row>
    <row r="931" spans="1:8" x14ac:dyDescent="0.25">
      <c r="A931">
        <v>916</v>
      </c>
      <c r="B931">
        <f t="shared" ca="1" si="98"/>
        <v>3.9880417178347853</v>
      </c>
      <c r="C931">
        <f t="shared" ca="1" si="99"/>
        <v>2280.9067454720926</v>
      </c>
      <c r="D931">
        <f t="shared" ca="1" si="100"/>
        <v>2280.9067454720926</v>
      </c>
      <c r="E931" s="13">
        <f t="shared" ca="1" si="101"/>
        <v>3</v>
      </c>
      <c r="F931">
        <f t="shared" ca="1" si="102"/>
        <v>1.8864239781802075</v>
      </c>
      <c r="G931">
        <f t="shared" ca="1" si="103"/>
        <v>2282.7931694502727</v>
      </c>
      <c r="H931">
        <f t="shared" ca="1" si="104"/>
        <v>1.8864239781801189</v>
      </c>
    </row>
    <row r="932" spans="1:8" x14ac:dyDescent="0.25">
      <c r="A932">
        <v>917</v>
      </c>
      <c r="B932">
        <f t="shared" ca="1" si="98"/>
        <v>3.3320234201633974</v>
      </c>
      <c r="C932">
        <f t="shared" ca="1" si="99"/>
        <v>2284.2387688922558</v>
      </c>
      <c r="D932">
        <f t="shared" ca="1" si="100"/>
        <v>2284.2387688922558</v>
      </c>
      <c r="E932" s="13">
        <f t="shared" ca="1" si="101"/>
        <v>15</v>
      </c>
      <c r="F932">
        <f t="shared" ca="1" si="102"/>
        <v>1.9648850642878304</v>
      </c>
      <c r="G932">
        <f t="shared" ca="1" si="103"/>
        <v>2286.2036539565438</v>
      </c>
      <c r="H932">
        <f t="shared" ca="1" si="104"/>
        <v>1.9648850642879552</v>
      </c>
    </row>
    <row r="933" spans="1:8" x14ac:dyDescent="0.25">
      <c r="A933">
        <v>918</v>
      </c>
      <c r="B933">
        <f t="shared" ca="1" si="98"/>
        <v>0.92762788112923877</v>
      </c>
      <c r="C933">
        <f t="shared" ca="1" si="99"/>
        <v>2285.1663967733853</v>
      </c>
      <c r="D933">
        <f t="shared" ca="1" si="100"/>
        <v>2284.2387688922558</v>
      </c>
      <c r="E933" s="13">
        <f t="shared" ca="1" si="101"/>
        <v>7</v>
      </c>
      <c r="F933">
        <f t="shared" ca="1" si="102"/>
        <v>0.91510905943737431</v>
      </c>
      <c r="G933">
        <f t="shared" ca="1" si="103"/>
        <v>2285.1538779516932</v>
      </c>
      <c r="H933">
        <f t="shared" ca="1" si="104"/>
        <v>-1.2518821692083293E-2</v>
      </c>
    </row>
    <row r="934" spans="1:8" x14ac:dyDescent="0.25">
      <c r="A934">
        <v>919</v>
      </c>
      <c r="B934">
        <f t="shared" ca="1" si="98"/>
        <v>1.4287192026062674</v>
      </c>
      <c r="C934">
        <f t="shared" ca="1" si="99"/>
        <v>2286.5951159759916</v>
      </c>
      <c r="D934">
        <f t="shared" ca="1" si="100"/>
        <v>2286.5951159759916</v>
      </c>
      <c r="E934" s="13">
        <f t="shared" ca="1" si="101"/>
        <v>7</v>
      </c>
      <c r="F934">
        <f t="shared" ca="1" si="102"/>
        <v>2.45230642821083</v>
      </c>
      <c r="G934">
        <f t="shared" ca="1" si="103"/>
        <v>2289.0474224042023</v>
      </c>
      <c r="H934">
        <f t="shared" ca="1" si="104"/>
        <v>2.4523064282107043</v>
      </c>
    </row>
    <row r="935" spans="1:8" x14ac:dyDescent="0.25">
      <c r="A935">
        <v>920</v>
      </c>
      <c r="B935">
        <f t="shared" ca="1" si="98"/>
        <v>0.24787596728950534</v>
      </c>
      <c r="C935">
        <f t="shared" ca="1" si="99"/>
        <v>2286.842991943281</v>
      </c>
      <c r="D935">
        <f t="shared" ca="1" si="100"/>
        <v>2286.5951159759916</v>
      </c>
      <c r="E935" s="13">
        <f t="shared" ca="1" si="101"/>
        <v>4</v>
      </c>
      <c r="F935">
        <f t="shared" ca="1" si="102"/>
        <v>2.0873055248382753</v>
      </c>
      <c r="G935">
        <f t="shared" ca="1" si="103"/>
        <v>2288.6824215008301</v>
      </c>
      <c r="H935">
        <f t="shared" ca="1" si="104"/>
        <v>1.8394295575490105</v>
      </c>
    </row>
    <row r="936" spans="1:8" x14ac:dyDescent="0.25">
      <c r="A936">
        <v>921</v>
      </c>
      <c r="B936">
        <f t="shared" ca="1" si="98"/>
        <v>0.37466795935650665</v>
      </c>
      <c r="C936">
        <f t="shared" ca="1" si="99"/>
        <v>2287.2176599026375</v>
      </c>
      <c r="D936">
        <f t="shared" ca="1" si="100"/>
        <v>2286.842991943281</v>
      </c>
      <c r="E936" s="13">
        <f t="shared" ca="1" si="101"/>
        <v>11</v>
      </c>
      <c r="F936">
        <f t="shared" ca="1" si="102"/>
        <v>1.3197882647339625</v>
      </c>
      <c r="G936">
        <f t="shared" ca="1" si="103"/>
        <v>2288.1627802080152</v>
      </c>
      <c r="H936">
        <f t="shared" ca="1" si="104"/>
        <v>0.94512030537771352</v>
      </c>
    </row>
    <row r="937" spans="1:8" x14ac:dyDescent="0.25">
      <c r="A937">
        <v>922</v>
      </c>
      <c r="B937">
        <f t="shared" ca="1" si="98"/>
        <v>3.881862446472951</v>
      </c>
      <c r="C937">
        <f t="shared" ca="1" si="99"/>
        <v>2291.0995223491104</v>
      </c>
      <c r="D937">
        <f t="shared" ca="1" si="100"/>
        <v>2291.0995223491104</v>
      </c>
      <c r="E937" s="13">
        <f t="shared" ca="1" si="101"/>
        <v>4</v>
      </c>
      <c r="F937">
        <f t="shared" ca="1" si="102"/>
        <v>1.962168356799975</v>
      </c>
      <c r="G937">
        <f t="shared" ca="1" si="103"/>
        <v>2293.0616907059102</v>
      </c>
      <c r="H937">
        <f t="shared" ca="1" si="104"/>
        <v>1.9621683567997934</v>
      </c>
    </row>
    <row r="938" spans="1:8" x14ac:dyDescent="0.25">
      <c r="A938">
        <v>923</v>
      </c>
      <c r="B938">
        <f t="shared" ca="1" si="98"/>
        <v>4.2555760468425783</v>
      </c>
      <c r="C938">
        <f t="shared" ca="1" si="99"/>
        <v>2295.3550983959531</v>
      </c>
      <c r="D938">
        <f t="shared" ca="1" si="100"/>
        <v>2295.3550983959531</v>
      </c>
      <c r="E938" s="13">
        <f t="shared" ca="1" si="101"/>
        <v>14</v>
      </c>
      <c r="F938">
        <f t="shared" ca="1" si="102"/>
        <v>1.4913967996935762</v>
      </c>
      <c r="G938">
        <f t="shared" ca="1" si="103"/>
        <v>2296.8464951956466</v>
      </c>
      <c r="H938">
        <f t="shared" ca="1" si="104"/>
        <v>1.4913967996935753</v>
      </c>
    </row>
    <row r="939" spans="1:8" x14ac:dyDescent="0.25">
      <c r="A939">
        <v>924</v>
      </c>
      <c r="B939">
        <f t="shared" ca="1" si="98"/>
        <v>2.0376462943155693</v>
      </c>
      <c r="C939">
        <f t="shared" ca="1" si="99"/>
        <v>2297.3927446902685</v>
      </c>
      <c r="D939">
        <f t="shared" ca="1" si="100"/>
        <v>2297.3927446902685</v>
      </c>
      <c r="E939" s="13">
        <f t="shared" ca="1" si="101"/>
        <v>10</v>
      </c>
      <c r="F939">
        <f t="shared" ca="1" si="102"/>
        <v>1.5956968447109228</v>
      </c>
      <c r="G939">
        <f t="shared" ca="1" si="103"/>
        <v>2298.9884415349793</v>
      </c>
      <c r="H939">
        <f t="shared" ca="1" si="104"/>
        <v>1.5956968447108011</v>
      </c>
    </row>
    <row r="940" spans="1:8" x14ac:dyDescent="0.25">
      <c r="A940">
        <v>925</v>
      </c>
      <c r="B940">
        <f t="shared" ca="1" si="98"/>
        <v>0.97336609788830131</v>
      </c>
      <c r="C940">
        <f t="shared" ca="1" si="99"/>
        <v>2298.3661107881567</v>
      </c>
      <c r="D940">
        <f t="shared" ca="1" si="100"/>
        <v>2297.3927446902685</v>
      </c>
      <c r="E940" s="13">
        <f t="shared" ca="1" si="101"/>
        <v>10</v>
      </c>
      <c r="F940">
        <f t="shared" ca="1" si="102"/>
        <v>1.9188199836230251</v>
      </c>
      <c r="G940">
        <f t="shared" ca="1" si="103"/>
        <v>2299.3115646738916</v>
      </c>
      <c r="H940">
        <f t="shared" ca="1" si="104"/>
        <v>0.94545388573487799</v>
      </c>
    </row>
    <row r="941" spans="1:8" x14ac:dyDescent="0.25">
      <c r="A941">
        <v>926</v>
      </c>
      <c r="B941">
        <f t="shared" ca="1" si="98"/>
        <v>1.8834354104741262</v>
      </c>
      <c r="C941">
        <f t="shared" ca="1" si="99"/>
        <v>2300.2495461986309</v>
      </c>
      <c r="D941">
        <f t="shared" ca="1" si="100"/>
        <v>2300.2495461986309</v>
      </c>
      <c r="E941" s="13">
        <f t="shared" ca="1" si="101"/>
        <v>3</v>
      </c>
      <c r="F941">
        <f t="shared" ca="1" si="102"/>
        <v>1.4877371308822152</v>
      </c>
      <c r="G941">
        <f t="shared" ca="1" si="103"/>
        <v>2301.737283329513</v>
      </c>
      <c r="H941">
        <f t="shared" ca="1" si="104"/>
        <v>1.4877371308821239</v>
      </c>
    </row>
    <row r="942" spans="1:8" x14ac:dyDescent="0.25">
      <c r="A942">
        <v>927</v>
      </c>
      <c r="B942">
        <f t="shared" ca="1" si="98"/>
        <v>2.224061714145396</v>
      </c>
      <c r="C942">
        <f t="shared" ca="1" si="99"/>
        <v>2302.4736079127765</v>
      </c>
      <c r="D942">
        <f t="shared" ca="1" si="100"/>
        <v>2302.4736079127765</v>
      </c>
      <c r="E942" s="13">
        <f t="shared" ca="1" si="101"/>
        <v>12</v>
      </c>
      <c r="F942">
        <f t="shared" ca="1" si="102"/>
        <v>2.0040030598301137</v>
      </c>
      <c r="G942">
        <f t="shared" ca="1" si="103"/>
        <v>2304.4776109726067</v>
      </c>
      <c r="H942">
        <f t="shared" ca="1" si="104"/>
        <v>2.004003059830211</v>
      </c>
    </row>
    <row r="943" spans="1:8" x14ac:dyDescent="0.25">
      <c r="A943">
        <v>928</v>
      </c>
      <c r="B943">
        <f t="shared" ca="1" si="98"/>
        <v>1.5443498331600747</v>
      </c>
      <c r="C943">
        <f t="shared" ca="1" si="99"/>
        <v>2304.0179577459367</v>
      </c>
      <c r="D943">
        <f t="shared" ca="1" si="100"/>
        <v>2302.4736079127765</v>
      </c>
      <c r="E943" s="13">
        <f t="shared" ca="1" si="101"/>
        <v>7</v>
      </c>
      <c r="F943">
        <f t="shared" ca="1" si="102"/>
        <v>3.1878660412360134</v>
      </c>
      <c r="G943">
        <f t="shared" ca="1" si="103"/>
        <v>2305.6614739540123</v>
      </c>
      <c r="H943">
        <f t="shared" ca="1" si="104"/>
        <v>1.6435162080756527</v>
      </c>
    </row>
    <row r="944" spans="1:8" x14ac:dyDescent="0.25">
      <c r="A944">
        <v>929</v>
      </c>
      <c r="B944">
        <f t="shared" ca="1" si="98"/>
        <v>4.3013201891129365</v>
      </c>
      <c r="C944">
        <f t="shared" ca="1" si="99"/>
        <v>2308.3192779350497</v>
      </c>
      <c r="D944">
        <f t="shared" ca="1" si="100"/>
        <v>2308.3192779350497</v>
      </c>
      <c r="E944" s="13">
        <f t="shared" ca="1" si="101"/>
        <v>3</v>
      </c>
      <c r="F944">
        <f t="shared" ca="1" si="102"/>
        <v>2.7145409767772155</v>
      </c>
      <c r="G944">
        <f t="shared" ca="1" si="103"/>
        <v>2311.033818911827</v>
      </c>
      <c r="H944">
        <f t="shared" ca="1" si="104"/>
        <v>2.7145409767772435</v>
      </c>
    </row>
    <row r="945" spans="1:8" x14ac:dyDescent="0.25">
      <c r="A945">
        <v>930</v>
      </c>
      <c r="B945">
        <f t="shared" ca="1" si="98"/>
        <v>4.3955621456875065</v>
      </c>
      <c r="C945">
        <f t="shared" ca="1" si="99"/>
        <v>2312.7148400807373</v>
      </c>
      <c r="D945">
        <f t="shared" ca="1" si="100"/>
        <v>2312.7148400807373</v>
      </c>
      <c r="E945" s="13">
        <f t="shared" ca="1" si="101"/>
        <v>4</v>
      </c>
      <c r="F945">
        <f t="shared" ca="1" si="102"/>
        <v>1.6533148496967724</v>
      </c>
      <c r="G945">
        <f t="shared" ca="1" si="103"/>
        <v>2314.3681549304342</v>
      </c>
      <c r="H945">
        <f t="shared" ca="1" si="104"/>
        <v>1.6533148496969261</v>
      </c>
    </row>
    <row r="946" spans="1:8" x14ac:dyDescent="0.25">
      <c r="A946">
        <v>931</v>
      </c>
      <c r="B946">
        <f t="shared" ca="1" si="98"/>
        <v>1.9237901229569732</v>
      </c>
      <c r="C946">
        <f t="shared" ca="1" si="99"/>
        <v>2314.6386302036944</v>
      </c>
      <c r="D946">
        <f t="shared" ca="1" si="100"/>
        <v>2314.6386302036944</v>
      </c>
      <c r="E946" s="13">
        <f t="shared" ca="1" si="101"/>
        <v>5</v>
      </c>
      <c r="F946">
        <f t="shared" ca="1" si="102"/>
        <v>1.5878035727543822</v>
      </c>
      <c r="G946">
        <f t="shared" ca="1" si="103"/>
        <v>2316.2264337764486</v>
      </c>
      <c r="H946">
        <f t="shared" ca="1" si="104"/>
        <v>1.5878035727541828</v>
      </c>
    </row>
    <row r="947" spans="1:8" x14ac:dyDescent="0.25">
      <c r="A947">
        <v>932</v>
      </c>
      <c r="B947">
        <f t="shared" ca="1" si="98"/>
        <v>0.76651281847772368</v>
      </c>
      <c r="C947">
        <f t="shared" ca="1" si="99"/>
        <v>2315.4051430221721</v>
      </c>
      <c r="D947">
        <f t="shared" ca="1" si="100"/>
        <v>2314.6386302036944</v>
      </c>
      <c r="E947" s="13">
        <f t="shared" ca="1" si="101"/>
        <v>8</v>
      </c>
      <c r="F947">
        <f t="shared" ca="1" si="102"/>
        <v>1.6244615084493816</v>
      </c>
      <c r="G947">
        <f t="shared" ca="1" si="103"/>
        <v>2316.2630917121437</v>
      </c>
      <c r="H947">
        <f t="shared" ca="1" si="104"/>
        <v>0.85794868997163576</v>
      </c>
    </row>
    <row r="948" spans="1:8" x14ac:dyDescent="0.25">
      <c r="A948">
        <v>933</v>
      </c>
      <c r="B948">
        <f t="shared" ca="1" si="98"/>
        <v>0.786805768343663</v>
      </c>
      <c r="C948">
        <f t="shared" ca="1" si="99"/>
        <v>2316.1919487905157</v>
      </c>
      <c r="D948">
        <f t="shared" ca="1" si="100"/>
        <v>2315.4051430221721</v>
      </c>
      <c r="E948" s="13">
        <f t="shared" ca="1" si="101"/>
        <v>7</v>
      </c>
      <c r="F948">
        <f t="shared" ca="1" si="102"/>
        <v>1.3308936167015799</v>
      </c>
      <c r="G948">
        <f t="shared" ca="1" si="103"/>
        <v>2316.7360366388734</v>
      </c>
      <c r="H948">
        <f t="shared" ca="1" si="104"/>
        <v>0.54408784835777624</v>
      </c>
    </row>
    <row r="949" spans="1:8" x14ac:dyDescent="0.25">
      <c r="A949">
        <v>934</v>
      </c>
      <c r="B949">
        <f t="shared" ca="1" si="98"/>
        <v>4.5924488450267447</v>
      </c>
      <c r="C949">
        <f t="shared" ca="1" si="99"/>
        <v>2320.7843976355425</v>
      </c>
      <c r="D949">
        <f t="shared" ca="1" si="100"/>
        <v>2320.7843976355425</v>
      </c>
      <c r="E949" s="13">
        <f t="shared" ca="1" si="101"/>
        <v>14</v>
      </c>
      <c r="F949">
        <f t="shared" ca="1" si="102"/>
        <v>2.3534838277661949</v>
      </c>
      <c r="G949">
        <f t="shared" ca="1" si="103"/>
        <v>2323.1378814633085</v>
      </c>
      <c r="H949">
        <f t="shared" ca="1" si="104"/>
        <v>2.3534838277660128</v>
      </c>
    </row>
    <row r="950" spans="1:8" x14ac:dyDescent="0.25">
      <c r="A950">
        <v>935</v>
      </c>
      <c r="B950">
        <f t="shared" ca="1" si="98"/>
        <v>3.022385581017808</v>
      </c>
      <c r="C950">
        <f t="shared" ca="1" si="99"/>
        <v>2323.8067832165602</v>
      </c>
      <c r="D950">
        <f t="shared" ca="1" si="100"/>
        <v>2323.8067832165602</v>
      </c>
      <c r="E950" s="13">
        <f t="shared" ca="1" si="101"/>
        <v>6</v>
      </c>
      <c r="F950">
        <f t="shared" ca="1" si="102"/>
        <v>3.0534066083849245</v>
      </c>
      <c r="G950">
        <f t="shared" ca="1" si="103"/>
        <v>2326.8601898249453</v>
      </c>
      <c r="H950">
        <f t="shared" ca="1" si="104"/>
        <v>3.053406608385103</v>
      </c>
    </row>
    <row r="951" spans="1:8" x14ac:dyDescent="0.25">
      <c r="A951">
        <v>936</v>
      </c>
      <c r="B951">
        <f t="shared" ca="1" si="98"/>
        <v>4.9194285623598528</v>
      </c>
      <c r="C951">
        <f t="shared" ca="1" si="99"/>
        <v>2328.7262117789201</v>
      </c>
      <c r="D951">
        <f t="shared" ca="1" si="100"/>
        <v>2328.7262117789201</v>
      </c>
      <c r="E951" s="13">
        <f t="shared" ca="1" si="101"/>
        <v>10</v>
      </c>
      <c r="F951">
        <f t="shared" ca="1" si="102"/>
        <v>2.5474649925336386</v>
      </c>
      <c r="G951">
        <f t="shared" ca="1" si="103"/>
        <v>2331.2736767714537</v>
      </c>
      <c r="H951">
        <f t="shared" ca="1" si="104"/>
        <v>2.5474649925336053</v>
      </c>
    </row>
    <row r="952" spans="1:8" x14ac:dyDescent="0.25">
      <c r="A952">
        <v>937</v>
      </c>
      <c r="B952">
        <f t="shared" ca="1" si="98"/>
        <v>2.6231914074968321</v>
      </c>
      <c r="C952">
        <f t="shared" ca="1" si="99"/>
        <v>2331.349403186417</v>
      </c>
      <c r="D952">
        <f t="shared" ca="1" si="100"/>
        <v>2331.349403186417</v>
      </c>
      <c r="E952" s="13">
        <f t="shared" ca="1" si="101"/>
        <v>11</v>
      </c>
      <c r="F952">
        <f t="shared" ca="1" si="102"/>
        <v>2.0329491343263237</v>
      </c>
      <c r="G952">
        <f t="shared" ca="1" si="103"/>
        <v>2333.3823523207434</v>
      </c>
      <c r="H952">
        <f t="shared" ca="1" si="104"/>
        <v>2.0329491343263726</v>
      </c>
    </row>
    <row r="953" spans="1:8" x14ac:dyDescent="0.25">
      <c r="A953">
        <v>938</v>
      </c>
      <c r="B953">
        <f t="shared" ca="1" si="98"/>
        <v>0.73216779091906992</v>
      </c>
      <c r="C953">
        <f t="shared" ca="1" si="99"/>
        <v>2332.081570977336</v>
      </c>
      <c r="D953">
        <f t="shared" ca="1" si="100"/>
        <v>2331.349403186417</v>
      </c>
      <c r="E953" s="13">
        <f t="shared" ca="1" si="101"/>
        <v>5</v>
      </c>
      <c r="F953">
        <f t="shared" ca="1" si="102"/>
        <v>1.8074919642307723</v>
      </c>
      <c r="G953">
        <f t="shared" ca="1" si="103"/>
        <v>2333.1568951506479</v>
      </c>
      <c r="H953">
        <f t="shared" ca="1" si="104"/>
        <v>1.0753241733118557</v>
      </c>
    </row>
    <row r="954" spans="1:8" x14ac:dyDescent="0.25">
      <c r="A954">
        <v>939</v>
      </c>
      <c r="B954">
        <f t="shared" ca="1" si="98"/>
        <v>0.71186207810465418</v>
      </c>
      <c r="C954">
        <f t="shared" ca="1" si="99"/>
        <v>2332.7934330554408</v>
      </c>
      <c r="D954">
        <f t="shared" ca="1" si="100"/>
        <v>2332.081570977336</v>
      </c>
      <c r="E954" s="13">
        <f t="shared" ca="1" si="101"/>
        <v>4</v>
      </c>
      <c r="F954">
        <f t="shared" ca="1" si="102"/>
        <v>2.3940736416010058</v>
      </c>
      <c r="G954">
        <f t="shared" ca="1" si="103"/>
        <v>2334.4756446189372</v>
      </c>
      <c r="H954">
        <f t="shared" ca="1" si="104"/>
        <v>1.6822115634963666</v>
      </c>
    </row>
    <row r="955" spans="1:8" x14ac:dyDescent="0.25">
      <c r="A955">
        <v>940</v>
      </c>
      <c r="B955">
        <f t="shared" ca="1" si="98"/>
        <v>2.9238328702303598</v>
      </c>
      <c r="C955">
        <f t="shared" ca="1" si="99"/>
        <v>2335.7172659256712</v>
      </c>
      <c r="D955">
        <f t="shared" ca="1" si="100"/>
        <v>2335.7172659256712</v>
      </c>
      <c r="E955" s="13">
        <f t="shared" ca="1" si="101"/>
        <v>9</v>
      </c>
      <c r="F955">
        <f t="shared" ca="1" si="102"/>
        <v>1.9228164179060057</v>
      </c>
      <c r="G955">
        <f t="shared" ca="1" si="103"/>
        <v>2337.640082343577</v>
      </c>
      <c r="H955">
        <f t="shared" ca="1" si="104"/>
        <v>1.9228164179057785</v>
      </c>
    </row>
    <row r="956" spans="1:8" x14ac:dyDescent="0.25">
      <c r="A956">
        <v>941</v>
      </c>
      <c r="B956">
        <f t="shared" ca="1" si="98"/>
        <v>2.197738215266746</v>
      </c>
      <c r="C956">
        <f t="shared" ca="1" si="99"/>
        <v>2337.915004140938</v>
      </c>
      <c r="D956">
        <f t="shared" ca="1" si="100"/>
        <v>2337.915004140938</v>
      </c>
      <c r="E956" s="13">
        <f t="shared" ca="1" si="101"/>
        <v>9</v>
      </c>
      <c r="F956">
        <f t="shared" ca="1" si="102"/>
        <v>1.9124163540954584</v>
      </c>
      <c r="G956">
        <f t="shared" ca="1" si="103"/>
        <v>2339.8274204950335</v>
      </c>
      <c r="H956">
        <f t="shared" ca="1" si="104"/>
        <v>1.9124163540955124</v>
      </c>
    </row>
    <row r="957" spans="1:8" x14ac:dyDescent="0.25">
      <c r="A957">
        <v>942</v>
      </c>
      <c r="B957">
        <f t="shared" ca="1" si="98"/>
        <v>2.8788685644784318</v>
      </c>
      <c r="C957">
        <f t="shared" ca="1" si="99"/>
        <v>2340.7938727054166</v>
      </c>
      <c r="D957">
        <f t="shared" ca="1" si="100"/>
        <v>2340.7938727054166</v>
      </c>
      <c r="E957" s="13">
        <f t="shared" ca="1" si="101"/>
        <v>10</v>
      </c>
      <c r="F957">
        <f t="shared" ca="1" si="102"/>
        <v>2.0021487423531168</v>
      </c>
      <c r="G957">
        <f t="shared" ca="1" si="103"/>
        <v>2342.7960214477698</v>
      </c>
      <c r="H957">
        <f t="shared" ca="1" si="104"/>
        <v>2.0021487423532562</v>
      </c>
    </row>
    <row r="958" spans="1:8" x14ac:dyDescent="0.25">
      <c r="A958">
        <v>943</v>
      </c>
      <c r="B958">
        <f t="shared" ca="1" si="98"/>
        <v>3.2248918592054805</v>
      </c>
      <c r="C958">
        <f t="shared" ca="1" si="99"/>
        <v>2344.018764564622</v>
      </c>
      <c r="D958">
        <f t="shared" ca="1" si="100"/>
        <v>2344.018764564622</v>
      </c>
      <c r="E958" s="13">
        <f t="shared" ca="1" si="101"/>
        <v>2</v>
      </c>
      <c r="F958">
        <f t="shared" ca="1" si="102"/>
        <v>1.4446166093380177</v>
      </c>
      <c r="G958">
        <f t="shared" ca="1" si="103"/>
        <v>2345.46338117396</v>
      </c>
      <c r="H958">
        <f t="shared" ca="1" si="104"/>
        <v>1.444616609338027</v>
      </c>
    </row>
    <row r="959" spans="1:8" x14ac:dyDescent="0.25">
      <c r="A959">
        <v>944</v>
      </c>
      <c r="B959">
        <f t="shared" ca="1" si="98"/>
        <v>4.7641661391660346</v>
      </c>
      <c r="C959">
        <f t="shared" ca="1" si="99"/>
        <v>2348.7829307037878</v>
      </c>
      <c r="D959">
        <f t="shared" ca="1" si="100"/>
        <v>2348.7829307037878</v>
      </c>
      <c r="E959" s="13">
        <f t="shared" ca="1" si="101"/>
        <v>6</v>
      </c>
      <c r="F959">
        <f t="shared" ca="1" si="102"/>
        <v>1.5811832548330438</v>
      </c>
      <c r="G959">
        <f t="shared" ca="1" si="103"/>
        <v>2350.3641139586207</v>
      </c>
      <c r="H959">
        <f t="shared" ca="1" si="104"/>
        <v>1.5811832548329221</v>
      </c>
    </row>
    <row r="960" spans="1:8" x14ac:dyDescent="0.25">
      <c r="A960">
        <v>945</v>
      </c>
      <c r="B960">
        <f t="shared" ca="1" si="98"/>
        <v>3.5676145535641597</v>
      </c>
      <c r="C960">
        <f t="shared" ca="1" si="99"/>
        <v>2352.3505452573518</v>
      </c>
      <c r="D960">
        <f t="shared" ca="1" si="100"/>
        <v>2352.3505452573518</v>
      </c>
      <c r="E960" s="13">
        <f t="shared" ca="1" si="101"/>
        <v>14</v>
      </c>
      <c r="F960">
        <f t="shared" ca="1" si="102"/>
        <v>2.1850031684312574</v>
      </c>
      <c r="G960">
        <f t="shared" ca="1" si="103"/>
        <v>2354.535548425783</v>
      </c>
      <c r="H960">
        <f t="shared" ca="1" si="104"/>
        <v>2.1850031684311944</v>
      </c>
    </row>
    <row r="961" spans="1:8" x14ac:dyDescent="0.25">
      <c r="A961">
        <v>946</v>
      </c>
      <c r="B961">
        <f t="shared" ca="1" si="98"/>
        <v>2.1459394831240672</v>
      </c>
      <c r="C961">
        <f t="shared" ca="1" si="99"/>
        <v>2354.4964847404758</v>
      </c>
      <c r="D961">
        <f t="shared" ca="1" si="100"/>
        <v>2352.3505452573518</v>
      </c>
      <c r="E961" s="13">
        <f t="shared" ca="1" si="101"/>
        <v>14</v>
      </c>
      <c r="F961">
        <f t="shared" ca="1" si="102"/>
        <v>2.1556709489734307</v>
      </c>
      <c r="G961">
        <f t="shared" ca="1" si="103"/>
        <v>2354.506216206325</v>
      </c>
      <c r="H961">
        <f t="shared" ca="1" si="104"/>
        <v>9.7314658491995942E-3</v>
      </c>
    </row>
    <row r="962" spans="1:8" x14ac:dyDescent="0.25">
      <c r="A962">
        <v>947</v>
      </c>
      <c r="B962">
        <f t="shared" ca="1" si="98"/>
        <v>2.022195362551467</v>
      </c>
      <c r="C962">
        <f t="shared" ca="1" si="99"/>
        <v>2356.5186801030272</v>
      </c>
      <c r="D962">
        <f t="shared" ca="1" si="100"/>
        <v>2356.5186801030272</v>
      </c>
      <c r="E962" s="13">
        <f t="shared" ca="1" si="101"/>
        <v>11</v>
      </c>
      <c r="F962">
        <f t="shared" ca="1" si="102"/>
        <v>2.4483070518301044</v>
      </c>
      <c r="G962">
        <f t="shared" ca="1" si="103"/>
        <v>2358.9669871548572</v>
      </c>
      <c r="H962">
        <f t="shared" ca="1" si="104"/>
        <v>2.4483070518299428</v>
      </c>
    </row>
    <row r="963" spans="1:8" x14ac:dyDescent="0.25">
      <c r="A963">
        <v>948</v>
      </c>
      <c r="B963">
        <f t="shared" ca="1" si="98"/>
        <v>8.5844235971402894E-2</v>
      </c>
      <c r="C963">
        <f t="shared" ca="1" si="99"/>
        <v>2356.6045243389985</v>
      </c>
      <c r="D963">
        <f t="shared" ca="1" si="100"/>
        <v>2356.5186801030272</v>
      </c>
      <c r="E963" s="13">
        <f t="shared" ca="1" si="101"/>
        <v>13</v>
      </c>
      <c r="F963">
        <f t="shared" ca="1" si="102"/>
        <v>2.6551228916328604</v>
      </c>
      <c r="G963">
        <f t="shared" ca="1" si="103"/>
        <v>2359.17380299466</v>
      </c>
      <c r="H963">
        <f t="shared" ca="1" si="104"/>
        <v>2.5692786556614919</v>
      </c>
    </row>
    <row r="964" spans="1:8" x14ac:dyDescent="0.25">
      <c r="A964">
        <v>949</v>
      </c>
      <c r="B964">
        <f t="shared" ca="1" si="98"/>
        <v>4.5473543479388292</v>
      </c>
      <c r="C964">
        <f t="shared" ca="1" si="99"/>
        <v>2361.1518786869374</v>
      </c>
      <c r="D964">
        <f t="shared" ca="1" si="100"/>
        <v>2361.1518786869374</v>
      </c>
      <c r="E964" s="13">
        <f t="shared" ca="1" si="101"/>
        <v>11</v>
      </c>
      <c r="F964">
        <f t="shared" ca="1" si="102"/>
        <v>2.3432109186480878</v>
      </c>
      <c r="G964">
        <f t="shared" ca="1" si="103"/>
        <v>2363.4950896055857</v>
      </c>
      <c r="H964">
        <f t="shared" ca="1" si="104"/>
        <v>2.3432109186483103</v>
      </c>
    </row>
    <row r="965" spans="1:8" x14ac:dyDescent="0.25">
      <c r="A965">
        <v>950</v>
      </c>
      <c r="B965">
        <f t="shared" ca="1" si="98"/>
        <v>1.6609755524327796</v>
      </c>
      <c r="C965">
        <f t="shared" ca="1" si="99"/>
        <v>2362.8128542393702</v>
      </c>
      <c r="D965">
        <f t="shared" ca="1" si="100"/>
        <v>2361.1518786869374</v>
      </c>
      <c r="E965" s="13">
        <f t="shared" ca="1" si="101"/>
        <v>12</v>
      </c>
      <c r="F965">
        <f t="shared" ca="1" si="102"/>
        <v>1.6428019260292586</v>
      </c>
      <c r="G965">
        <f t="shared" ca="1" si="103"/>
        <v>2362.7946806129667</v>
      </c>
      <c r="H965">
        <f t="shared" ca="1" si="104"/>
        <v>-1.8173626403495291E-2</v>
      </c>
    </row>
    <row r="966" spans="1:8" x14ac:dyDescent="0.25">
      <c r="A966">
        <v>951</v>
      </c>
      <c r="B966">
        <f t="shared" ca="1" si="98"/>
        <v>4.53225876783433</v>
      </c>
      <c r="C966">
        <f t="shared" ca="1" si="99"/>
        <v>2367.3451130072044</v>
      </c>
      <c r="D966">
        <f t="shared" ca="1" si="100"/>
        <v>2367.3451130072044</v>
      </c>
      <c r="E966" s="13">
        <f t="shared" ca="1" si="101"/>
        <v>3</v>
      </c>
      <c r="F966">
        <f t="shared" ca="1" si="102"/>
        <v>1.9689252798056405</v>
      </c>
      <c r="G966">
        <f t="shared" ca="1" si="103"/>
        <v>2369.3140382870101</v>
      </c>
      <c r="H966">
        <f t="shared" ca="1" si="104"/>
        <v>1.9689252798057169</v>
      </c>
    </row>
    <row r="967" spans="1:8" x14ac:dyDescent="0.25">
      <c r="A967">
        <v>952</v>
      </c>
      <c r="B967">
        <f t="shared" ca="1" si="98"/>
        <v>2.822726287283241</v>
      </c>
      <c r="C967">
        <f t="shared" ca="1" si="99"/>
        <v>2370.1678392944877</v>
      </c>
      <c r="D967">
        <f t="shared" ca="1" si="100"/>
        <v>2370.1678392944877</v>
      </c>
      <c r="E967" s="13">
        <f t="shared" ca="1" si="101"/>
        <v>13</v>
      </c>
      <c r="F967">
        <f t="shared" ca="1" si="102"/>
        <v>1.927875775878749</v>
      </c>
      <c r="G967">
        <f t="shared" ca="1" si="103"/>
        <v>2372.0957150703666</v>
      </c>
      <c r="H967">
        <f t="shared" ca="1" si="104"/>
        <v>1.9278757758788743</v>
      </c>
    </row>
    <row r="968" spans="1:8" x14ac:dyDescent="0.25">
      <c r="A968">
        <v>953</v>
      </c>
      <c r="B968">
        <f t="shared" ca="1" si="98"/>
        <v>1.3022173443216682</v>
      </c>
      <c r="C968">
        <f t="shared" ca="1" si="99"/>
        <v>2371.4700566388096</v>
      </c>
      <c r="D968">
        <f t="shared" ca="1" si="100"/>
        <v>2370.1678392944877</v>
      </c>
      <c r="E968" s="13">
        <f t="shared" ca="1" si="101"/>
        <v>3</v>
      </c>
      <c r="F968">
        <f t="shared" ca="1" si="102"/>
        <v>2.2805896360776319</v>
      </c>
      <c r="G968">
        <f t="shared" ca="1" si="103"/>
        <v>2372.4484289305656</v>
      </c>
      <c r="H968">
        <f t="shared" ca="1" si="104"/>
        <v>0.97837229175593166</v>
      </c>
    </row>
    <row r="969" spans="1:8" x14ac:dyDescent="0.25">
      <c r="A969">
        <v>954</v>
      </c>
      <c r="B969">
        <f t="shared" ca="1" si="98"/>
        <v>3.94472958633088</v>
      </c>
      <c r="C969">
        <f t="shared" ca="1" si="99"/>
        <v>2375.4147862251407</v>
      </c>
      <c r="D969">
        <f t="shared" ca="1" si="100"/>
        <v>2375.4147862251407</v>
      </c>
      <c r="E969" s="13">
        <f t="shared" ca="1" si="101"/>
        <v>9</v>
      </c>
      <c r="F969">
        <f t="shared" ca="1" si="102"/>
        <v>1.8149212715825531</v>
      </c>
      <c r="G969">
        <f t="shared" ca="1" si="103"/>
        <v>2377.2297074967232</v>
      </c>
      <c r="H969">
        <f t="shared" ca="1" si="104"/>
        <v>1.8149212715825342</v>
      </c>
    </row>
    <row r="970" spans="1:8" x14ac:dyDescent="0.25">
      <c r="A970">
        <v>955</v>
      </c>
      <c r="B970">
        <f t="shared" ca="1" si="98"/>
        <v>4.9931772321519681</v>
      </c>
      <c r="C970">
        <f t="shared" ca="1" si="99"/>
        <v>2380.4079634572927</v>
      </c>
      <c r="D970">
        <f t="shared" ca="1" si="100"/>
        <v>2380.4079634572927</v>
      </c>
      <c r="E970" s="13">
        <f t="shared" ca="1" si="101"/>
        <v>12</v>
      </c>
      <c r="F970">
        <f t="shared" ca="1" si="102"/>
        <v>2.2253514743822862</v>
      </c>
      <c r="G970">
        <f t="shared" ca="1" si="103"/>
        <v>2382.6333149316752</v>
      </c>
      <c r="H970">
        <f t="shared" ca="1" si="104"/>
        <v>2.225351474382478</v>
      </c>
    </row>
    <row r="971" spans="1:8" x14ac:dyDescent="0.25">
      <c r="A971">
        <v>956</v>
      </c>
      <c r="B971">
        <f t="shared" ca="1" si="98"/>
        <v>0.50231714177098485</v>
      </c>
      <c r="C971">
        <f t="shared" ca="1" si="99"/>
        <v>2380.9102805990638</v>
      </c>
      <c r="D971">
        <f t="shared" ca="1" si="100"/>
        <v>2380.4079634572927</v>
      </c>
      <c r="E971" s="13">
        <f t="shared" ca="1" si="101"/>
        <v>3</v>
      </c>
      <c r="F971">
        <f t="shared" ca="1" si="102"/>
        <v>2.7661009606858178</v>
      </c>
      <c r="G971">
        <f t="shared" ca="1" si="103"/>
        <v>2383.1740644179786</v>
      </c>
      <c r="H971">
        <f t="shared" ca="1" si="104"/>
        <v>2.2637838189148169</v>
      </c>
    </row>
    <row r="972" spans="1:8" x14ac:dyDescent="0.25">
      <c r="A972">
        <v>957</v>
      </c>
      <c r="B972">
        <f t="shared" ca="1" si="98"/>
        <v>1.2339070010831032</v>
      </c>
      <c r="C972">
        <f t="shared" ca="1" si="99"/>
        <v>2382.1441876001468</v>
      </c>
      <c r="D972">
        <f t="shared" ca="1" si="100"/>
        <v>2380.9102805990638</v>
      </c>
      <c r="E972" s="13">
        <f t="shared" ca="1" si="101"/>
        <v>9</v>
      </c>
      <c r="F972">
        <f t="shared" ca="1" si="102"/>
        <v>1.2418943804625222</v>
      </c>
      <c r="G972">
        <f t="shared" ca="1" si="103"/>
        <v>2382.1521749795261</v>
      </c>
      <c r="H972">
        <f t="shared" ca="1" si="104"/>
        <v>7.9873793793012737E-3</v>
      </c>
    </row>
    <row r="973" spans="1:8" x14ac:dyDescent="0.25">
      <c r="A973">
        <v>958</v>
      </c>
      <c r="B973">
        <f t="shared" ca="1" si="98"/>
        <v>3.0732569597603292</v>
      </c>
      <c r="C973">
        <f t="shared" ca="1" si="99"/>
        <v>2385.2174445599071</v>
      </c>
      <c r="D973">
        <f t="shared" ca="1" si="100"/>
        <v>2385.2174445599071</v>
      </c>
      <c r="E973" s="13">
        <f t="shared" ca="1" si="101"/>
        <v>2</v>
      </c>
      <c r="F973">
        <f t="shared" ca="1" si="102"/>
        <v>1.6385447220707441</v>
      </c>
      <c r="G973">
        <f t="shared" ca="1" si="103"/>
        <v>2386.8559892819781</v>
      </c>
      <c r="H973">
        <f t="shared" ca="1" si="104"/>
        <v>1.6385447220709466</v>
      </c>
    </row>
    <row r="974" spans="1:8" x14ac:dyDescent="0.25">
      <c r="A974">
        <v>959</v>
      </c>
      <c r="B974">
        <f t="shared" ca="1" si="98"/>
        <v>1.8622419554250298</v>
      </c>
      <c r="C974">
        <f t="shared" ca="1" si="99"/>
        <v>2387.079686515332</v>
      </c>
      <c r="D974">
        <f t="shared" ca="1" si="100"/>
        <v>2387.079686515332</v>
      </c>
      <c r="E974" s="13">
        <f t="shared" ca="1" si="101"/>
        <v>15</v>
      </c>
      <c r="F974">
        <f t="shared" ca="1" si="102"/>
        <v>1.8124965453737139</v>
      </c>
      <c r="G974">
        <f t="shared" ca="1" si="103"/>
        <v>2388.8921830607055</v>
      </c>
      <c r="H974">
        <f t="shared" ca="1" si="104"/>
        <v>1.8124965453735058</v>
      </c>
    </row>
    <row r="975" spans="1:8" x14ac:dyDescent="0.25">
      <c r="A975">
        <v>960</v>
      </c>
      <c r="B975">
        <f t="shared" ca="1" si="98"/>
        <v>4.3267393676383588</v>
      </c>
      <c r="C975">
        <f t="shared" ca="1" si="99"/>
        <v>2391.4064258829703</v>
      </c>
      <c r="D975">
        <f t="shared" ca="1" si="100"/>
        <v>2391.4064258829703</v>
      </c>
      <c r="E975" s="13">
        <f t="shared" ca="1" si="101"/>
        <v>1</v>
      </c>
      <c r="F975">
        <f t="shared" ca="1" si="102"/>
        <v>2.0710777785107433</v>
      </c>
      <c r="G975">
        <f t="shared" ca="1" si="103"/>
        <v>2393.477503661481</v>
      </c>
      <c r="H975">
        <f t="shared" ca="1" si="104"/>
        <v>2.0710777785106984</v>
      </c>
    </row>
    <row r="976" spans="1:8" x14ac:dyDescent="0.25">
      <c r="A976">
        <v>961</v>
      </c>
      <c r="B976">
        <f t="shared" ca="1" si="98"/>
        <v>0.13878126079091224</v>
      </c>
      <c r="C976">
        <f t="shared" ca="1" si="99"/>
        <v>2391.5452071437612</v>
      </c>
      <c r="D976">
        <f t="shared" ca="1" si="100"/>
        <v>2391.4064258829703</v>
      </c>
      <c r="E976" s="13">
        <f t="shared" ca="1" si="101"/>
        <v>3</v>
      </c>
      <c r="F976">
        <f t="shared" ca="1" si="102"/>
        <v>0.95225689291904714</v>
      </c>
      <c r="G976">
        <f t="shared" ca="1" si="103"/>
        <v>2392.3586827758895</v>
      </c>
      <c r="H976">
        <f t="shared" ca="1" si="104"/>
        <v>0.8134756321283021</v>
      </c>
    </row>
    <row r="977" spans="1:8" x14ac:dyDescent="0.25">
      <c r="A977">
        <v>962</v>
      </c>
      <c r="B977">
        <f t="shared" ca="1" si="98"/>
        <v>0.11372274836362883</v>
      </c>
      <c r="C977">
        <f t="shared" ca="1" si="99"/>
        <v>2391.6589298921249</v>
      </c>
      <c r="D977">
        <f t="shared" ca="1" si="100"/>
        <v>2391.5452071437612</v>
      </c>
      <c r="E977" s="13">
        <f t="shared" ca="1" si="101"/>
        <v>9</v>
      </c>
      <c r="F977">
        <f t="shared" ca="1" si="102"/>
        <v>2.0548897581300762</v>
      </c>
      <c r="G977">
        <f t="shared" ca="1" si="103"/>
        <v>2393.6000969018914</v>
      </c>
      <c r="H977">
        <f t="shared" ca="1" si="104"/>
        <v>1.9411670097665592</v>
      </c>
    </row>
    <row r="978" spans="1:8" x14ac:dyDescent="0.25">
      <c r="A978">
        <v>963</v>
      </c>
      <c r="B978">
        <f t="shared" ref="B978:B1015" ca="1" si="105">$B$4+RAND()*($B$5-$B$4)</f>
        <v>0.21237920940367638</v>
      </c>
      <c r="C978">
        <f t="shared" ref="C978:C1015" ca="1" si="106">C977+B978</f>
        <v>2391.8713091015284</v>
      </c>
      <c r="D978">
        <f t="shared" ref="D978:D1015" ca="1" si="107">IF(C978&gt;G977,C978,C977)</f>
        <v>2391.6589298921249</v>
      </c>
      <c r="E978" s="13">
        <f t="shared" ref="E978:E1015" ca="1" si="108">RANDBETWEEN(0,15)</f>
        <v>0</v>
      </c>
      <c r="F978">
        <f t="shared" ref="F978:F1015" ca="1" si="109">_xlfn.NORM.INV(RAND(),$B$8,$B$9)</f>
        <v>1.4352068834839544</v>
      </c>
      <c r="G978">
        <f t="shared" ref="G978:G1015" ca="1" si="110">D978+F978</f>
        <v>2393.0941367756091</v>
      </c>
      <c r="H978">
        <f t="shared" ref="H978:H1015" ca="1" si="111">G978-C978</f>
        <v>1.2228276740806905</v>
      </c>
    </row>
    <row r="979" spans="1:8" x14ac:dyDescent="0.25">
      <c r="A979">
        <v>964</v>
      </c>
      <c r="B979">
        <f t="shared" ca="1" si="105"/>
        <v>3.1221021792811947</v>
      </c>
      <c r="C979">
        <f t="shared" ca="1" si="106"/>
        <v>2394.9934112808096</v>
      </c>
      <c r="D979">
        <f t="shared" ca="1" si="107"/>
        <v>2394.9934112808096</v>
      </c>
      <c r="E979" s="13">
        <f t="shared" ca="1" si="108"/>
        <v>2</v>
      </c>
      <c r="F979">
        <f t="shared" ca="1" si="109"/>
        <v>1.9785495812496141</v>
      </c>
      <c r="G979">
        <f t="shared" ca="1" si="110"/>
        <v>2396.9719608620594</v>
      </c>
      <c r="H979">
        <f t="shared" ca="1" si="111"/>
        <v>1.9785495812498084</v>
      </c>
    </row>
    <row r="980" spans="1:8" x14ac:dyDescent="0.25">
      <c r="A980">
        <v>965</v>
      </c>
      <c r="B980">
        <f t="shared" ca="1" si="105"/>
        <v>3.4672332317510386</v>
      </c>
      <c r="C980">
        <f t="shared" ca="1" si="106"/>
        <v>2398.4606445125605</v>
      </c>
      <c r="D980">
        <f t="shared" ca="1" si="107"/>
        <v>2398.4606445125605</v>
      </c>
      <c r="E980" s="13">
        <f t="shared" ca="1" si="108"/>
        <v>15</v>
      </c>
      <c r="F980">
        <f t="shared" ca="1" si="109"/>
        <v>1.9509697461682702</v>
      </c>
      <c r="G980">
        <f t="shared" ca="1" si="110"/>
        <v>2400.4116142587286</v>
      </c>
      <c r="H980">
        <f t="shared" ca="1" si="111"/>
        <v>1.9509697461680844</v>
      </c>
    </row>
    <row r="981" spans="1:8" x14ac:dyDescent="0.25">
      <c r="A981">
        <v>966</v>
      </c>
      <c r="B981">
        <f t="shared" ca="1" si="105"/>
        <v>0.55636098326426631</v>
      </c>
      <c r="C981">
        <f t="shared" ca="1" si="106"/>
        <v>2399.0170054958248</v>
      </c>
      <c r="D981">
        <f t="shared" ca="1" si="107"/>
        <v>2398.4606445125605</v>
      </c>
      <c r="E981" s="13">
        <f t="shared" ca="1" si="108"/>
        <v>13</v>
      </c>
      <c r="F981">
        <f t="shared" ca="1" si="109"/>
        <v>1.149029301334614</v>
      </c>
      <c r="G981">
        <f t="shared" ca="1" si="110"/>
        <v>2399.6096738138949</v>
      </c>
      <c r="H981">
        <f t="shared" ca="1" si="111"/>
        <v>0.59266831807008202</v>
      </c>
    </row>
    <row r="982" spans="1:8" x14ac:dyDescent="0.25">
      <c r="A982">
        <v>967</v>
      </c>
      <c r="B982">
        <f t="shared" ca="1" si="105"/>
        <v>2.4463625976277212</v>
      </c>
      <c r="C982">
        <f t="shared" ca="1" si="106"/>
        <v>2401.4633680934526</v>
      </c>
      <c r="D982">
        <f t="shared" ca="1" si="107"/>
        <v>2401.4633680934526</v>
      </c>
      <c r="E982" s="13">
        <f t="shared" ca="1" si="108"/>
        <v>7</v>
      </c>
      <c r="F982">
        <f t="shared" ca="1" si="109"/>
        <v>2.1736850992759815</v>
      </c>
      <c r="G982">
        <f t="shared" ca="1" si="110"/>
        <v>2403.6370531927287</v>
      </c>
      <c r="H982">
        <f t="shared" ca="1" si="111"/>
        <v>2.1736850992760992</v>
      </c>
    </row>
    <row r="983" spans="1:8" x14ac:dyDescent="0.25">
      <c r="A983">
        <v>968</v>
      </c>
      <c r="B983">
        <f t="shared" ca="1" si="105"/>
        <v>4.4183103458922215</v>
      </c>
      <c r="C983">
        <f t="shared" ca="1" si="106"/>
        <v>2405.8816784393448</v>
      </c>
      <c r="D983">
        <f t="shared" ca="1" si="107"/>
        <v>2405.8816784393448</v>
      </c>
      <c r="E983" s="13">
        <f t="shared" ca="1" si="108"/>
        <v>15</v>
      </c>
      <c r="F983">
        <f t="shared" ca="1" si="109"/>
        <v>2.5568885262984402</v>
      </c>
      <c r="G983">
        <f t="shared" ca="1" si="110"/>
        <v>2408.4385669656431</v>
      </c>
      <c r="H983">
        <f t="shared" ca="1" si="111"/>
        <v>2.5568885262982803</v>
      </c>
    </row>
    <row r="984" spans="1:8" x14ac:dyDescent="0.25">
      <c r="A984">
        <v>969</v>
      </c>
      <c r="B984">
        <f t="shared" ca="1" si="105"/>
        <v>2.0951361561893007</v>
      </c>
      <c r="C984">
        <f t="shared" ca="1" si="106"/>
        <v>2407.9768145955341</v>
      </c>
      <c r="D984">
        <f t="shared" ca="1" si="107"/>
        <v>2405.8816784393448</v>
      </c>
      <c r="E984" s="13">
        <f t="shared" ca="1" si="108"/>
        <v>12</v>
      </c>
      <c r="F984">
        <f t="shared" ca="1" si="109"/>
        <v>1.8022108018568588</v>
      </c>
      <c r="G984">
        <f t="shared" ca="1" si="110"/>
        <v>2407.6838892412015</v>
      </c>
      <c r="H984">
        <f t="shared" ca="1" si="111"/>
        <v>-0.29292535433251032</v>
      </c>
    </row>
    <row r="985" spans="1:8" x14ac:dyDescent="0.25">
      <c r="A985">
        <v>970</v>
      </c>
      <c r="B985">
        <f t="shared" ca="1" si="105"/>
        <v>2.88310209764846</v>
      </c>
      <c r="C985">
        <f t="shared" ca="1" si="106"/>
        <v>2410.8599166931826</v>
      </c>
      <c r="D985">
        <f t="shared" ca="1" si="107"/>
        <v>2410.8599166931826</v>
      </c>
      <c r="E985" s="13">
        <f t="shared" ca="1" si="108"/>
        <v>12</v>
      </c>
      <c r="F985">
        <f t="shared" ca="1" si="109"/>
        <v>1.4289110343298528</v>
      </c>
      <c r="G985">
        <f t="shared" ca="1" si="110"/>
        <v>2412.2888277275124</v>
      </c>
      <c r="H985">
        <f t="shared" ca="1" si="111"/>
        <v>1.428911034329758</v>
      </c>
    </row>
    <row r="986" spans="1:8" x14ac:dyDescent="0.25">
      <c r="A986">
        <v>971</v>
      </c>
      <c r="B986">
        <f t="shared" ca="1" si="105"/>
        <v>1.9997947802858902</v>
      </c>
      <c r="C986">
        <f t="shared" ca="1" si="106"/>
        <v>2412.8597114734685</v>
      </c>
      <c r="D986">
        <f t="shared" ca="1" si="107"/>
        <v>2412.8597114734685</v>
      </c>
      <c r="E986" s="13">
        <f t="shared" ca="1" si="108"/>
        <v>9</v>
      </c>
      <c r="F986">
        <f t="shared" ca="1" si="109"/>
        <v>1.375964066542724</v>
      </c>
      <c r="G986">
        <f t="shared" ca="1" si="110"/>
        <v>2414.235675540011</v>
      </c>
      <c r="H986">
        <f t="shared" ca="1" si="111"/>
        <v>1.375964066542565</v>
      </c>
    </row>
    <row r="987" spans="1:8" x14ac:dyDescent="0.25">
      <c r="A987">
        <v>972</v>
      </c>
      <c r="B987">
        <f t="shared" ca="1" si="105"/>
        <v>3.4486231191000822</v>
      </c>
      <c r="C987">
        <f t="shared" ca="1" si="106"/>
        <v>2416.3083345925684</v>
      </c>
      <c r="D987">
        <f t="shared" ca="1" si="107"/>
        <v>2416.3083345925684</v>
      </c>
      <c r="E987" s="13">
        <f t="shared" ca="1" si="108"/>
        <v>4</v>
      </c>
      <c r="F987">
        <f t="shared" ca="1" si="109"/>
        <v>1.5153343295441766</v>
      </c>
      <c r="G987">
        <f t="shared" ca="1" si="110"/>
        <v>2417.8236689221126</v>
      </c>
      <c r="H987">
        <f t="shared" ca="1" si="111"/>
        <v>1.5153343295442028</v>
      </c>
    </row>
    <row r="988" spans="1:8" x14ac:dyDescent="0.25">
      <c r="A988">
        <v>973</v>
      </c>
      <c r="B988">
        <f t="shared" ca="1" si="105"/>
        <v>2.2350259660094043</v>
      </c>
      <c r="C988">
        <f t="shared" ca="1" si="106"/>
        <v>2418.5433605585777</v>
      </c>
      <c r="D988">
        <f t="shared" ca="1" si="107"/>
        <v>2418.5433605585777</v>
      </c>
      <c r="E988" s="13">
        <f t="shared" ca="1" si="108"/>
        <v>6</v>
      </c>
      <c r="F988">
        <f t="shared" ca="1" si="109"/>
        <v>1.6102153701322077</v>
      </c>
      <c r="G988">
        <f t="shared" ca="1" si="110"/>
        <v>2420.1535759287099</v>
      </c>
      <c r="H988">
        <f t="shared" ca="1" si="111"/>
        <v>1.6102153701322095</v>
      </c>
    </row>
    <row r="989" spans="1:8" x14ac:dyDescent="0.25">
      <c r="A989">
        <v>974</v>
      </c>
      <c r="B989">
        <f t="shared" ca="1" si="105"/>
        <v>3.6644680227439421</v>
      </c>
      <c r="C989">
        <f t="shared" ca="1" si="106"/>
        <v>2422.2078285813218</v>
      </c>
      <c r="D989">
        <f t="shared" ca="1" si="107"/>
        <v>2422.2078285813218</v>
      </c>
      <c r="E989" s="13">
        <f t="shared" ca="1" si="108"/>
        <v>2</v>
      </c>
      <c r="F989">
        <f t="shared" ca="1" si="109"/>
        <v>2.4034376302891727</v>
      </c>
      <c r="G989">
        <f t="shared" ca="1" si="110"/>
        <v>2424.6112662116111</v>
      </c>
      <c r="H989">
        <f t="shared" ca="1" si="111"/>
        <v>2.4034376302893179</v>
      </c>
    </row>
    <row r="990" spans="1:8" x14ac:dyDescent="0.25">
      <c r="A990">
        <v>975</v>
      </c>
      <c r="B990">
        <f t="shared" ca="1" si="105"/>
        <v>0.66437222780722505</v>
      </c>
      <c r="C990">
        <f t="shared" ca="1" si="106"/>
        <v>2422.872200809129</v>
      </c>
      <c r="D990">
        <f t="shared" ca="1" si="107"/>
        <v>2422.2078285813218</v>
      </c>
      <c r="E990" s="13">
        <f t="shared" ca="1" si="108"/>
        <v>10</v>
      </c>
      <c r="F990">
        <f t="shared" ca="1" si="109"/>
        <v>1.8269323395218064</v>
      </c>
      <c r="G990">
        <f t="shared" ca="1" si="110"/>
        <v>2424.0347609208434</v>
      </c>
      <c r="H990">
        <f t="shared" ca="1" si="111"/>
        <v>1.162560111714356</v>
      </c>
    </row>
    <row r="991" spans="1:8" x14ac:dyDescent="0.25">
      <c r="A991">
        <v>976</v>
      </c>
      <c r="B991">
        <f t="shared" ca="1" si="105"/>
        <v>4.5338972556507375</v>
      </c>
      <c r="C991">
        <f t="shared" ca="1" si="106"/>
        <v>2427.4060980647796</v>
      </c>
      <c r="D991">
        <f t="shared" ca="1" si="107"/>
        <v>2427.4060980647796</v>
      </c>
      <c r="E991" s="13">
        <f t="shared" ca="1" si="108"/>
        <v>7</v>
      </c>
      <c r="F991">
        <f t="shared" ca="1" si="109"/>
        <v>2.2245962515772928</v>
      </c>
      <c r="G991">
        <f t="shared" ca="1" si="110"/>
        <v>2429.6306943163568</v>
      </c>
      <c r="H991">
        <f t="shared" ca="1" si="111"/>
        <v>2.224596251577168</v>
      </c>
    </row>
    <row r="992" spans="1:8" x14ac:dyDescent="0.25">
      <c r="A992">
        <v>977</v>
      </c>
      <c r="B992">
        <f t="shared" ca="1" si="105"/>
        <v>1.7815621303430658</v>
      </c>
      <c r="C992">
        <f t="shared" ca="1" si="106"/>
        <v>2429.1876601951226</v>
      </c>
      <c r="D992">
        <f t="shared" ca="1" si="107"/>
        <v>2427.4060980647796</v>
      </c>
      <c r="E992" s="13">
        <f t="shared" ca="1" si="108"/>
        <v>13</v>
      </c>
      <c r="F992">
        <f t="shared" ca="1" si="109"/>
        <v>2.3979219295678069</v>
      </c>
      <c r="G992">
        <f t="shared" ca="1" si="110"/>
        <v>2429.8040199943475</v>
      </c>
      <c r="H992">
        <f t="shared" ca="1" si="111"/>
        <v>0.61635979922493789</v>
      </c>
    </row>
    <row r="993" spans="1:8" x14ac:dyDescent="0.25">
      <c r="A993">
        <v>978</v>
      </c>
      <c r="B993">
        <f t="shared" ca="1" si="105"/>
        <v>3.4507097297878877</v>
      </c>
      <c r="C993">
        <f t="shared" ca="1" si="106"/>
        <v>2432.6383699249104</v>
      </c>
      <c r="D993">
        <f t="shared" ca="1" si="107"/>
        <v>2432.6383699249104</v>
      </c>
      <c r="E993" s="13">
        <f t="shared" ca="1" si="108"/>
        <v>11</v>
      </c>
      <c r="F993">
        <f t="shared" ca="1" si="109"/>
        <v>2.2154533615538465</v>
      </c>
      <c r="G993">
        <f t="shared" ca="1" si="110"/>
        <v>2434.8538232864644</v>
      </c>
      <c r="H993">
        <f t="shared" ca="1" si="111"/>
        <v>2.2154533615539549</v>
      </c>
    </row>
    <row r="994" spans="1:8" x14ac:dyDescent="0.25">
      <c r="A994">
        <v>979</v>
      </c>
      <c r="B994">
        <f t="shared" ca="1" si="105"/>
        <v>0.70116493629797882</v>
      </c>
      <c r="C994">
        <f t="shared" ca="1" si="106"/>
        <v>2433.3395348612084</v>
      </c>
      <c r="D994">
        <f t="shared" ca="1" si="107"/>
        <v>2432.6383699249104</v>
      </c>
      <c r="E994" s="13">
        <f t="shared" ca="1" si="108"/>
        <v>9</v>
      </c>
      <c r="F994">
        <f t="shared" ca="1" si="109"/>
        <v>1.170011832302045</v>
      </c>
      <c r="G994">
        <f t="shared" ca="1" si="110"/>
        <v>2433.8083817572124</v>
      </c>
      <c r="H994">
        <f t="shared" ca="1" si="111"/>
        <v>0.46884689600392448</v>
      </c>
    </row>
    <row r="995" spans="1:8" x14ac:dyDescent="0.25">
      <c r="A995">
        <v>980</v>
      </c>
      <c r="B995">
        <f t="shared" ca="1" si="105"/>
        <v>1.4247482397400928</v>
      </c>
      <c r="C995">
        <f t="shared" ca="1" si="106"/>
        <v>2434.7642831009484</v>
      </c>
      <c r="D995">
        <f t="shared" ca="1" si="107"/>
        <v>2434.7642831009484</v>
      </c>
      <c r="E995" s="13">
        <f t="shared" ca="1" si="108"/>
        <v>14</v>
      </c>
      <c r="F995">
        <f t="shared" ca="1" si="109"/>
        <v>1.9242819765154955</v>
      </c>
      <c r="G995">
        <f t="shared" ca="1" si="110"/>
        <v>2436.6885650774639</v>
      </c>
      <c r="H995">
        <f t="shared" ca="1" si="111"/>
        <v>1.9242819765154309</v>
      </c>
    </row>
    <row r="996" spans="1:8" x14ac:dyDescent="0.25">
      <c r="A996">
        <v>981</v>
      </c>
      <c r="B996">
        <f t="shared" ca="1" si="105"/>
        <v>0.88682373421779648</v>
      </c>
      <c r="C996">
        <f t="shared" ca="1" si="106"/>
        <v>2435.651106835166</v>
      </c>
      <c r="D996">
        <f t="shared" ca="1" si="107"/>
        <v>2434.7642831009484</v>
      </c>
      <c r="E996" s="13">
        <f t="shared" ca="1" si="108"/>
        <v>2</v>
      </c>
      <c r="F996">
        <f t="shared" ca="1" si="109"/>
        <v>1.5588963651141405</v>
      </c>
      <c r="G996">
        <f t="shared" ca="1" si="110"/>
        <v>2436.3231794660624</v>
      </c>
      <c r="H996">
        <f t="shared" ca="1" si="111"/>
        <v>0.67207263089630942</v>
      </c>
    </row>
    <row r="997" spans="1:8" x14ac:dyDescent="0.25">
      <c r="A997">
        <v>982</v>
      </c>
      <c r="B997">
        <f t="shared" ca="1" si="105"/>
        <v>0.17210683705841889</v>
      </c>
      <c r="C997">
        <f t="shared" ca="1" si="106"/>
        <v>2435.8232136722245</v>
      </c>
      <c r="D997">
        <f t="shared" ca="1" si="107"/>
        <v>2435.651106835166</v>
      </c>
      <c r="E997" s="13">
        <f t="shared" ca="1" si="108"/>
        <v>7</v>
      </c>
      <c r="F997">
        <f t="shared" ca="1" si="109"/>
        <v>2.261723943551512</v>
      </c>
      <c r="G997">
        <f t="shared" ca="1" si="110"/>
        <v>2437.9128307787178</v>
      </c>
      <c r="H997">
        <f t="shared" ca="1" si="111"/>
        <v>2.0896171064932787</v>
      </c>
    </row>
    <row r="998" spans="1:8" x14ac:dyDescent="0.25">
      <c r="A998">
        <v>983</v>
      </c>
      <c r="B998">
        <f t="shared" ca="1" si="105"/>
        <v>0.95100363995116344</v>
      </c>
      <c r="C998">
        <f t="shared" ca="1" si="106"/>
        <v>2436.7742173121756</v>
      </c>
      <c r="D998">
        <f t="shared" ca="1" si="107"/>
        <v>2435.8232136722245</v>
      </c>
      <c r="E998" s="13">
        <f t="shared" ca="1" si="108"/>
        <v>4</v>
      </c>
      <c r="F998">
        <f t="shared" ca="1" si="109"/>
        <v>1.7069956330814493</v>
      </c>
      <c r="G998">
        <f t="shared" ca="1" si="110"/>
        <v>2437.530209305306</v>
      </c>
      <c r="H998">
        <f t="shared" ca="1" si="111"/>
        <v>0.75599199313046483</v>
      </c>
    </row>
    <row r="999" spans="1:8" x14ac:dyDescent="0.25">
      <c r="A999">
        <v>984</v>
      </c>
      <c r="B999">
        <f t="shared" ca="1" si="105"/>
        <v>1.4956406156504283</v>
      </c>
      <c r="C999">
        <f t="shared" ca="1" si="106"/>
        <v>2438.2698579278258</v>
      </c>
      <c r="D999">
        <f t="shared" ca="1" si="107"/>
        <v>2438.2698579278258</v>
      </c>
      <c r="E999" s="13">
        <f t="shared" ca="1" si="108"/>
        <v>13</v>
      </c>
      <c r="F999">
        <f t="shared" ca="1" si="109"/>
        <v>1.46237487952357</v>
      </c>
      <c r="G999">
        <f t="shared" ca="1" si="110"/>
        <v>2439.7322328073492</v>
      </c>
      <c r="H999">
        <f t="shared" ca="1" si="111"/>
        <v>1.4623748795233951</v>
      </c>
    </row>
    <row r="1000" spans="1:8" x14ac:dyDescent="0.25">
      <c r="A1000">
        <v>985</v>
      </c>
      <c r="B1000">
        <f t="shared" ca="1" si="105"/>
        <v>2.3151351297206872</v>
      </c>
      <c r="C1000">
        <f t="shared" ca="1" si="106"/>
        <v>2440.5849930575464</v>
      </c>
      <c r="D1000">
        <f t="shared" ca="1" si="107"/>
        <v>2440.5849930575464</v>
      </c>
      <c r="E1000" s="13">
        <f t="shared" ca="1" si="108"/>
        <v>4</v>
      </c>
      <c r="F1000">
        <f t="shared" ca="1" si="109"/>
        <v>1.877675245406927</v>
      </c>
      <c r="G1000">
        <f t="shared" ca="1" si="110"/>
        <v>2442.4626683029533</v>
      </c>
      <c r="H1000">
        <f t="shared" ca="1" si="111"/>
        <v>1.8776752454068628</v>
      </c>
    </row>
    <row r="1001" spans="1:8" x14ac:dyDescent="0.25">
      <c r="A1001">
        <v>986</v>
      </c>
      <c r="B1001">
        <f t="shared" ca="1" si="105"/>
        <v>1.231079086916641</v>
      </c>
      <c r="C1001">
        <f t="shared" ca="1" si="106"/>
        <v>2441.8160721444629</v>
      </c>
      <c r="D1001">
        <f t="shared" ca="1" si="107"/>
        <v>2440.5849930575464</v>
      </c>
      <c r="E1001" s="13">
        <f t="shared" ca="1" si="108"/>
        <v>15</v>
      </c>
      <c r="F1001">
        <f t="shared" ca="1" si="109"/>
        <v>1.5249849159182294</v>
      </c>
      <c r="G1001">
        <f t="shared" ca="1" si="110"/>
        <v>2442.1099779734645</v>
      </c>
      <c r="H1001">
        <f t="shared" ca="1" si="111"/>
        <v>0.29390582900168738</v>
      </c>
    </row>
    <row r="1002" spans="1:8" x14ac:dyDescent="0.25">
      <c r="A1002">
        <v>987</v>
      </c>
      <c r="B1002">
        <f t="shared" ca="1" si="105"/>
        <v>0.83141226518758327</v>
      </c>
      <c r="C1002">
        <f t="shared" ca="1" si="106"/>
        <v>2442.6474844096506</v>
      </c>
      <c r="D1002">
        <f t="shared" ca="1" si="107"/>
        <v>2442.6474844096506</v>
      </c>
      <c r="E1002" s="13">
        <f t="shared" ca="1" si="108"/>
        <v>9</v>
      </c>
      <c r="F1002">
        <f t="shared" ca="1" si="109"/>
        <v>1.964594140405679</v>
      </c>
      <c r="G1002">
        <f t="shared" ca="1" si="110"/>
        <v>2444.6120785500561</v>
      </c>
      <c r="H1002">
        <f t="shared" ca="1" si="111"/>
        <v>1.964594140405552</v>
      </c>
    </row>
    <row r="1003" spans="1:8" x14ac:dyDescent="0.25">
      <c r="A1003">
        <v>988</v>
      </c>
      <c r="B1003">
        <f t="shared" ca="1" si="105"/>
        <v>1.3102251684512745</v>
      </c>
      <c r="C1003">
        <f t="shared" ca="1" si="106"/>
        <v>2443.9577095781019</v>
      </c>
      <c r="D1003">
        <f t="shared" ca="1" si="107"/>
        <v>2442.6474844096506</v>
      </c>
      <c r="E1003" s="13">
        <f t="shared" ca="1" si="108"/>
        <v>12</v>
      </c>
      <c r="F1003">
        <f t="shared" ca="1" si="109"/>
        <v>2.4950664702009142</v>
      </c>
      <c r="G1003">
        <f t="shared" ca="1" si="110"/>
        <v>2445.1425508798516</v>
      </c>
      <c r="H1003">
        <f t="shared" ca="1" si="111"/>
        <v>1.1848413017496569</v>
      </c>
    </row>
    <row r="1004" spans="1:8" x14ac:dyDescent="0.25">
      <c r="A1004">
        <v>989</v>
      </c>
      <c r="B1004">
        <f t="shared" ca="1" si="105"/>
        <v>9.4764833702205009E-2</v>
      </c>
      <c r="C1004">
        <f t="shared" ca="1" si="106"/>
        <v>2444.0524744118043</v>
      </c>
      <c r="D1004">
        <f t="shared" ca="1" si="107"/>
        <v>2443.9577095781019</v>
      </c>
      <c r="E1004" s="13">
        <f t="shared" ca="1" si="108"/>
        <v>10</v>
      </c>
      <c r="F1004">
        <f t="shared" ca="1" si="109"/>
        <v>2.0744747061985813</v>
      </c>
      <c r="G1004">
        <f t="shared" ca="1" si="110"/>
        <v>2446.0321842843005</v>
      </c>
      <c r="H1004">
        <f t="shared" ca="1" si="111"/>
        <v>1.979709872496187</v>
      </c>
    </row>
    <row r="1005" spans="1:8" x14ac:dyDescent="0.25">
      <c r="A1005">
        <v>990</v>
      </c>
      <c r="B1005">
        <f t="shared" ca="1" si="105"/>
        <v>3.3356811598994325</v>
      </c>
      <c r="C1005">
        <f t="shared" ca="1" si="106"/>
        <v>2447.3881555717039</v>
      </c>
      <c r="D1005">
        <f t="shared" ca="1" si="107"/>
        <v>2447.3881555717039</v>
      </c>
      <c r="E1005" s="13">
        <f t="shared" ca="1" si="108"/>
        <v>2</v>
      </c>
      <c r="F1005">
        <f t="shared" ca="1" si="109"/>
        <v>2.3197200168351824</v>
      </c>
      <c r="G1005">
        <f t="shared" ca="1" si="110"/>
        <v>2449.7078755885391</v>
      </c>
      <c r="H1005">
        <f t="shared" ca="1" si="111"/>
        <v>2.3197200168351628</v>
      </c>
    </row>
    <row r="1006" spans="1:8" x14ac:dyDescent="0.25">
      <c r="A1006">
        <v>991</v>
      </c>
      <c r="B1006">
        <f t="shared" ca="1" si="105"/>
        <v>3.0172933531949813</v>
      </c>
      <c r="C1006">
        <f t="shared" ca="1" si="106"/>
        <v>2450.4054489248988</v>
      </c>
      <c r="D1006">
        <f t="shared" ca="1" si="107"/>
        <v>2450.4054489248988</v>
      </c>
      <c r="E1006" s="13">
        <f t="shared" ca="1" si="108"/>
        <v>10</v>
      </c>
      <c r="F1006">
        <f t="shared" ca="1" si="109"/>
        <v>1.8807270579141206</v>
      </c>
      <c r="G1006">
        <f t="shared" ca="1" si="110"/>
        <v>2452.2861759828129</v>
      </c>
      <c r="H1006">
        <f t="shared" ca="1" si="111"/>
        <v>1.8807270579141004</v>
      </c>
    </row>
    <row r="1007" spans="1:8" x14ac:dyDescent="0.25">
      <c r="A1007">
        <v>992</v>
      </c>
      <c r="B1007">
        <f t="shared" ca="1" si="105"/>
        <v>2.3047552021734825</v>
      </c>
      <c r="C1007">
        <f t="shared" ca="1" si="106"/>
        <v>2452.7102041270723</v>
      </c>
      <c r="D1007">
        <f t="shared" ca="1" si="107"/>
        <v>2452.7102041270723</v>
      </c>
      <c r="E1007" s="13">
        <f t="shared" ca="1" si="108"/>
        <v>13</v>
      </c>
      <c r="F1007">
        <f t="shared" ca="1" si="109"/>
        <v>2.8836334923396607</v>
      </c>
      <c r="G1007">
        <f t="shared" ca="1" si="110"/>
        <v>2455.5938376194122</v>
      </c>
      <c r="H1007">
        <f t="shared" ca="1" si="111"/>
        <v>2.8836334923398681</v>
      </c>
    </row>
    <row r="1008" spans="1:8" x14ac:dyDescent="0.25">
      <c r="A1008">
        <v>993</v>
      </c>
      <c r="B1008">
        <f t="shared" ca="1" si="105"/>
        <v>3.7429621925446281</v>
      </c>
      <c r="C1008">
        <f t="shared" ca="1" si="106"/>
        <v>2456.4531663196171</v>
      </c>
      <c r="D1008">
        <f t="shared" ca="1" si="107"/>
        <v>2456.4531663196171</v>
      </c>
      <c r="E1008" s="13">
        <f t="shared" ca="1" si="108"/>
        <v>1</v>
      </c>
      <c r="F1008">
        <f t="shared" ca="1" si="109"/>
        <v>1.3985373426254699</v>
      </c>
      <c r="G1008">
        <f t="shared" ca="1" si="110"/>
        <v>2457.8517036622425</v>
      </c>
      <c r="H1008">
        <f t="shared" ca="1" si="111"/>
        <v>1.3985373426253318</v>
      </c>
    </row>
    <row r="1009" spans="1:8" x14ac:dyDescent="0.25">
      <c r="A1009">
        <v>994</v>
      </c>
      <c r="B1009">
        <f t="shared" ca="1" si="105"/>
        <v>2.9197246988463341</v>
      </c>
      <c r="C1009">
        <f t="shared" ca="1" si="106"/>
        <v>2459.3728910184636</v>
      </c>
      <c r="D1009">
        <f t="shared" ca="1" si="107"/>
        <v>2459.3728910184636</v>
      </c>
      <c r="E1009" s="13">
        <f t="shared" ca="1" si="108"/>
        <v>12</v>
      </c>
      <c r="F1009">
        <f t="shared" ca="1" si="109"/>
        <v>2.3031616370996253</v>
      </c>
      <c r="G1009">
        <f t="shared" ca="1" si="110"/>
        <v>2461.6760526555631</v>
      </c>
      <c r="H1009">
        <f t="shared" ca="1" si="111"/>
        <v>2.3031616370994925</v>
      </c>
    </row>
    <row r="1010" spans="1:8" x14ac:dyDescent="0.25">
      <c r="A1010">
        <v>995</v>
      </c>
      <c r="B1010">
        <f t="shared" ca="1" si="105"/>
        <v>3.9665584009603387</v>
      </c>
      <c r="C1010">
        <f t="shared" ca="1" si="106"/>
        <v>2463.339449419424</v>
      </c>
      <c r="D1010">
        <f t="shared" ca="1" si="107"/>
        <v>2463.339449419424</v>
      </c>
      <c r="E1010" s="13">
        <f t="shared" ca="1" si="108"/>
        <v>2</v>
      </c>
      <c r="F1010">
        <f t="shared" ca="1" si="109"/>
        <v>1.3420750750847024</v>
      </c>
      <c r="G1010">
        <f t="shared" ca="1" si="110"/>
        <v>2464.6815244945087</v>
      </c>
      <c r="H1010">
        <f t="shared" ca="1" si="111"/>
        <v>1.3420750750847219</v>
      </c>
    </row>
    <row r="1011" spans="1:8" x14ac:dyDescent="0.25">
      <c r="A1011">
        <v>996</v>
      </c>
      <c r="B1011">
        <f t="shared" ca="1" si="105"/>
        <v>4.3441192846467676</v>
      </c>
      <c r="C1011">
        <f t="shared" ca="1" si="106"/>
        <v>2467.6835687040707</v>
      </c>
      <c r="D1011">
        <f t="shared" ca="1" si="107"/>
        <v>2467.6835687040707</v>
      </c>
      <c r="E1011" s="13">
        <f t="shared" ca="1" si="108"/>
        <v>3</v>
      </c>
      <c r="F1011">
        <f t="shared" ca="1" si="109"/>
        <v>1.6693543777937756</v>
      </c>
      <c r="G1011">
        <f t="shared" ca="1" si="110"/>
        <v>2469.3529230818644</v>
      </c>
      <c r="H1011">
        <f t="shared" ca="1" si="111"/>
        <v>1.6693543777937521</v>
      </c>
    </row>
    <row r="1012" spans="1:8" x14ac:dyDescent="0.25">
      <c r="A1012">
        <v>997</v>
      </c>
      <c r="B1012">
        <f t="shared" ca="1" si="105"/>
        <v>0.12945819462686858</v>
      </c>
      <c r="C1012">
        <f t="shared" ca="1" si="106"/>
        <v>2467.8130268986974</v>
      </c>
      <c r="D1012">
        <f t="shared" ca="1" si="107"/>
        <v>2467.6835687040707</v>
      </c>
      <c r="E1012" s="13">
        <f t="shared" ca="1" si="108"/>
        <v>7</v>
      </c>
      <c r="F1012">
        <f t="shared" ca="1" si="109"/>
        <v>2.3286127183214385</v>
      </c>
      <c r="G1012">
        <f t="shared" ca="1" si="110"/>
        <v>2470.0121814223921</v>
      </c>
      <c r="H1012">
        <f t="shared" ca="1" si="111"/>
        <v>2.1991545236946877</v>
      </c>
    </row>
    <row r="1013" spans="1:8" x14ac:dyDescent="0.25">
      <c r="A1013">
        <v>998</v>
      </c>
      <c r="B1013">
        <f t="shared" ca="1" si="105"/>
        <v>1.160815215786416</v>
      </c>
      <c r="C1013">
        <f t="shared" ca="1" si="106"/>
        <v>2468.9738421144839</v>
      </c>
      <c r="D1013">
        <f t="shared" ca="1" si="107"/>
        <v>2467.8130268986974</v>
      </c>
      <c r="E1013" s="13">
        <f t="shared" ca="1" si="108"/>
        <v>9</v>
      </c>
      <c r="F1013">
        <f t="shared" ca="1" si="109"/>
        <v>1.6433553962355247</v>
      </c>
      <c r="G1013">
        <f t="shared" ca="1" si="110"/>
        <v>2469.4563822949331</v>
      </c>
      <c r="H1013">
        <f t="shared" ca="1" si="111"/>
        <v>0.48254018044917757</v>
      </c>
    </row>
    <row r="1014" spans="1:8" x14ac:dyDescent="0.25">
      <c r="A1014">
        <v>999</v>
      </c>
      <c r="B1014">
        <f t="shared" ca="1" si="105"/>
        <v>3.0719296721990341</v>
      </c>
      <c r="C1014">
        <f t="shared" ca="1" si="106"/>
        <v>2472.045771786683</v>
      </c>
      <c r="D1014">
        <f t="shared" ca="1" si="107"/>
        <v>2472.045771786683</v>
      </c>
      <c r="E1014" s="13">
        <f t="shared" ca="1" si="108"/>
        <v>13</v>
      </c>
      <c r="F1014">
        <f t="shared" ca="1" si="109"/>
        <v>1.416025980860236</v>
      </c>
      <c r="G1014">
        <f t="shared" ca="1" si="110"/>
        <v>2473.461797767543</v>
      </c>
      <c r="H1014">
        <f t="shared" ca="1" si="111"/>
        <v>1.4160259808600131</v>
      </c>
    </row>
    <row r="1015" spans="1:8" x14ac:dyDescent="0.25">
      <c r="A1015">
        <v>1000</v>
      </c>
      <c r="B1015">
        <f t="shared" ca="1" si="105"/>
        <v>2.980779061792151</v>
      </c>
      <c r="C1015">
        <f t="shared" ca="1" si="106"/>
        <v>2475.0265508484749</v>
      </c>
      <c r="D1015">
        <f t="shared" ca="1" si="107"/>
        <v>2475.0265508484749</v>
      </c>
      <c r="E1015" s="13">
        <f t="shared" ca="1" si="108"/>
        <v>7</v>
      </c>
      <c r="F1015">
        <f t="shared" ca="1" si="109"/>
        <v>3.0985261971170832</v>
      </c>
      <c r="G1015">
        <f t="shared" ca="1" si="110"/>
        <v>2478.1250770455922</v>
      </c>
      <c r="H1015">
        <f t="shared" ca="1" si="111"/>
        <v>3.0985261971172804</v>
      </c>
    </row>
    <row r="1017" spans="1:8" x14ac:dyDescent="0.25">
      <c r="B1017" s="12" t="s">
        <v>783</v>
      </c>
    </row>
    <row r="1018" spans="1:8" x14ac:dyDescent="0.25">
      <c r="B1018" t="s">
        <v>789</v>
      </c>
      <c r="E1018">
        <f ca="1">COUNTIF(E116:E1015,"&gt;0")</f>
        <v>854</v>
      </c>
    </row>
    <row r="1019" spans="1:8" x14ac:dyDescent="0.25">
      <c r="B1019" t="s">
        <v>784</v>
      </c>
      <c r="E1019">
        <f ca="1">E1018/900</f>
        <v>0.94888888888888889</v>
      </c>
    </row>
    <row r="1020" spans="1:8" x14ac:dyDescent="0.25">
      <c r="B1020" s="8" t="s">
        <v>785</v>
      </c>
      <c r="E1020">
        <f ca="1">AVERAGE(E116:E1015)</f>
        <v>7.4977777777777774</v>
      </c>
    </row>
    <row r="1021" spans="1:8" x14ac:dyDescent="0.25">
      <c r="B1021" s="8" t="s">
        <v>790</v>
      </c>
      <c r="E1021">
        <f ca="1">MAX(E116:E1015)</f>
        <v>15</v>
      </c>
    </row>
    <row r="1022" spans="1:8" x14ac:dyDescent="0.25">
      <c r="B1022" s="8" t="s">
        <v>786</v>
      </c>
      <c r="E1022">
        <f ca="1">SUM(F1015:F1116)/(G1015-G115)</f>
        <v>1.3973582785042904E-3</v>
      </c>
    </row>
    <row r="1023" spans="1:8" x14ac:dyDescent="0.25">
      <c r="B1023" s="8" t="s">
        <v>787</v>
      </c>
      <c r="E1023">
        <f ca="1">COUNTIF(E116:E1015,"&gt;1")</f>
        <v>795</v>
      </c>
    </row>
    <row r="1024" spans="1:8" x14ac:dyDescent="0.25">
      <c r="B1024" s="8" t="s">
        <v>788</v>
      </c>
      <c r="E1024">
        <f ca="1">E1023/900</f>
        <v>0.8833333333333333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9596-3558-4BF0-9F08-41D45BCFF572}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38.5703125" customWidth="1"/>
  </cols>
  <sheetData>
    <row r="1" spans="1:2" x14ac:dyDescent="0.25">
      <c r="A1" t="s">
        <v>792</v>
      </c>
      <c r="B1">
        <v>175</v>
      </c>
    </row>
    <row r="2" spans="1:2" x14ac:dyDescent="0.25">
      <c r="A2" t="s">
        <v>791</v>
      </c>
      <c r="B2" s="14">
        <f>[2]!Simula_NormalTruncada(150,15,100,200,"Quejas periodo actual")</f>
        <v>150</v>
      </c>
    </row>
    <row r="3" spans="1:2" x14ac:dyDescent="0.25">
      <c r="A3" t="s">
        <v>794</v>
      </c>
      <c r="B3">
        <f>1-(B2/B1)</f>
        <v>0.1428571428571429</v>
      </c>
    </row>
    <row r="4" spans="1:2" x14ac:dyDescent="0.25">
      <c r="A4" t="s">
        <v>793</v>
      </c>
      <c r="B4">
        <f>B3*B2+[2]!simula_output("Resolución quejas recibidas")</f>
        <v>21.428571428571434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B9FC-4191-4898-8F92-5ECDA9FB667B}">
  <dimension ref="A1:I204"/>
  <sheetViews>
    <sheetView workbookViewId="0">
      <selection sqref="A1:XFD1048576"/>
    </sheetView>
  </sheetViews>
  <sheetFormatPr baseColWidth="10" defaultRowHeight="12.75" x14ac:dyDescent="0.2"/>
  <cols>
    <col min="1" max="1" width="11.42578125" style="16"/>
    <col min="2" max="2" width="23" style="15" bestFit="1" customWidth="1"/>
    <col min="3" max="3" width="18" style="15" bestFit="1" customWidth="1"/>
    <col min="4" max="257" width="11.42578125" style="15"/>
    <col min="258" max="258" width="7.85546875" style="15" bestFit="1" customWidth="1"/>
    <col min="259" max="259" width="11" style="15" bestFit="1" customWidth="1"/>
    <col min="260" max="513" width="11.42578125" style="15"/>
    <col min="514" max="514" width="7.85546875" style="15" bestFit="1" customWidth="1"/>
    <col min="515" max="515" width="11" style="15" bestFit="1" customWidth="1"/>
    <col min="516" max="769" width="11.42578125" style="15"/>
    <col min="770" max="770" width="7.85546875" style="15" bestFit="1" customWidth="1"/>
    <col min="771" max="771" width="11" style="15" bestFit="1" customWidth="1"/>
    <col min="772" max="1025" width="11.42578125" style="15"/>
    <col min="1026" max="1026" width="7.85546875" style="15" bestFit="1" customWidth="1"/>
    <col min="1027" max="1027" width="11" style="15" bestFit="1" customWidth="1"/>
    <col min="1028" max="1281" width="11.42578125" style="15"/>
    <col min="1282" max="1282" width="7.85546875" style="15" bestFit="1" customWidth="1"/>
    <col min="1283" max="1283" width="11" style="15" bestFit="1" customWidth="1"/>
    <col min="1284" max="1537" width="11.42578125" style="15"/>
    <col min="1538" max="1538" width="7.85546875" style="15" bestFit="1" customWidth="1"/>
    <col min="1539" max="1539" width="11" style="15" bestFit="1" customWidth="1"/>
    <col min="1540" max="1793" width="11.42578125" style="15"/>
    <col min="1794" max="1794" width="7.85546875" style="15" bestFit="1" customWidth="1"/>
    <col min="1795" max="1795" width="11" style="15" bestFit="1" customWidth="1"/>
    <col min="1796" max="2049" width="11.42578125" style="15"/>
    <col min="2050" max="2050" width="7.85546875" style="15" bestFit="1" customWidth="1"/>
    <col min="2051" max="2051" width="11" style="15" bestFit="1" customWidth="1"/>
    <col min="2052" max="2305" width="11.42578125" style="15"/>
    <col min="2306" max="2306" width="7.85546875" style="15" bestFit="1" customWidth="1"/>
    <col min="2307" max="2307" width="11" style="15" bestFit="1" customWidth="1"/>
    <col min="2308" max="2561" width="11.42578125" style="15"/>
    <col min="2562" max="2562" width="7.85546875" style="15" bestFit="1" customWidth="1"/>
    <col min="2563" max="2563" width="11" style="15" bestFit="1" customWidth="1"/>
    <col min="2564" max="2817" width="11.42578125" style="15"/>
    <col min="2818" max="2818" width="7.85546875" style="15" bestFit="1" customWidth="1"/>
    <col min="2819" max="2819" width="11" style="15" bestFit="1" customWidth="1"/>
    <col min="2820" max="3073" width="11.42578125" style="15"/>
    <col min="3074" max="3074" width="7.85546875" style="15" bestFit="1" customWidth="1"/>
    <col min="3075" max="3075" width="11" style="15" bestFit="1" customWidth="1"/>
    <col min="3076" max="3329" width="11.42578125" style="15"/>
    <col min="3330" max="3330" width="7.85546875" style="15" bestFit="1" customWidth="1"/>
    <col min="3331" max="3331" width="11" style="15" bestFit="1" customWidth="1"/>
    <col min="3332" max="3585" width="11.42578125" style="15"/>
    <col min="3586" max="3586" width="7.85546875" style="15" bestFit="1" customWidth="1"/>
    <col min="3587" max="3587" width="11" style="15" bestFit="1" customWidth="1"/>
    <col min="3588" max="3841" width="11.42578125" style="15"/>
    <col min="3842" max="3842" width="7.85546875" style="15" bestFit="1" customWidth="1"/>
    <col min="3843" max="3843" width="11" style="15" bestFit="1" customWidth="1"/>
    <col min="3844" max="4097" width="11.42578125" style="15"/>
    <col min="4098" max="4098" width="7.85546875" style="15" bestFit="1" customWidth="1"/>
    <col min="4099" max="4099" width="11" style="15" bestFit="1" customWidth="1"/>
    <col min="4100" max="4353" width="11.42578125" style="15"/>
    <col min="4354" max="4354" width="7.85546875" style="15" bestFit="1" customWidth="1"/>
    <col min="4355" max="4355" width="11" style="15" bestFit="1" customWidth="1"/>
    <col min="4356" max="4609" width="11.42578125" style="15"/>
    <col min="4610" max="4610" width="7.85546875" style="15" bestFit="1" customWidth="1"/>
    <col min="4611" max="4611" width="11" style="15" bestFit="1" customWidth="1"/>
    <col min="4612" max="4865" width="11.42578125" style="15"/>
    <col min="4866" max="4866" width="7.85546875" style="15" bestFit="1" customWidth="1"/>
    <col min="4867" max="4867" width="11" style="15" bestFit="1" customWidth="1"/>
    <col min="4868" max="5121" width="11.42578125" style="15"/>
    <col min="5122" max="5122" width="7.85546875" style="15" bestFit="1" customWidth="1"/>
    <col min="5123" max="5123" width="11" style="15" bestFit="1" customWidth="1"/>
    <col min="5124" max="5377" width="11.42578125" style="15"/>
    <col min="5378" max="5378" width="7.85546875" style="15" bestFit="1" customWidth="1"/>
    <col min="5379" max="5379" width="11" style="15" bestFit="1" customWidth="1"/>
    <col min="5380" max="5633" width="11.42578125" style="15"/>
    <col min="5634" max="5634" width="7.85546875" style="15" bestFit="1" customWidth="1"/>
    <col min="5635" max="5635" width="11" style="15" bestFit="1" customWidth="1"/>
    <col min="5636" max="5889" width="11.42578125" style="15"/>
    <col min="5890" max="5890" width="7.85546875" style="15" bestFit="1" customWidth="1"/>
    <col min="5891" max="5891" width="11" style="15" bestFit="1" customWidth="1"/>
    <col min="5892" max="6145" width="11.42578125" style="15"/>
    <col min="6146" max="6146" width="7.85546875" style="15" bestFit="1" customWidth="1"/>
    <col min="6147" max="6147" width="11" style="15" bestFit="1" customWidth="1"/>
    <col min="6148" max="6401" width="11.42578125" style="15"/>
    <col min="6402" max="6402" width="7.85546875" style="15" bestFit="1" customWidth="1"/>
    <col min="6403" max="6403" width="11" style="15" bestFit="1" customWidth="1"/>
    <col min="6404" max="6657" width="11.42578125" style="15"/>
    <col min="6658" max="6658" width="7.85546875" style="15" bestFit="1" customWidth="1"/>
    <col min="6659" max="6659" width="11" style="15" bestFit="1" customWidth="1"/>
    <col min="6660" max="6913" width="11.42578125" style="15"/>
    <col min="6914" max="6914" width="7.85546875" style="15" bestFit="1" customWidth="1"/>
    <col min="6915" max="6915" width="11" style="15" bestFit="1" customWidth="1"/>
    <col min="6916" max="7169" width="11.42578125" style="15"/>
    <col min="7170" max="7170" width="7.85546875" style="15" bestFit="1" customWidth="1"/>
    <col min="7171" max="7171" width="11" style="15" bestFit="1" customWidth="1"/>
    <col min="7172" max="7425" width="11.42578125" style="15"/>
    <col min="7426" max="7426" width="7.85546875" style="15" bestFit="1" customWidth="1"/>
    <col min="7427" max="7427" width="11" style="15" bestFit="1" customWidth="1"/>
    <col min="7428" max="7681" width="11.42578125" style="15"/>
    <col min="7682" max="7682" width="7.85546875" style="15" bestFit="1" customWidth="1"/>
    <col min="7683" max="7683" width="11" style="15" bestFit="1" customWidth="1"/>
    <col min="7684" max="7937" width="11.42578125" style="15"/>
    <col min="7938" max="7938" width="7.85546875" style="15" bestFit="1" customWidth="1"/>
    <col min="7939" max="7939" width="11" style="15" bestFit="1" customWidth="1"/>
    <col min="7940" max="8193" width="11.42578125" style="15"/>
    <col min="8194" max="8194" width="7.85546875" style="15" bestFit="1" customWidth="1"/>
    <col min="8195" max="8195" width="11" style="15" bestFit="1" customWidth="1"/>
    <col min="8196" max="8449" width="11.42578125" style="15"/>
    <col min="8450" max="8450" width="7.85546875" style="15" bestFit="1" customWidth="1"/>
    <col min="8451" max="8451" width="11" style="15" bestFit="1" customWidth="1"/>
    <col min="8452" max="8705" width="11.42578125" style="15"/>
    <col min="8706" max="8706" width="7.85546875" style="15" bestFit="1" customWidth="1"/>
    <col min="8707" max="8707" width="11" style="15" bestFit="1" customWidth="1"/>
    <col min="8708" max="8961" width="11.42578125" style="15"/>
    <col min="8962" max="8962" width="7.85546875" style="15" bestFit="1" customWidth="1"/>
    <col min="8963" max="8963" width="11" style="15" bestFit="1" customWidth="1"/>
    <col min="8964" max="9217" width="11.42578125" style="15"/>
    <col min="9218" max="9218" width="7.85546875" style="15" bestFit="1" customWidth="1"/>
    <col min="9219" max="9219" width="11" style="15" bestFit="1" customWidth="1"/>
    <col min="9220" max="9473" width="11.42578125" style="15"/>
    <col min="9474" max="9474" width="7.85546875" style="15" bestFit="1" customWidth="1"/>
    <col min="9475" max="9475" width="11" style="15" bestFit="1" customWidth="1"/>
    <col min="9476" max="9729" width="11.42578125" style="15"/>
    <col min="9730" max="9730" width="7.85546875" style="15" bestFit="1" customWidth="1"/>
    <col min="9731" max="9731" width="11" style="15" bestFit="1" customWidth="1"/>
    <col min="9732" max="9985" width="11.42578125" style="15"/>
    <col min="9986" max="9986" width="7.85546875" style="15" bestFit="1" customWidth="1"/>
    <col min="9987" max="9987" width="11" style="15" bestFit="1" customWidth="1"/>
    <col min="9988" max="10241" width="11.42578125" style="15"/>
    <col min="10242" max="10242" width="7.85546875" style="15" bestFit="1" customWidth="1"/>
    <col min="10243" max="10243" width="11" style="15" bestFit="1" customWidth="1"/>
    <col min="10244" max="10497" width="11.42578125" style="15"/>
    <col min="10498" max="10498" width="7.85546875" style="15" bestFit="1" customWidth="1"/>
    <col min="10499" max="10499" width="11" style="15" bestFit="1" customWidth="1"/>
    <col min="10500" max="10753" width="11.42578125" style="15"/>
    <col min="10754" max="10754" width="7.85546875" style="15" bestFit="1" customWidth="1"/>
    <col min="10755" max="10755" width="11" style="15" bestFit="1" customWidth="1"/>
    <col min="10756" max="11009" width="11.42578125" style="15"/>
    <col min="11010" max="11010" width="7.85546875" style="15" bestFit="1" customWidth="1"/>
    <col min="11011" max="11011" width="11" style="15" bestFit="1" customWidth="1"/>
    <col min="11012" max="11265" width="11.42578125" style="15"/>
    <col min="11266" max="11266" width="7.85546875" style="15" bestFit="1" customWidth="1"/>
    <col min="11267" max="11267" width="11" style="15" bestFit="1" customWidth="1"/>
    <col min="11268" max="11521" width="11.42578125" style="15"/>
    <col min="11522" max="11522" width="7.85546875" style="15" bestFit="1" customWidth="1"/>
    <col min="11523" max="11523" width="11" style="15" bestFit="1" customWidth="1"/>
    <col min="11524" max="11777" width="11.42578125" style="15"/>
    <col min="11778" max="11778" width="7.85546875" style="15" bestFit="1" customWidth="1"/>
    <col min="11779" max="11779" width="11" style="15" bestFit="1" customWidth="1"/>
    <col min="11780" max="12033" width="11.42578125" style="15"/>
    <col min="12034" max="12034" width="7.85546875" style="15" bestFit="1" customWidth="1"/>
    <col min="12035" max="12035" width="11" style="15" bestFit="1" customWidth="1"/>
    <col min="12036" max="12289" width="11.42578125" style="15"/>
    <col min="12290" max="12290" width="7.85546875" style="15" bestFit="1" customWidth="1"/>
    <col min="12291" max="12291" width="11" style="15" bestFit="1" customWidth="1"/>
    <col min="12292" max="12545" width="11.42578125" style="15"/>
    <col min="12546" max="12546" width="7.85546875" style="15" bestFit="1" customWidth="1"/>
    <col min="12547" max="12547" width="11" style="15" bestFit="1" customWidth="1"/>
    <col min="12548" max="12801" width="11.42578125" style="15"/>
    <col min="12802" max="12802" width="7.85546875" style="15" bestFit="1" customWidth="1"/>
    <col min="12803" max="12803" width="11" style="15" bestFit="1" customWidth="1"/>
    <col min="12804" max="13057" width="11.42578125" style="15"/>
    <col min="13058" max="13058" width="7.85546875" style="15" bestFit="1" customWidth="1"/>
    <col min="13059" max="13059" width="11" style="15" bestFit="1" customWidth="1"/>
    <col min="13060" max="13313" width="11.42578125" style="15"/>
    <col min="13314" max="13314" width="7.85546875" style="15" bestFit="1" customWidth="1"/>
    <col min="13315" max="13315" width="11" style="15" bestFit="1" customWidth="1"/>
    <col min="13316" max="13569" width="11.42578125" style="15"/>
    <col min="13570" max="13570" width="7.85546875" style="15" bestFit="1" customWidth="1"/>
    <col min="13571" max="13571" width="11" style="15" bestFit="1" customWidth="1"/>
    <col min="13572" max="13825" width="11.42578125" style="15"/>
    <col min="13826" max="13826" width="7.85546875" style="15" bestFit="1" customWidth="1"/>
    <col min="13827" max="13827" width="11" style="15" bestFit="1" customWidth="1"/>
    <col min="13828" max="14081" width="11.42578125" style="15"/>
    <col min="14082" max="14082" width="7.85546875" style="15" bestFit="1" customWidth="1"/>
    <col min="14083" max="14083" width="11" style="15" bestFit="1" customWidth="1"/>
    <col min="14084" max="14337" width="11.42578125" style="15"/>
    <col min="14338" max="14338" width="7.85546875" style="15" bestFit="1" customWidth="1"/>
    <col min="14339" max="14339" width="11" style="15" bestFit="1" customWidth="1"/>
    <col min="14340" max="14593" width="11.42578125" style="15"/>
    <col min="14594" max="14594" width="7.85546875" style="15" bestFit="1" customWidth="1"/>
    <col min="14595" max="14595" width="11" style="15" bestFit="1" customWidth="1"/>
    <col min="14596" max="14849" width="11.42578125" style="15"/>
    <col min="14850" max="14850" width="7.85546875" style="15" bestFit="1" customWidth="1"/>
    <col min="14851" max="14851" width="11" style="15" bestFit="1" customWidth="1"/>
    <col min="14852" max="15105" width="11.42578125" style="15"/>
    <col min="15106" max="15106" width="7.85546875" style="15" bestFit="1" customWidth="1"/>
    <col min="15107" max="15107" width="11" style="15" bestFit="1" customWidth="1"/>
    <col min="15108" max="15361" width="11.42578125" style="15"/>
    <col min="15362" max="15362" width="7.85546875" style="15" bestFit="1" customWidth="1"/>
    <col min="15363" max="15363" width="11" style="15" bestFit="1" customWidth="1"/>
    <col min="15364" max="15617" width="11.42578125" style="15"/>
    <col min="15618" max="15618" width="7.85546875" style="15" bestFit="1" customWidth="1"/>
    <col min="15619" max="15619" width="11" style="15" bestFit="1" customWidth="1"/>
    <col min="15620" max="15873" width="11.42578125" style="15"/>
    <col min="15874" max="15874" width="7.85546875" style="15" bestFit="1" customWidth="1"/>
    <col min="15875" max="15875" width="11" style="15" bestFit="1" customWidth="1"/>
    <col min="15876" max="16129" width="11.42578125" style="15"/>
    <col min="16130" max="16130" width="7.85546875" style="15" bestFit="1" customWidth="1"/>
    <col min="16131" max="16131" width="11" style="15" bestFit="1" customWidth="1"/>
    <col min="16132" max="16384" width="11.42578125" style="15"/>
  </cols>
  <sheetData>
    <row r="1" spans="1:9" ht="20.25" x14ac:dyDescent="0.3">
      <c r="A1" s="64" t="s">
        <v>795</v>
      </c>
      <c r="B1" s="64"/>
      <c r="C1" s="64"/>
      <c r="D1" s="64"/>
      <c r="E1" s="64"/>
      <c r="F1" s="64"/>
      <c r="G1" s="64"/>
      <c r="H1" s="64"/>
      <c r="I1" s="64"/>
    </row>
    <row r="2" spans="1:9" ht="13.5" thickBot="1" x14ac:dyDescent="0.25"/>
    <row r="3" spans="1:9" s="16" customFormat="1" x14ac:dyDescent="0.2">
      <c r="A3" s="17" t="s">
        <v>796</v>
      </c>
      <c r="B3" s="18" t="s">
        <v>793</v>
      </c>
      <c r="C3" s="18" t="s">
        <v>791</v>
      </c>
    </row>
    <row r="4" spans="1:9" s="16" customFormat="1" ht="13.5" thickBot="1" x14ac:dyDescent="0.25">
      <c r="A4" s="19" t="s">
        <v>768</v>
      </c>
      <c r="B4" s="20" t="s">
        <v>797</v>
      </c>
      <c r="C4" s="20" t="s">
        <v>798</v>
      </c>
    </row>
    <row r="5" spans="1:9" x14ac:dyDescent="0.2">
      <c r="A5" s="18" t="s">
        <v>799</v>
      </c>
      <c r="B5" s="21">
        <v>18.235895548342402</v>
      </c>
      <c r="C5" s="21">
        <v>154.32041812979082</v>
      </c>
    </row>
    <row r="6" spans="1:9" x14ac:dyDescent="0.2">
      <c r="A6" s="20" t="s">
        <v>800</v>
      </c>
      <c r="B6" s="22">
        <v>31.514713381555588</v>
      </c>
      <c r="C6" s="22">
        <v>133.77283391178642</v>
      </c>
    </row>
    <row r="7" spans="1:9" x14ac:dyDescent="0.2">
      <c r="A7" s="20" t="s">
        <v>801</v>
      </c>
      <c r="B7" s="22">
        <v>-0.21944576768096333</v>
      </c>
      <c r="C7" s="22">
        <v>175.21917127597689</v>
      </c>
    </row>
    <row r="8" spans="1:9" x14ac:dyDescent="0.2">
      <c r="A8" s="20" t="s">
        <v>802</v>
      </c>
      <c r="B8" s="22">
        <v>24.506919947254943</v>
      </c>
      <c r="C8" s="22">
        <v>145.53050068050754</v>
      </c>
    </row>
    <row r="9" spans="1:9" x14ac:dyDescent="0.2">
      <c r="A9" s="20" t="s">
        <v>803</v>
      </c>
      <c r="B9" s="22">
        <v>2.3706495512456933</v>
      </c>
      <c r="C9" s="22">
        <v>172.59633557640424</v>
      </c>
    </row>
    <row r="10" spans="1:9" x14ac:dyDescent="0.2">
      <c r="A10" s="20" t="s">
        <v>804</v>
      </c>
      <c r="B10" s="22">
        <v>29.759746255092463</v>
      </c>
      <c r="C10" s="22">
        <v>136.98024257578794</v>
      </c>
    </row>
    <row r="11" spans="1:9" x14ac:dyDescent="0.2">
      <c r="A11" s="20" t="s">
        <v>805</v>
      </c>
      <c r="B11" s="22">
        <v>26.32070052498775</v>
      </c>
      <c r="C11" s="22">
        <v>142.72795857287451</v>
      </c>
    </row>
    <row r="12" spans="1:9" x14ac:dyDescent="0.2">
      <c r="A12" s="20" t="s">
        <v>806</v>
      </c>
      <c r="B12" s="22">
        <v>25.589647431306009</v>
      </c>
      <c r="C12" s="22">
        <v>143.87429999140963</v>
      </c>
    </row>
    <row r="13" spans="1:9" x14ac:dyDescent="0.2">
      <c r="A13" s="20" t="s">
        <v>807</v>
      </c>
      <c r="B13" s="22">
        <v>25.299633667633532</v>
      </c>
      <c r="C13" s="22">
        <v>144.322654884862</v>
      </c>
    </row>
    <row r="14" spans="1:9" x14ac:dyDescent="0.2">
      <c r="A14" s="20" t="s">
        <v>808</v>
      </c>
      <c r="B14" s="22">
        <v>16.210963253984829</v>
      </c>
      <c r="C14" s="22">
        <v>156.92140470022667</v>
      </c>
    </row>
    <row r="15" spans="1:9" x14ac:dyDescent="0.2">
      <c r="A15" s="20" t="s">
        <v>809</v>
      </c>
      <c r="B15" s="22">
        <v>26.88539898263155</v>
      </c>
      <c r="C15" s="22">
        <v>141.82591626507076</v>
      </c>
    </row>
    <row r="16" spans="1:9" x14ac:dyDescent="0.2">
      <c r="A16" s="20" t="s">
        <v>810</v>
      </c>
      <c r="B16" s="22">
        <v>24.371193738611911</v>
      </c>
      <c r="C16" s="22">
        <v>145.73479282819605</v>
      </c>
    </row>
    <row r="17" spans="1:3" x14ac:dyDescent="0.2">
      <c r="A17" s="20" t="s">
        <v>811</v>
      </c>
      <c r="B17" s="22">
        <v>25.854710635992838</v>
      </c>
      <c r="C17" s="22">
        <v>143.46137631171391</v>
      </c>
    </row>
    <row r="18" spans="1:3" x14ac:dyDescent="0.2">
      <c r="A18" s="20" t="s">
        <v>812</v>
      </c>
      <c r="B18" s="22">
        <v>28.09478353107091</v>
      </c>
      <c r="C18" s="22">
        <v>139.84178906058324</v>
      </c>
    </row>
    <row r="19" spans="1:3" x14ac:dyDescent="0.2">
      <c r="A19" s="20" t="s">
        <v>813</v>
      </c>
      <c r="B19" s="22">
        <v>13.31206250257469</v>
      </c>
      <c r="C19" s="22">
        <v>160.48382740066069</v>
      </c>
    </row>
    <row r="20" spans="1:3" x14ac:dyDescent="0.2">
      <c r="A20" s="20" t="s">
        <v>814</v>
      </c>
      <c r="B20" s="22">
        <v>14.147296274772806</v>
      </c>
      <c r="C20" s="22">
        <v>159.47550383230922</v>
      </c>
    </row>
    <row r="21" spans="1:3" x14ac:dyDescent="0.2">
      <c r="A21" s="20" t="s">
        <v>815</v>
      </c>
      <c r="B21" s="22">
        <v>29.2612304165722</v>
      </c>
      <c r="C21" s="22">
        <v>137.85409295280638</v>
      </c>
    </row>
    <row r="22" spans="1:3" x14ac:dyDescent="0.2">
      <c r="A22" s="20" t="s">
        <v>816</v>
      </c>
      <c r="B22" s="22">
        <v>7.238235946644374</v>
      </c>
      <c r="C22" s="22">
        <v>167.43471529527852</v>
      </c>
    </row>
    <row r="23" spans="1:3" x14ac:dyDescent="0.2">
      <c r="A23" s="20" t="s">
        <v>817</v>
      </c>
      <c r="B23" s="22">
        <v>12.604028904098417</v>
      </c>
      <c r="C23" s="22">
        <v>161.32780602037946</v>
      </c>
    </row>
    <row r="24" spans="1:3" x14ac:dyDescent="0.2">
      <c r="A24" s="20" t="s">
        <v>818</v>
      </c>
      <c r="B24" s="22">
        <v>15.41842435685248</v>
      </c>
      <c r="C24" s="22">
        <v>157.91324973008145</v>
      </c>
    </row>
    <row r="25" spans="1:3" x14ac:dyDescent="0.2">
      <c r="A25" s="20" t="s">
        <v>819</v>
      </c>
      <c r="B25" s="22">
        <v>29.740959501976523</v>
      </c>
      <c r="C25" s="22">
        <v>137.01345359752347</v>
      </c>
    </row>
    <row r="26" spans="1:3" x14ac:dyDescent="0.2">
      <c r="A26" s="20" t="s">
        <v>820</v>
      </c>
      <c r="B26" s="22">
        <v>-7.0090767405890269</v>
      </c>
      <c r="C26" s="22">
        <v>181.74881129013289</v>
      </c>
    </row>
    <row r="27" spans="1:3" x14ac:dyDescent="0.2">
      <c r="A27" s="20" t="s">
        <v>821</v>
      </c>
      <c r="B27" s="22">
        <v>26.579770281603512</v>
      </c>
      <c r="C27" s="22">
        <v>142.31596665862406</v>
      </c>
    </row>
    <row r="28" spans="1:3" x14ac:dyDescent="0.2">
      <c r="A28" s="20" t="s">
        <v>822</v>
      </c>
      <c r="B28" s="22">
        <v>27.353386922722155</v>
      </c>
      <c r="C28" s="22">
        <v>141.06684878283977</v>
      </c>
    </row>
    <row r="29" spans="1:3" x14ac:dyDescent="0.2">
      <c r="A29" s="20" t="s">
        <v>823</v>
      </c>
      <c r="B29" s="22">
        <v>11.656388736348809</v>
      </c>
      <c r="C29" s="22">
        <v>162.44252445133509</v>
      </c>
    </row>
    <row r="30" spans="1:3" x14ac:dyDescent="0.2">
      <c r="A30" s="20" t="s">
        <v>824</v>
      </c>
      <c r="B30" s="22">
        <v>33.305444815371303</v>
      </c>
      <c r="C30" s="22">
        <v>130.25274444184868</v>
      </c>
    </row>
    <row r="31" spans="1:3" x14ac:dyDescent="0.2">
      <c r="A31" s="20" t="s">
        <v>825</v>
      </c>
      <c r="B31" s="22">
        <v>13.382446796874879</v>
      </c>
      <c r="C31" s="22">
        <v>160.39939513155713</v>
      </c>
    </row>
    <row r="32" spans="1:3" x14ac:dyDescent="0.2">
      <c r="A32" s="20" t="s">
        <v>826</v>
      </c>
      <c r="B32" s="22">
        <v>10.107486177700931</v>
      </c>
      <c r="C32" s="22">
        <v>164.22965475552681</v>
      </c>
    </row>
    <row r="33" spans="1:3" x14ac:dyDescent="0.2">
      <c r="A33" s="20" t="s">
        <v>827</v>
      </c>
      <c r="B33" s="22">
        <v>20.409879765946886</v>
      </c>
      <c r="C33" s="22">
        <v>151.41025771313471</v>
      </c>
    </row>
    <row r="34" spans="1:3" x14ac:dyDescent="0.2">
      <c r="A34" s="20" t="s">
        <v>828</v>
      </c>
      <c r="B34" s="22">
        <v>28.953062215603421</v>
      </c>
      <c r="C34" s="22">
        <v>138.38677738145148</v>
      </c>
    </row>
    <row r="35" spans="1:3" x14ac:dyDescent="0.2">
      <c r="A35" s="20" t="s">
        <v>829</v>
      </c>
      <c r="B35" s="22">
        <v>29.480703915785011</v>
      </c>
      <c r="C35" s="22">
        <v>137.47125988743554</v>
      </c>
    </row>
    <row r="36" spans="1:3" x14ac:dyDescent="0.2">
      <c r="A36" s="20" t="s">
        <v>830</v>
      </c>
      <c r="B36" s="22">
        <v>26.71535417541261</v>
      </c>
      <c r="C36" s="22">
        <v>142.09911189115437</v>
      </c>
    </row>
    <row r="37" spans="1:3" x14ac:dyDescent="0.2">
      <c r="A37" s="20" t="s">
        <v>831</v>
      </c>
      <c r="B37" s="22">
        <v>-3.5051787800353575</v>
      </c>
      <c r="C37" s="22">
        <v>178.43765054423932</v>
      </c>
    </row>
    <row r="38" spans="1:3" x14ac:dyDescent="0.2">
      <c r="A38" s="20" t="s">
        <v>832</v>
      </c>
      <c r="B38" s="22">
        <v>6.3455049110292006</v>
      </c>
      <c r="C38" s="22">
        <v>168.40603587229998</v>
      </c>
    </row>
    <row r="39" spans="1:3" x14ac:dyDescent="0.2">
      <c r="A39" s="20" t="s">
        <v>833</v>
      </c>
      <c r="B39" s="22">
        <v>23.135400553904162</v>
      </c>
      <c r="C39" s="22">
        <v>147.56292452975273</v>
      </c>
    </row>
    <row r="40" spans="1:3" x14ac:dyDescent="0.2">
      <c r="A40" s="20" t="s">
        <v>834</v>
      </c>
      <c r="B40" s="22">
        <v>13.123188161580268</v>
      </c>
      <c r="C40" s="22">
        <v>160.70991785081753</v>
      </c>
    </row>
    <row r="41" spans="1:3" x14ac:dyDescent="0.2">
      <c r="A41" s="20" t="s">
        <v>835</v>
      </c>
      <c r="B41" s="22">
        <v>33.247227697318827</v>
      </c>
      <c r="C41" s="22">
        <v>130.37172906437536</v>
      </c>
    </row>
    <row r="42" spans="1:3" x14ac:dyDescent="0.2">
      <c r="A42" s="20" t="s">
        <v>836</v>
      </c>
      <c r="B42" s="22">
        <v>22.655238059469816</v>
      </c>
      <c r="C42" s="22">
        <v>148.25840139102397</v>
      </c>
    </row>
    <row r="43" spans="1:3" x14ac:dyDescent="0.2">
      <c r="A43" s="20" t="s">
        <v>837</v>
      </c>
      <c r="B43" s="22">
        <v>29.770766821553799</v>
      </c>
      <c r="C43" s="22">
        <v>136.96075015836379</v>
      </c>
    </row>
    <row r="44" spans="1:3" x14ac:dyDescent="0.2">
      <c r="A44" s="20" t="s">
        <v>838</v>
      </c>
      <c r="B44" s="22">
        <v>24.033236852570759</v>
      </c>
      <c r="C44" s="22">
        <v>146.2403911359136</v>
      </c>
    </row>
    <row r="45" spans="1:3" x14ac:dyDescent="0.2">
      <c r="A45" s="20" t="s">
        <v>839</v>
      </c>
      <c r="B45" s="22">
        <v>28.573366769211418</v>
      </c>
      <c r="C45" s="22">
        <v>139.03552964109326</v>
      </c>
    </row>
    <row r="46" spans="1:3" x14ac:dyDescent="0.2">
      <c r="A46" s="20" t="s">
        <v>840</v>
      </c>
      <c r="B46" s="22">
        <v>32.301255923978573</v>
      </c>
      <c r="C46" s="22">
        <v>132.26081113321953</v>
      </c>
    </row>
    <row r="47" spans="1:3" x14ac:dyDescent="0.2">
      <c r="A47" s="20" t="s">
        <v>841</v>
      </c>
      <c r="B47" s="22">
        <v>16.32262707070884</v>
      </c>
      <c r="C47" s="22">
        <v>156.78051863710283</v>
      </c>
    </row>
    <row r="48" spans="1:3" x14ac:dyDescent="0.2">
      <c r="A48" s="20" t="s">
        <v>842</v>
      </c>
      <c r="B48" s="22">
        <v>22.676062653726309</v>
      </c>
      <c r="C48" s="22">
        <v>148.22840386176716</v>
      </c>
    </row>
    <row r="49" spans="1:3" x14ac:dyDescent="0.2">
      <c r="A49" s="20" t="s">
        <v>843</v>
      </c>
      <c r="B49" s="22">
        <v>-2.7937860514260597</v>
      </c>
      <c r="C49" s="22">
        <v>177.7505543417854</v>
      </c>
    </row>
    <row r="50" spans="1:3" x14ac:dyDescent="0.2">
      <c r="A50" s="20" t="s">
        <v>844</v>
      </c>
      <c r="B50" s="22">
        <v>28.748617504217069</v>
      </c>
      <c r="C50" s="22">
        <v>138.73711483643487</v>
      </c>
    </row>
    <row r="51" spans="1:3" x14ac:dyDescent="0.2">
      <c r="A51" s="20" t="s">
        <v>845</v>
      </c>
      <c r="B51" s="22">
        <v>-8.5564459989360842</v>
      </c>
      <c r="C51" s="22">
        <v>183.17459458923153</v>
      </c>
    </row>
    <row r="52" spans="1:3" x14ac:dyDescent="0.2">
      <c r="A52" s="20" t="s">
        <v>846</v>
      </c>
      <c r="B52" s="22">
        <v>28.834264930960323</v>
      </c>
      <c r="C52" s="22">
        <v>138.59064138452308</v>
      </c>
    </row>
    <row r="53" spans="1:3" x14ac:dyDescent="0.2">
      <c r="A53" s="20" t="s">
        <v>847</v>
      </c>
      <c r="B53" s="22">
        <v>-8.1437263837503941</v>
      </c>
      <c r="C53" s="22">
        <v>182.79639089260579</v>
      </c>
    </row>
    <row r="54" spans="1:3" x14ac:dyDescent="0.2">
      <c r="A54" s="20" t="s">
        <v>848</v>
      </c>
      <c r="B54" s="22">
        <v>1.6716038526308568</v>
      </c>
      <c r="C54" s="22">
        <v>173.31211642763276</v>
      </c>
    </row>
    <row r="55" spans="1:3" x14ac:dyDescent="0.2">
      <c r="A55" s="20" t="s">
        <v>849</v>
      </c>
      <c r="B55" s="22">
        <v>32.755439880940557</v>
      </c>
      <c r="C55" s="22">
        <v>131.36397178591335</v>
      </c>
    </row>
    <row r="56" spans="1:3" x14ac:dyDescent="0.2">
      <c r="A56" s="20" t="s">
        <v>850</v>
      </c>
      <c r="B56" s="22">
        <v>-3.3330195288864091</v>
      </c>
      <c r="C56" s="22">
        <v>178.27184815544476</v>
      </c>
    </row>
    <row r="57" spans="1:3" x14ac:dyDescent="0.2">
      <c r="A57" s="20" t="s">
        <v>851</v>
      </c>
      <c r="B57" s="22">
        <v>6.4618124982136811</v>
      </c>
      <c r="C57" s="22">
        <v>168.28015110664629</v>
      </c>
    </row>
    <row r="58" spans="1:3" x14ac:dyDescent="0.2">
      <c r="A58" s="20" t="s">
        <v>852</v>
      </c>
      <c r="B58" s="22">
        <v>20.81106377311669</v>
      </c>
      <c r="C58" s="22">
        <v>150.8586129875377</v>
      </c>
    </row>
    <row r="59" spans="1:3" x14ac:dyDescent="0.2">
      <c r="A59" s="20" t="s">
        <v>853</v>
      </c>
      <c r="B59" s="22">
        <v>5.8417177968077505</v>
      </c>
      <c r="C59" s="22">
        <v>168.94906006553202</v>
      </c>
    </row>
    <row r="60" spans="1:3" x14ac:dyDescent="0.2">
      <c r="A60" s="20" t="s">
        <v>854</v>
      </c>
      <c r="B60" s="22">
        <v>2.5827013973017738</v>
      </c>
      <c r="C60" s="22">
        <v>172.37801396988615</v>
      </c>
    </row>
    <row r="61" spans="1:3" x14ac:dyDescent="0.2">
      <c r="A61" s="20" t="s">
        <v>855</v>
      </c>
      <c r="B61" s="22">
        <v>30.367753123912767</v>
      </c>
      <c r="C61" s="22">
        <v>135.8931111142409</v>
      </c>
    </row>
    <row r="62" spans="1:3" x14ac:dyDescent="0.2">
      <c r="A62" s="20" t="s">
        <v>856</v>
      </c>
      <c r="B62" s="22">
        <v>26.716220815426084</v>
      </c>
      <c r="C62" s="22">
        <v>142.09772300472278</v>
      </c>
    </row>
    <row r="63" spans="1:3" x14ac:dyDescent="0.2">
      <c r="A63" s="20" t="s">
        <v>857</v>
      </c>
      <c r="B63" s="22">
        <v>25.806862024399848</v>
      </c>
      <c r="C63" s="22">
        <v>143.53614142435242</v>
      </c>
    </row>
    <row r="64" spans="1:3" x14ac:dyDescent="0.2">
      <c r="A64" s="20" t="s">
        <v>858</v>
      </c>
      <c r="B64" s="22">
        <v>19.255237466878413</v>
      </c>
      <c r="C64" s="22">
        <v>152.97200503494815</v>
      </c>
    </row>
    <row r="65" spans="1:3" x14ac:dyDescent="0.2">
      <c r="A65" s="20" t="s">
        <v>859</v>
      </c>
      <c r="B65" s="22">
        <v>30.166505255893568</v>
      </c>
      <c r="C65" s="22">
        <v>136.25563126674319</v>
      </c>
    </row>
    <row r="66" spans="1:3" x14ac:dyDescent="0.2">
      <c r="A66" s="20" t="s">
        <v>860</v>
      </c>
      <c r="B66" s="22">
        <v>25.235045248239128</v>
      </c>
      <c r="C66" s="22">
        <v>144.42202633039474</v>
      </c>
    </row>
    <row r="67" spans="1:3" x14ac:dyDescent="0.2">
      <c r="A67" s="20" t="s">
        <v>861</v>
      </c>
      <c r="B67" s="22">
        <v>21.00565218099144</v>
      </c>
      <c r="C67" s="22">
        <v>150.58930866895355</v>
      </c>
    </row>
    <row r="68" spans="1:3" x14ac:dyDescent="0.2">
      <c r="A68" s="20" t="s">
        <v>862</v>
      </c>
      <c r="B68" s="22">
        <v>20.168213581337632</v>
      </c>
      <c r="C68" s="22">
        <v>151.74027259644774</v>
      </c>
    </row>
    <row r="69" spans="1:3" x14ac:dyDescent="0.2">
      <c r="A69" s="20" t="s">
        <v>863</v>
      </c>
      <c r="B69" s="22">
        <v>34.14189902469343</v>
      </c>
      <c r="C69" s="22">
        <v>128.5050932285082</v>
      </c>
    </row>
    <row r="70" spans="1:3" x14ac:dyDescent="0.2">
      <c r="A70" s="20" t="s">
        <v>864</v>
      </c>
      <c r="B70" s="22">
        <v>21.41873956082123</v>
      </c>
      <c r="C70" s="22">
        <v>150.01376309946701</v>
      </c>
    </row>
    <row r="71" spans="1:3" x14ac:dyDescent="0.2">
      <c r="A71" s="20" t="s">
        <v>865</v>
      </c>
      <c r="B71" s="22">
        <v>25.491954849807637</v>
      </c>
      <c r="C71" s="22">
        <v>144.02572778199024</v>
      </c>
    </row>
    <row r="72" spans="1:3" x14ac:dyDescent="0.2">
      <c r="A72" s="20" t="s">
        <v>866</v>
      </c>
      <c r="B72" s="22">
        <v>25.802846961445518</v>
      </c>
      <c r="C72" s="22">
        <v>143.54241056331387</v>
      </c>
    </row>
    <row r="73" spans="1:3" x14ac:dyDescent="0.2">
      <c r="A73" s="20" t="s">
        <v>867</v>
      </c>
      <c r="B73" s="22">
        <v>13.37243275935111</v>
      </c>
      <c r="C73" s="22">
        <v>160.41141383290793</v>
      </c>
    </row>
    <row r="74" spans="1:3" x14ac:dyDescent="0.2">
      <c r="A74" s="20" t="s">
        <v>868</v>
      </c>
      <c r="B74" s="22">
        <v>29.151354395369008</v>
      </c>
      <c r="C74" s="22">
        <v>138.0446632277872</v>
      </c>
    </row>
    <row r="75" spans="1:3" x14ac:dyDescent="0.2">
      <c r="A75" s="20" t="s">
        <v>869</v>
      </c>
      <c r="B75" s="22">
        <v>33.359388863559289</v>
      </c>
      <c r="C75" s="22">
        <v>130.14219681110629</v>
      </c>
    </row>
    <row r="76" spans="1:3" x14ac:dyDescent="0.2">
      <c r="A76" s="20" t="s">
        <v>870</v>
      </c>
      <c r="B76" s="22">
        <v>32.530572678853545</v>
      </c>
      <c r="C76" s="22">
        <v>131.81026722104741</v>
      </c>
    </row>
    <row r="77" spans="1:3" x14ac:dyDescent="0.2">
      <c r="A77" s="20" t="s">
        <v>871</v>
      </c>
      <c r="B77" s="22">
        <v>3.1110348340999976</v>
      </c>
      <c r="C77" s="22">
        <v>171.83160086250291</v>
      </c>
    </row>
    <row r="78" spans="1:3" x14ac:dyDescent="0.2">
      <c r="A78" s="20" t="s">
        <v>872</v>
      </c>
      <c r="B78" s="22">
        <v>24.060932067648633</v>
      </c>
      <c r="C78" s="22">
        <v>146.19912169838224</v>
      </c>
    </row>
    <row r="79" spans="1:3" x14ac:dyDescent="0.2">
      <c r="A79" s="20" t="s">
        <v>873</v>
      </c>
      <c r="B79" s="22">
        <v>3.7365946209695911</v>
      </c>
      <c r="C79" s="22">
        <v>171.18002115995384</v>
      </c>
    </row>
    <row r="80" spans="1:3" x14ac:dyDescent="0.2">
      <c r="A80" s="20" t="s">
        <v>874</v>
      </c>
      <c r="B80" s="22">
        <v>18.383133954420277</v>
      </c>
      <c r="C80" s="22">
        <v>154.12733341487149</v>
      </c>
    </row>
    <row r="81" spans="1:3" x14ac:dyDescent="0.2">
      <c r="A81" s="20" t="s">
        <v>875</v>
      </c>
      <c r="B81" s="22">
        <v>4.9565834864187321</v>
      </c>
      <c r="C81" s="22">
        <v>169.89446516530538</v>
      </c>
    </row>
    <row r="82" spans="1:3" x14ac:dyDescent="0.2">
      <c r="A82" s="20" t="s">
        <v>876</v>
      </c>
      <c r="B82" s="22">
        <v>31.362676588838699</v>
      </c>
      <c r="C82" s="22">
        <v>134.0594415446881</v>
      </c>
    </row>
    <row r="83" spans="1:3" x14ac:dyDescent="0.2">
      <c r="A83" s="20" t="s">
        <v>877</v>
      </c>
      <c r="B83" s="22">
        <v>35.712053462479169</v>
      </c>
      <c r="C83" s="22">
        <v>125.00520822587373</v>
      </c>
    </row>
    <row r="84" spans="1:3" x14ac:dyDescent="0.2">
      <c r="A84" s="20" t="s">
        <v>878</v>
      </c>
      <c r="B84" s="22">
        <v>28.675528263765703</v>
      </c>
      <c r="C84" s="22">
        <v>138.86178106180705</v>
      </c>
    </row>
    <row r="85" spans="1:3" x14ac:dyDescent="0.2">
      <c r="A85" s="20" t="s">
        <v>879</v>
      </c>
      <c r="B85" s="22">
        <v>28.78994564692205</v>
      </c>
      <c r="C85" s="22">
        <v>138.66648817134748</v>
      </c>
    </row>
    <row r="86" spans="1:3" x14ac:dyDescent="0.2">
      <c r="A86" s="20" t="s">
        <v>880</v>
      </c>
      <c r="B86" s="22">
        <v>5.7070141945385675</v>
      </c>
      <c r="C86" s="22">
        <v>169.09364261972712</v>
      </c>
    </row>
    <row r="87" spans="1:3" x14ac:dyDescent="0.2">
      <c r="A87" s="20" t="s">
        <v>881</v>
      </c>
      <c r="B87" s="22">
        <v>17.225652752184164</v>
      </c>
      <c r="C87" s="22">
        <v>155.6304687226484</v>
      </c>
    </row>
    <row r="88" spans="1:3" x14ac:dyDescent="0.2">
      <c r="A88" s="20" t="s">
        <v>882</v>
      </c>
      <c r="B88" s="22">
        <v>-15.152596126485012</v>
      </c>
      <c r="C88" s="22">
        <v>189.02809622038069</v>
      </c>
    </row>
    <row r="89" spans="1:3" x14ac:dyDescent="0.2">
      <c r="A89" s="20" t="s">
        <v>883</v>
      </c>
      <c r="B89" s="22">
        <v>19.563557350274738</v>
      </c>
      <c r="C89" s="22">
        <v>152.55864634083559</v>
      </c>
    </row>
    <row r="90" spans="1:3" x14ac:dyDescent="0.2">
      <c r="A90" s="20" t="s">
        <v>884</v>
      </c>
      <c r="B90" s="22">
        <v>36.577810979056885</v>
      </c>
      <c r="C90" s="22">
        <v>122.92785738179838</v>
      </c>
    </row>
    <row r="91" spans="1:3" x14ac:dyDescent="0.2">
      <c r="A91" s="20" t="s">
        <v>885</v>
      </c>
      <c r="B91" s="22">
        <v>20.547268028525643</v>
      </c>
      <c r="C91" s="22">
        <v>151.22188081819314</v>
      </c>
    </row>
    <row r="92" spans="1:3" x14ac:dyDescent="0.2">
      <c r="A92" s="20" t="s">
        <v>886</v>
      </c>
      <c r="B92" s="22">
        <v>24.664960953408482</v>
      </c>
      <c r="C92" s="22">
        <v>145.29171076507006</v>
      </c>
    </row>
    <row r="93" spans="1:3" x14ac:dyDescent="0.2">
      <c r="A93" s="20" t="s">
        <v>887</v>
      </c>
      <c r="B93" s="22">
        <v>27.946687354779741</v>
      </c>
      <c r="C93" s="22">
        <v>140.08877934420559</v>
      </c>
    </row>
    <row r="94" spans="1:3" x14ac:dyDescent="0.2">
      <c r="A94" s="20" t="s">
        <v>888</v>
      </c>
      <c r="B94" s="22">
        <v>41.225505965181121</v>
      </c>
      <c r="C94" s="22">
        <v>108.51871680415589</v>
      </c>
    </row>
    <row r="95" spans="1:3" x14ac:dyDescent="0.2">
      <c r="A95" s="20" t="s">
        <v>889</v>
      </c>
      <c r="B95" s="22">
        <v>18.028943835073555</v>
      </c>
      <c r="C95" s="22">
        <v>154.59086993669203</v>
      </c>
    </row>
    <row r="96" spans="1:3" x14ac:dyDescent="0.2">
      <c r="A96" s="20" t="s">
        <v>890</v>
      </c>
      <c r="B96" s="22">
        <v>23.67045651288257</v>
      </c>
      <c r="C96" s="22">
        <v>146.77832749197256</v>
      </c>
    </row>
    <row r="97" spans="1:3" x14ac:dyDescent="0.2">
      <c r="A97" s="20" t="s">
        <v>891</v>
      </c>
      <c r="B97" s="22">
        <v>21.458364736699377</v>
      </c>
      <c r="C97" s="22">
        <v>149.95827544111035</v>
      </c>
    </row>
    <row r="98" spans="1:3" x14ac:dyDescent="0.2">
      <c r="A98" s="20" t="s">
        <v>892</v>
      </c>
      <c r="B98" s="22">
        <v>21.61410739991458</v>
      </c>
      <c r="C98" s="22">
        <v>149.73970762314801</v>
      </c>
    </row>
    <row r="99" spans="1:3" x14ac:dyDescent="0.2">
      <c r="A99" s="20" t="s">
        <v>893</v>
      </c>
      <c r="B99" s="22">
        <v>29.998440695117946</v>
      </c>
      <c r="C99" s="22">
        <v>136.55632353075757</v>
      </c>
    </row>
    <row r="100" spans="1:3" x14ac:dyDescent="0.2">
      <c r="A100" s="20" t="s">
        <v>894</v>
      </c>
      <c r="B100" s="22">
        <v>25.971387199445285</v>
      </c>
      <c r="C100" s="22">
        <v>143.27864501847526</v>
      </c>
    </row>
    <row r="101" spans="1:3" x14ac:dyDescent="0.2">
      <c r="A101" s="20" t="s">
        <v>895</v>
      </c>
      <c r="B101" s="22">
        <v>-6.2432546242196238</v>
      </c>
      <c r="C101" s="22">
        <v>181.03512473524816</v>
      </c>
    </row>
    <row r="102" spans="1:3" x14ac:dyDescent="0.2">
      <c r="A102" s="20" t="s">
        <v>896</v>
      </c>
      <c r="B102" s="22">
        <v>24.739734927683905</v>
      </c>
      <c r="C102" s="22">
        <v>145.17838752648444</v>
      </c>
    </row>
    <row r="103" spans="1:3" x14ac:dyDescent="0.2">
      <c r="A103" s="20" t="s">
        <v>897</v>
      </c>
      <c r="B103" s="22">
        <v>26.280535644996935</v>
      </c>
      <c r="C103" s="22">
        <v>142.79155687919754</v>
      </c>
    </row>
    <row r="104" spans="1:3" x14ac:dyDescent="0.2">
      <c r="A104" s="20" t="s">
        <v>898</v>
      </c>
      <c r="B104" s="22">
        <v>2.343047725072497</v>
      </c>
      <c r="C104" s="22">
        <v>172.62471232322793</v>
      </c>
    </row>
    <row r="105" spans="1:3" x14ac:dyDescent="0.2">
      <c r="A105" s="20" t="s">
        <v>899</v>
      </c>
      <c r="B105" s="22">
        <v>19.840614682447619</v>
      </c>
      <c r="C105" s="22">
        <v>152.18494748062849</v>
      </c>
    </row>
    <row r="106" spans="1:3" x14ac:dyDescent="0.2">
      <c r="A106" s="20" t="s">
        <v>900</v>
      </c>
      <c r="B106" s="22">
        <v>19.397086380346995</v>
      </c>
      <c r="C106" s="22">
        <v>152.78215593436906</v>
      </c>
    </row>
    <row r="107" spans="1:3" x14ac:dyDescent="0.2">
      <c r="A107" s="20" t="s">
        <v>901</v>
      </c>
      <c r="B107" s="22">
        <v>5.5091836529402709</v>
      </c>
      <c r="C107" s="22">
        <v>169.30551852250221</v>
      </c>
    </row>
    <row r="108" spans="1:3" x14ac:dyDescent="0.2">
      <c r="A108" s="20" t="s">
        <v>902</v>
      </c>
      <c r="B108" s="22">
        <v>28.68731657967286</v>
      </c>
      <c r="C108" s="22">
        <v>138.84169454310259</v>
      </c>
    </row>
    <row r="109" spans="1:3" x14ac:dyDescent="0.2">
      <c r="A109" s="20" t="s">
        <v>903</v>
      </c>
      <c r="B109" s="22">
        <v>20.336153735744038</v>
      </c>
      <c r="C109" s="22">
        <v>151.51111697388816</v>
      </c>
    </row>
    <row r="110" spans="1:3" x14ac:dyDescent="0.2">
      <c r="A110" s="20" t="s">
        <v>904</v>
      </c>
      <c r="B110" s="22">
        <v>13.802298602350119</v>
      </c>
      <c r="C110" s="22">
        <v>159.89369961943325</v>
      </c>
    </row>
    <row r="111" spans="1:3" x14ac:dyDescent="0.2">
      <c r="A111" s="20" t="s">
        <v>905</v>
      </c>
      <c r="B111" s="22">
        <v>13.300193154804409</v>
      </c>
      <c r="C111" s="22">
        <v>160.49805612418203</v>
      </c>
    </row>
    <row r="112" spans="1:3" x14ac:dyDescent="0.2">
      <c r="A112" s="20" t="s">
        <v>906</v>
      </c>
      <c r="B112" s="22">
        <v>22.355046509235788</v>
      </c>
      <c r="C112" s="22">
        <v>148.6891890850315</v>
      </c>
    </row>
    <row r="113" spans="1:3" x14ac:dyDescent="0.2">
      <c r="A113" s="20" t="s">
        <v>907</v>
      </c>
      <c r="B113" s="22">
        <v>8.5775226203598063</v>
      </c>
      <c r="C113" s="22">
        <v>165.95497779897102</v>
      </c>
    </row>
    <row r="114" spans="1:3" x14ac:dyDescent="0.2">
      <c r="A114" s="20" t="s">
        <v>908</v>
      </c>
      <c r="B114" s="22">
        <v>15.706800196122195</v>
      </c>
      <c r="C114" s="22">
        <v>157.55397894251701</v>
      </c>
    </row>
    <row r="115" spans="1:3" x14ac:dyDescent="0.2">
      <c r="A115" s="20" t="s">
        <v>909</v>
      </c>
      <c r="B115" s="22">
        <v>23.39908048528849</v>
      </c>
      <c r="C115" s="22">
        <v>147.17755788463964</v>
      </c>
    </row>
    <row r="116" spans="1:3" x14ac:dyDescent="0.2">
      <c r="A116" s="20" t="s">
        <v>910</v>
      </c>
      <c r="B116" s="22">
        <v>24.967309241082557</v>
      </c>
      <c r="C116" s="22">
        <v>144.83211039906479</v>
      </c>
    </row>
    <row r="117" spans="1:3" x14ac:dyDescent="0.2">
      <c r="A117" s="20" t="s">
        <v>911</v>
      </c>
      <c r="B117" s="22">
        <v>16.600576838185496</v>
      </c>
      <c r="C117" s="22">
        <v>156.4285793652933</v>
      </c>
    </row>
    <row r="118" spans="1:3" x14ac:dyDescent="0.2">
      <c r="A118" s="20" t="s">
        <v>912</v>
      </c>
      <c r="B118" s="22">
        <v>20.37781102066516</v>
      </c>
      <c r="C118" s="22">
        <v>151.45414819527812</v>
      </c>
    </row>
    <row r="119" spans="1:3" x14ac:dyDescent="0.2">
      <c r="A119" s="20" t="s">
        <v>913</v>
      </c>
      <c r="B119" s="22">
        <v>34.417004162098401</v>
      </c>
      <c r="C119" s="22">
        <v>127.91378813762425</v>
      </c>
    </row>
    <row r="120" spans="1:3" x14ac:dyDescent="0.2">
      <c r="A120" s="20" t="s">
        <v>914</v>
      </c>
      <c r="B120" s="22">
        <v>20.487308023957109</v>
      </c>
      <c r="C120" s="22">
        <v>151.30416205709079</v>
      </c>
    </row>
    <row r="121" spans="1:3" x14ac:dyDescent="0.2">
      <c r="A121" s="20" t="s">
        <v>915</v>
      </c>
      <c r="B121" s="22">
        <v>27.657163098217779</v>
      </c>
      <c r="C121" s="22">
        <v>140.5683187769491</v>
      </c>
    </row>
    <row r="122" spans="1:3" x14ac:dyDescent="0.2">
      <c r="A122" s="20" t="s">
        <v>916</v>
      </c>
      <c r="B122" s="22">
        <v>9.9896919910340447</v>
      </c>
      <c r="C122" s="22">
        <v>164.36386603319562</v>
      </c>
    </row>
    <row r="123" spans="1:3" x14ac:dyDescent="0.2">
      <c r="A123" s="20" t="s">
        <v>917</v>
      </c>
      <c r="B123" s="22">
        <v>22.805144501945328</v>
      </c>
      <c r="C123" s="22">
        <v>148.04213171139224</v>
      </c>
    </row>
    <row r="124" spans="1:3" x14ac:dyDescent="0.2">
      <c r="A124" s="20" t="s">
        <v>918</v>
      </c>
      <c r="B124" s="22">
        <v>20.566638653332966</v>
      </c>
      <c r="C124" s="22">
        <v>151.19527639995553</v>
      </c>
    </row>
    <row r="125" spans="1:3" x14ac:dyDescent="0.2">
      <c r="A125" s="20" t="s">
        <v>919</v>
      </c>
      <c r="B125" s="22">
        <v>-3.5384091226534524</v>
      </c>
      <c r="C125" s="22">
        <v>178.469619084969</v>
      </c>
    </row>
    <row r="126" spans="1:3" x14ac:dyDescent="0.2">
      <c r="A126" s="20" t="s">
        <v>920</v>
      </c>
      <c r="B126" s="22">
        <v>27.7673936958019</v>
      </c>
      <c r="C126" s="22">
        <v>140.38625627925148</v>
      </c>
    </row>
    <row r="127" spans="1:3" x14ac:dyDescent="0.2">
      <c r="A127" s="20" t="s">
        <v>921</v>
      </c>
      <c r="B127" s="22">
        <v>21.368744333206788</v>
      </c>
      <c r="C127" s="22">
        <v>150.08370188546544</v>
      </c>
    </row>
    <row r="128" spans="1:3" x14ac:dyDescent="0.2">
      <c r="A128" s="20" t="s">
        <v>922</v>
      </c>
      <c r="B128" s="22">
        <v>6.7709656277156425</v>
      </c>
      <c r="C128" s="22">
        <v>167.94458350411023</v>
      </c>
    </row>
    <row r="129" spans="1:3" x14ac:dyDescent="0.2">
      <c r="A129" s="20" t="s">
        <v>923</v>
      </c>
      <c r="B129" s="22">
        <v>11.923635052931497</v>
      </c>
      <c r="C129" s="22">
        <v>162.12984567675983</v>
      </c>
    </row>
    <row r="130" spans="1:3" x14ac:dyDescent="0.2">
      <c r="A130" s="20" t="s">
        <v>924</v>
      </c>
      <c r="B130" s="22">
        <v>39.856531288603655</v>
      </c>
      <c r="C130" s="22">
        <v>113.60281640923752</v>
      </c>
    </row>
    <row r="131" spans="1:3" x14ac:dyDescent="0.2">
      <c r="A131" s="20" t="s">
        <v>925</v>
      </c>
      <c r="B131" s="22">
        <v>19.839354078270247</v>
      </c>
      <c r="C131" s="22">
        <v>152.18665269051033</v>
      </c>
    </row>
    <row r="132" spans="1:3" x14ac:dyDescent="0.2">
      <c r="A132" s="20" t="s">
        <v>926</v>
      </c>
      <c r="B132" s="22">
        <v>21.908356932021089</v>
      </c>
      <c r="C132" s="22">
        <v>149.32465153073093</v>
      </c>
    </row>
    <row r="133" spans="1:3" x14ac:dyDescent="0.2">
      <c r="A133" s="20" t="s">
        <v>927</v>
      </c>
      <c r="B133" s="22">
        <v>32.962213055894019</v>
      </c>
      <c r="C133" s="22">
        <v>130.9495421750166</v>
      </c>
    </row>
    <row r="134" spans="1:3" x14ac:dyDescent="0.2">
      <c r="A134" s="20" t="s">
        <v>928</v>
      </c>
      <c r="B134" s="22">
        <v>32.525669707613417</v>
      </c>
      <c r="C134" s="22">
        <v>131.81994811783574</v>
      </c>
    </row>
    <row r="135" spans="1:3" x14ac:dyDescent="0.2">
      <c r="A135" s="20" t="s">
        <v>929</v>
      </c>
      <c r="B135" s="22">
        <v>23.740955994784816</v>
      </c>
      <c r="C135" s="22">
        <v>146.67417258325338</v>
      </c>
    </row>
    <row r="136" spans="1:3" x14ac:dyDescent="0.2">
      <c r="A136" s="20" t="s">
        <v>930</v>
      </c>
      <c r="B136" s="22">
        <v>9.3091392637811445</v>
      </c>
      <c r="C136" s="22">
        <v>165.13472566344458</v>
      </c>
    </row>
    <row r="137" spans="1:3" x14ac:dyDescent="0.2">
      <c r="A137" s="20" t="s">
        <v>931</v>
      </c>
      <c r="B137" s="22">
        <v>18.886659385985642</v>
      </c>
      <c r="C137" s="22">
        <v>153.46275166677412</v>
      </c>
    </row>
    <row r="138" spans="1:3" x14ac:dyDescent="0.2">
      <c r="A138" s="20" t="s">
        <v>932</v>
      </c>
      <c r="B138" s="22">
        <v>21.946011474792716</v>
      </c>
      <c r="C138" s="22">
        <v>149.27133632933058</v>
      </c>
    </row>
    <row r="139" spans="1:3" x14ac:dyDescent="0.2">
      <c r="A139" s="20" t="s">
        <v>933</v>
      </c>
      <c r="B139" s="22">
        <v>15.240553699829675</v>
      </c>
      <c r="C139" s="22">
        <v>158.13393732852364</v>
      </c>
    </row>
    <row r="140" spans="1:3" x14ac:dyDescent="0.2">
      <c r="A140" s="20" t="s">
        <v>934</v>
      </c>
      <c r="B140" s="22">
        <v>21.853888650907866</v>
      </c>
      <c r="C140" s="22">
        <v>149.40169211007986</v>
      </c>
    </row>
    <row r="141" spans="1:3" x14ac:dyDescent="0.2">
      <c r="A141" s="20" t="s">
        <v>935</v>
      </c>
      <c r="B141" s="22">
        <v>-18.055249545284131</v>
      </c>
      <c r="C141" s="22">
        <v>191.4996089916915</v>
      </c>
    </row>
    <row r="142" spans="1:3" x14ac:dyDescent="0.2">
      <c r="A142" s="20" t="s">
        <v>936</v>
      </c>
      <c r="B142" s="22">
        <v>23.257696823608857</v>
      </c>
      <c r="C142" s="22">
        <v>147.38449762558295</v>
      </c>
    </row>
    <row r="143" spans="1:3" x14ac:dyDescent="0.2">
      <c r="A143" s="20" t="s">
        <v>937</v>
      </c>
      <c r="B143" s="22">
        <v>10.46497029569028</v>
      </c>
      <c r="C143" s="22">
        <v>163.82090276100121</v>
      </c>
    </row>
    <row r="144" spans="1:3" x14ac:dyDescent="0.2">
      <c r="A144" s="20" t="s">
        <v>938</v>
      </c>
      <c r="B144" s="22">
        <v>22.733587777160341</v>
      </c>
      <c r="C144" s="22">
        <v>148.14546264146182</v>
      </c>
    </row>
    <row r="145" spans="1:3" x14ac:dyDescent="0.2">
      <c r="A145" s="20" t="s">
        <v>939</v>
      </c>
      <c r="B145" s="22">
        <v>18.75526843584732</v>
      </c>
      <c r="C145" s="22">
        <v>153.63681292386804</v>
      </c>
    </row>
    <row r="146" spans="1:3" x14ac:dyDescent="0.2">
      <c r="A146" s="20" t="s">
        <v>940</v>
      </c>
      <c r="B146" s="22">
        <v>23.819180790106746</v>
      </c>
      <c r="C146" s="22">
        <v>146.55838942717045</v>
      </c>
    </row>
    <row r="147" spans="1:3" x14ac:dyDescent="0.2">
      <c r="A147" s="20" t="s">
        <v>941</v>
      </c>
      <c r="B147" s="22">
        <v>18.247067491238603</v>
      </c>
      <c r="C147" s="22">
        <v>154.30578709238628</v>
      </c>
    </row>
    <row r="148" spans="1:3" x14ac:dyDescent="0.2">
      <c r="A148" s="20" t="s">
        <v>942</v>
      </c>
      <c r="B148" s="22">
        <v>26.885872808616213</v>
      </c>
      <c r="C148" s="22">
        <v>141.825153092211</v>
      </c>
    </row>
    <row r="149" spans="1:3" x14ac:dyDescent="0.2">
      <c r="A149" s="20" t="s">
        <v>943</v>
      </c>
      <c r="B149" s="22">
        <v>29.129028483067351</v>
      </c>
      <c r="C149" s="22">
        <v>138.08329779149648</v>
      </c>
    </row>
    <row r="150" spans="1:3" x14ac:dyDescent="0.2">
      <c r="A150" s="20" t="s">
        <v>944</v>
      </c>
      <c r="B150" s="22">
        <v>16.22519341663255</v>
      </c>
      <c r="C150" s="22">
        <v>156.90346642704026</v>
      </c>
    </row>
    <row r="151" spans="1:3" x14ac:dyDescent="0.2">
      <c r="A151" s="20" t="s">
        <v>945</v>
      </c>
      <c r="B151" s="22">
        <v>34.567157777353529</v>
      </c>
      <c r="C151" s="22">
        <v>127.58737193884294</v>
      </c>
    </row>
    <row r="152" spans="1:3" x14ac:dyDescent="0.2">
      <c r="A152" s="20" t="s">
        <v>946</v>
      </c>
      <c r="B152" s="22">
        <v>17.060146272704348</v>
      </c>
      <c r="C152" s="22">
        <v>155.84269823673</v>
      </c>
    </row>
    <row r="153" spans="1:3" x14ac:dyDescent="0.2">
      <c r="A153" s="20" t="s">
        <v>947</v>
      </c>
      <c r="B153" s="22">
        <v>30.463966054320032</v>
      </c>
      <c r="C153" s="22">
        <v>135.71883387737611</v>
      </c>
    </row>
    <row r="154" spans="1:3" x14ac:dyDescent="0.2">
      <c r="A154" s="20" t="s">
        <v>948</v>
      </c>
      <c r="B154" s="22">
        <v>32.948109721483</v>
      </c>
      <c r="C154" s="22">
        <v>130.97793461907403</v>
      </c>
    </row>
    <row r="155" spans="1:3" x14ac:dyDescent="0.2">
      <c r="A155" s="20" t="s">
        <v>949</v>
      </c>
      <c r="B155" s="22">
        <v>21.871237099694515</v>
      </c>
      <c r="C155" s="22">
        <v>149.37716466963769</v>
      </c>
    </row>
    <row r="156" spans="1:3" x14ac:dyDescent="0.2">
      <c r="A156" s="20" t="s">
        <v>950</v>
      </c>
      <c r="B156" s="22">
        <v>9.7521195504991702</v>
      </c>
      <c r="C156" s="22">
        <v>164.63383873931497</v>
      </c>
    </row>
    <row r="157" spans="1:3" x14ac:dyDescent="0.2">
      <c r="A157" s="20" t="s">
        <v>951</v>
      </c>
      <c r="B157" s="22">
        <v>31.454176065968216</v>
      </c>
      <c r="C157" s="22">
        <v>133.88716620419447</v>
      </c>
    </row>
    <row r="158" spans="1:3" x14ac:dyDescent="0.2">
      <c r="A158" s="20" t="s">
        <v>952</v>
      </c>
      <c r="B158" s="22">
        <v>37.72515636701803</v>
      </c>
      <c r="C158" s="22">
        <v>119.97071966821562</v>
      </c>
    </row>
    <row r="159" spans="1:3" x14ac:dyDescent="0.2">
      <c r="A159" s="20" t="s">
        <v>953</v>
      </c>
      <c r="B159" s="22">
        <v>21.99570657653123</v>
      </c>
      <c r="C159" s="22">
        <v>149.20090233624654</v>
      </c>
    </row>
    <row r="160" spans="1:3" x14ac:dyDescent="0.2">
      <c r="A160" s="20" t="s">
        <v>954</v>
      </c>
      <c r="B160" s="22">
        <v>5.2042046812978429</v>
      </c>
      <c r="C160" s="22">
        <v>169.6310792621945</v>
      </c>
    </row>
    <row r="161" spans="1:3" x14ac:dyDescent="0.2">
      <c r="A161" s="20" t="s">
        <v>955</v>
      </c>
      <c r="B161" s="22">
        <v>11.428289397448118</v>
      </c>
      <c r="C161" s="22">
        <v>162.70837290785235</v>
      </c>
    </row>
    <row r="162" spans="1:3" x14ac:dyDescent="0.2">
      <c r="A162" s="20" t="s">
        <v>956</v>
      </c>
      <c r="B162" s="22">
        <v>13.421060712414487</v>
      </c>
      <c r="C162" s="22">
        <v>160.3530327119432</v>
      </c>
    </row>
    <row r="163" spans="1:3" x14ac:dyDescent="0.2">
      <c r="A163" s="20" t="s">
        <v>957</v>
      </c>
      <c r="B163" s="22">
        <v>31.081729979890262</v>
      </c>
      <c r="C163" s="22">
        <v>134.58446934520134</v>
      </c>
    </row>
    <row r="164" spans="1:3" x14ac:dyDescent="0.2">
      <c r="A164" s="20" t="s">
        <v>958</v>
      </c>
      <c r="B164" s="22">
        <v>31.897869933283335</v>
      </c>
      <c r="C164" s="22">
        <v>133.04253793625708</v>
      </c>
    </row>
    <row r="165" spans="1:3" x14ac:dyDescent="0.2">
      <c r="A165" s="20" t="s">
        <v>959</v>
      </c>
      <c r="B165" s="22">
        <v>10.813817601156563</v>
      </c>
      <c r="C165" s="22">
        <v>163.41990463506656</v>
      </c>
    </row>
    <row r="166" spans="1:3" x14ac:dyDescent="0.2">
      <c r="A166" s="20" t="s">
        <v>960</v>
      </c>
      <c r="B166" s="22">
        <v>5.2605335884651838</v>
      </c>
      <c r="C166" s="22">
        <v>169.57104618572004</v>
      </c>
    </row>
    <row r="167" spans="1:3" x14ac:dyDescent="0.2">
      <c r="A167" s="20" t="s">
        <v>961</v>
      </c>
      <c r="B167" s="22">
        <v>20.206163624612053</v>
      </c>
      <c r="C167" s="22">
        <v>151.68856101902341</v>
      </c>
    </row>
    <row r="168" spans="1:3" x14ac:dyDescent="0.2">
      <c r="A168" s="20" t="s">
        <v>962</v>
      </c>
      <c r="B168" s="22">
        <v>31.204250090608564</v>
      </c>
      <c r="C168" s="22">
        <v>134.35622940595522</v>
      </c>
    </row>
    <row r="169" spans="1:3" x14ac:dyDescent="0.2">
      <c r="A169" s="20" t="s">
        <v>963</v>
      </c>
      <c r="B169" s="22">
        <v>21.066629375678662</v>
      </c>
      <c r="C169" s="22">
        <v>150.50468124874718</v>
      </c>
    </row>
    <row r="170" spans="1:3" x14ac:dyDescent="0.2">
      <c r="A170" s="20" t="s">
        <v>964</v>
      </c>
      <c r="B170" s="22">
        <v>9.4663446020481619</v>
      </c>
      <c r="C170" s="22">
        <v>164.95734112814338</v>
      </c>
    </row>
    <row r="171" spans="1:3" x14ac:dyDescent="0.2">
      <c r="A171" s="20" t="s">
        <v>965</v>
      </c>
      <c r="B171" s="22">
        <v>39.309687704279604</v>
      </c>
      <c r="C171" s="22">
        <v>115.37570002261948</v>
      </c>
    </row>
    <row r="172" spans="1:3" x14ac:dyDescent="0.2">
      <c r="A172" s="20" t="s">
        <v>966</v>
      </c>
      <c r="B172" s="22">
        <v>11.14612991998259</v>
      </c>
      <c r="C172" s="22">
        <v>163.03593359456841</v>
      </c>
    </row>
    <row r="173" spans="1:3" x14ac:dyDescent="0.2">
      <c r="A173" s="20" t="s">
        <v>967</v>
      </c>
      <c r="B173" s="22">
        <v>36.928045772669243</v>
      </c>
      <c r="C173" s="22">
        <v>122.05201860648494</v>
      </c>
    </row>
    <row r="174" spans="1:3" x14ac:dyDescent="0.2">
      <c r="A174" s="20" t="s">
        <v>968</v>
      </c>
      <c r="B174" s="22">
        <v>19.209840785162871</v>
      </c>
      <c r="C174" s="22">
        <v>153.03264730343568</v>
      </c>
    </row>
    <row r="175" spans="1:3" x14ac:dyDescent="0.2">
      <c r="A175" s="20" t="s">
        <v>969</v>
      </c>
      <c r="B175" s="22">
        <v>23.110809767861706</v>
      </c>
      <c r="C175" s="22">
        <v>147.59873784551721</v>
      </c>
    </row>
    <row r="176" spans="1:3" x14ac:dyDescent="0.2">
      <c r="A176" s="20" t="s">
        <v>970</v>
      </c>
      <c r="B176" s="22">
        <v>10.108082707829347</v>
      </c>
      <c r="C176" s="22">
        <v>164.22897448897558</v>
      </c>
    </row>
    <row r="177" spans="1:3" x14ac:dyDescent="0.2">
      <c r="A177" s="20" t="s">
        <v>971</v>
      </c>
      <c r="B177" s="22">
        <v>29.718733636269505</v>
      </c>
      <c r="C177" s="22">
        <v>137.05271550230961</v>
      </c>
    </row>
    <row r="178" spans="1:3" x14ac:dyDescent="0.2">
      <c r="A178" s="20" t="s">
        <v>972</v>
      </c>
      <c r="B178" s="22">
        <v>29.387415131272579</v>
      </c>
      <c r="C178" s="22">
        <v>137.63434303974969</v>
      </c>
    </row>
    <row r="179" spans="1:3" x14ac:dyDescent="0.2">
      <c r="A179" s="20" t="s">
        <v>973</v>
      </c>
      <c r="B179" s="22">
        <v>21.493339774665369</v>
      </c>
      <c r="C179" s="22">
        <v>149.90925844322749</v>
      </c>
    </row>
    <row r="180" spans="1:3" x14ac:dyDescent="0.2">
      <c r="A180" s="20" t="s">
        <v>974</v>
      </c>
      <c r="B180" s="22">
        <v>32.90095048369988</v>
      </c>
      <c r="C180" s="22">
        <v>131.07273993396009</v>
      </c>
    </row>
    <row r="181" spans="1:3" x14ac:dyDescent="0.2">
      <c r="A181" s="20" t="s">
        <v>975</v>
      </c>
      <c r="B181" s="22">
        <v>5.3490130976933434</v>
      </c>
      <c r="C181" s="22">
        <v>169.47665953125721</v>
      </c>
    </row>
    <row r="182" spans="1:3" x14ac:dyDescent="0.2">
      <c r="A182" s="20" t="s">
        <v>976</v>
      </c>
      <c r="B182" s="22">
        <v>13.426482027407825</v>
      </c>
      <c r="C182" s="22">
        <v>160.34652116061295</v>
      </c>
    </row>
    <row r="183" spans="1:3" x14ac:dyDescent="0.2">
      <c r="A183" s="20" t="s">
        <v>977</v>
      </c>
      <c r="B183" s="22">
        <v>36.360006150673243</v>
      </c>
      <c r="C183" s="22">
        <v>123.46177030726078</v>
      </c>
    </row>
    <row r="184" spans="1:3" x14ac:dyDescent="0.2">
      <c r="A184" s="20" t="s">
        <v>978</v>
      </c>
      <c r="B184" s="22">
        <v>22.26703849120036</v>
      </c>
      <c r="C184" s="22">
        <v>148.81491061756461</v>
      </c>
    </row>
    <row r="185" spans="1:3" x14ac:dyDescent="0.2">
      <c r="A185" s="20" t="s">
        <v>979</v>
      </c>
      <c r="B185" s="22">
        <v>29.146149071457241</v>
      </c>
      <c r="C185" s="22">
        <v>138.05367358061116</v>
      </c>
    </row>
    <row r="186" spans="1:3" x14ac:dyDescent="0.2">
      <c r="A186" s="20" t="s">
        <v>980</v>
      </c>
      <c r="B186" s="22">
        <v>36.510877389581815</v>
      </c>
      <c r="C186" s="22">
        <v>123.09278658412659</v>
      </c>
    </row>
    <row r="187" spans="1:3" x14ac:dyDescent="0.2">
      <c r="A187" s="20" t="s">
        <v>981</v>
      </c>
      <c r="B187" s="22">
        <v>31.999010853351042</v>
      </c>
      <c r="C187" s="22">
        <v>132.84780149757614</v>
      </c>
    </row>
    <row r="188" spans="1:3" x14ac:dyDescent="0.2">
      <c r="A188" s="20" t="s">
        <v>982</v>
      </c>
      <c r="B188" s="22">
        <v>25.527729039759404</v>
      </c>
      <c r="C188" s="22">
        <v>143.97032333927356</v>
      </c>
    </row>
    <row r="189" spans="1:3" x14ac:dyDescent="0.2">
      <c r="A189" s="20" t="s">
        <v>983</v>
      </c>
      <c r="B189" s="22">
        <v>21.473871009951463</v>
      </c>
      <c r="C189" s="22">
        <v>149.93654837720047</v>
      </c>
    </row>
    <row r="190" spans="1:3" x14ac:dyDescent="0.2">
      <c r="A190" s="20" t="s">
        <v>984</v>
      </c>
      <c r="B190" s="22">
        <v>19.105861811730936</v>
      </c>
      <c r="C190" s="22">
        <v>153.17133456042359</v>
      </c>
    </row>
    <row r="191" spans="1:3" x14ac:dyDescent="0.2">
      <c r="A191" s="20" t="s">
        <v>985</v>
      </c>
      <c r="B191" s="22">
        <v>16.768103554674248</v>
      </c>
      <c r="C191" s="22">
        <v>156.21558686304007</v>
      </c>
    </row>
    <row r="192" spans="1:3" x14ac:dyDescent="0.2">
      <c r="A192" s="20" t="s">
        <v>986</v>
      </c>
      <c r="B192" s="22">
        <v>7.5459419154913947</v>
      </c>
      <c r="C192" s="22">
        <v>167.09717435178842</v>
      </c>
    </row>
    <row r="193" spans="1:3" x14ac:dyDescent="0.2">
      <c r="A193" s="20" t="s">
        <v>987</v>
      </c>
      <c r="B193" s="22">
        <v>22.962412513029488</v>
      </c>
      <c r="C193" s="22">
        <v>147.81440798200575</v>
      </c>
    </row>
    <row r="194" spans="1:3" x14ac:dyDescent="0.2">
      <c r="A194" s="20" t="s">
        <v>988</v>
      </c>
      <c r="B194" s="22">
        <v>35.889921744569378</v>
      </c>
      <c r="C194" s="22">
        <v>124.58791844658256</v>
      </c>
    </row>
    <row r="195" spans="1:3" x14ac:dyDescent="0.2">
      <c r="A195" s="20" t="s">
        <v>989</v>
      </c>
      <c r="B195" s="22">
        <v>13.355062016407267</v>
      </c>
      <c r="C195" s="22">
        <v>160.43225724690501</v>
      </c>
    </row>
    <row r="196" spans="1:3" x14ac:dyDescent="0.2">
      <c r="A196" s="20" t="s">
        <v>990</v>
      </c>
      <c r="B196" s="22">
        <v>31.856174721451453</v>
      </c>
      <c r="C196" s="22">
        <v>133.1225758122664</v>
      </c>
    </row>
    <row r="197" spans="1:3" x14ac:dyDescent="0.2">
      <c r="A197" s="20" t="s">
        <v>991</v>
      </c>
      <c r="B197" s="22">
        <v>13.261627701301228</v>
      </c>
      <c r="C197" s="22">
        <v>160.54426844231028</v>
      </c>
    </row>
    <row r="198" spans="1:3" x14ac:dyDescent="0.2">
      <c r="A198" s="20" t="s">
        <v>992</v>
      </c>
      <c r="B198" s="22">
        <v>11.53247113493159</v>
      </c>
      <c r="C198" s="22">
        <v>162.58706647210937</v>
      </c>
    </row>
    <row r="199" spans="1:3" x14ac:dyDescent="0.2">
      <c r="A199" s="20" t="s">
        <v>993</v>
      </c>
      <c r="B199" s="22">
        <v>26.557425365500514</v>
      </c>
      <c r="C199" s="22">
        <v>142.35162313949706</v>
      </c>
    </row>
    <row r="200" spans="1:3" x14ac:dyDescent="0.2">
      <c r="A200" s="20" t="s">
        <v>994</v>
      </c>
      <c r="B200" s="22">
        <v>16.913538648313438</v>
      </c>
      <c r="C200" s="22">
        <v>156.03014472876259</v>
      </c>
    </row>
    <row r="201" spans="1:3" x14ac:dyDescent="0.2">
      <c r="A201" s="20" t="s">
        <v>995</v>
      </c>
      <c r="B201" s="22">
        <v>15.765163935778707</v>
      </c>
      <c r="C201" s="22">
        <v>157.48104251323159</v>
      </c>
    </row>
    <row r="202" spans="1:3" x14ac:dyDescent="0.2">
      <c r="A202" s="20" t="s">
        <v>996</v>
      </c>
      <c r="B202" s="22">
        <v>16.191313461869978</v>
      </c>
      <c r="C202" s="22">
        <v>156.94616723889629</v>
      </c>
    </row>
    <row r="203" spans="1:3" x14ac:dyDescent="0.2">
      <c r="A203" s="20" t="s">
        <v>997</v>
      </c>
      <c r="B203" s="22">
        <v>31.932375716496811</v>
      </c>
      <c r="C203" s="22">
        <v>132.97619431761038</v>
      </c>
    </row>
    <row r="204" spans="1:3" ht="13.5" thickBot="1" x14ac:dyDescent="0.25">
      <c r="A204" s="23" t="s">
        <v>998</v>
      </c>
      <c r="B204" s="24">
        <v>15.004803041987557</v>
      </c>
      <c r="C204" s="24">
        <v>158.42537957355023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20FD-2C77-4E17-B104-1D0D227A6F71}">
  <dimension ref="A1:H6"/>
  <sheetViews>
    <sheetView workbookViewId="0">
      <selection sqref="A1:XFD1048576"/>
    </sheetView>
  </sheetViews>
  <sheetFormatPr baseColWidth="10" defaultRowHeight="12.75" x14ac:dyDescent="0.2"/>
  <cols>
    <col min="1" max="1" width="23" style="15" bestFit="1" customWidth="1"/>
    <col min="2" max="2" width="10.42578125" style="15" bestFit="1" customWidth="1"/>
    <col min="3" max="3" width="11" style="15" bestFit="1" customWidth="1"/>
    <col min="4" max="6" width="10.42578125" style="15" bestFit="1" customWidth="1"/>
    <col min="7" max="7" width="9.7109375" style="15" bestFit="1" customWidth="1"/>
    <col min="8" max="256" width="11.42578125" style="15"/>
    <col min="257" max="257" width="9.7109375" style="15" bestFit="1" customWidth="1"/>
    <col min="258" max="258" width="10.42578125" style="15" bestFit="1" customWidth="1"/>
    <col min="259" max="260" width="11" style="15" bestFit="1" customWidth="1"/>
    <col min="261" max="262" width="10.42578125" style="15" bestFit="1" customWidth="1"/>
    <col min="263" max="263" width="9.7109375" style="15" bestFit="1" customWidth="1"/>
    <col min="264" max="512" width="11.42578125" style="15"/>
    <col min="513" max="513" width="9.7109375" style="15" bestFit="1" customWidth="1"/>
    <col min="514" max="514" width="10.42578125" style="15" bestFit="1" customWidth="1"/>
    <col min="515" max="516" width="11" style="15" bestFit="1" customWidth="1"/>
    <col min="517" max="518" width="10.42578125" style="15" bestFit="1" customWidth="1"/>
    <col min="519" max="519" width="9.7109375" style="15" bestFit="1" customWidth="1"/>
    <col min="520" max="768" width="11.42578125" style="15"/>
    <col min="769" max="769" width="9.7109375" style="15" bestFit="1" customWidth="1"/>
    <col min="770" max="770" width="10.42578125" style="15" bestFit="1" customWidth="1"/>
    <col min="771" max="772" width="11" style="15" bestFit="1" customWidth="1"/>
    <col min="773" max="774" width="10.42578125" style="15" bestFit="1" customWidth="1"/>
    <col min="775" max="775" width="9.7109375" style="15" bestFit="1" customWidth="1"/>
    <col min="776" max="1024" width="11.42578125" style="15"/>
    <col min="1025" max="1025" width="9.7109375" style="15" bestFit="1" customWidth="1"/>
    <col min="1026" max="1026" width="10.42578125" style="15" bestFit="1" customWidth="1"/>
    <col min="1027" max="1028" width="11" style="15" bestFit="1" customWidth="1"/>
    <col min="1029" max="1030" width="10.42578125" style="15" bestFit="1" customWidth="1"/>
    <col min="1031" max="1031" width="9.7109375" style="15" bestFit="1" customWidth="1"/>
    <col min="1032" max="1280" width="11.42578125" style="15"/>
    <col min="1281" max="1281" width="9.7109375" style="15" bestFit="1" customWidth="1"/>
    <col min="1282" max="1282" width="10.42578125" style="15" bestFit="1" customWidth="1"/>
    <col min="1283" max="1284" width="11" style="15" bestFit="1" customWidth="1"/>
    <col min="1285" max="1286" width="10.42578125" style="15" bestFit="1" customWidth="1"/>
    <col min="1287" max="1287" width="9.7109375" style="15" bestFit="1" customWidth="1"/>
    <col min="1288" max="1536" width="11.42578125" style="15"/>
    <col min="1537" max="1537" width="9.7109375" style="15" bestFit="1" customWidth="1"/>
    <col min="1538" max="1538" width="10.42578125" style="15" bestFit="1" customWidth="1"/>
    <col min="1539" max="1540" width="11" style="15" bestFit="1" customWidth="1"/>
    <col min="1541" max="1542" width="10.42578125" style="15" bestFit="1" customWidth="1"/>
    <col min="1543" max="1543" width="9.7109375" style="15" bestFit="1" customWidth="1"/>
    <col min="1544" max="1792" width="11.42578125" style="15"/>
    <col min="1793" max="1793" width="9.7109375" style="15" bestFit="1" customWidth="1"/>
    <col min="1794" max="1794" width="10.42578125" style="15" bestFit="1" customWidth="1"/>
    <col min="1795" max="1796" width="11" style="15" bestFit="1" customWidth="1"/>
    <col min="1797" max="1798" width="10.42578125" style="15" bestFit="1" customWidth="1"/>
    <col min="1799" max="1799" width="9.7109375" style="15" bestFit="1" customWidth="1"/>
    <col min="1800" max="2048" width="11.42578125" style="15"/>
    <col min="2049" max="2049" width="9.7109375" style="15" bestFit="1" customWidth="1"/>
    <col min="2050" max="2050" width="10.42578125" style="15" bestFit="1" customWidth="1"/>
    <col min="2051" max="2052" width="11" style="15" bestFit="1" customWidth="1"/>
    <col min="2053" max="2054" width="10.42578125" style="15" bestFit="1" customWidth="1"/>
    <col min="2055" max="2055" width="9.7109375" style="15" bestFit="1" customWidth="1"/>
    <col min="2056" max="2304" width="11.42578125" style="15"/>
    <col min="2305" max="2305" width="9.7109375" style="15" bestFit="1" customWidth="1"/>
    <col min="2306" max="2306" width="10.42578125" style="15" bestFit="1" customWidth="1"/>
    <col min="2307" max="2308" width="11" style="15" bestFit="1" customWidth="1"/>
    <col min="2309" max="2310" width="10.42578125" style="15" bestFit="1" customWidth="1"/>
    <col min="2311" max="2311" width="9.7109375" style="15" bestFit="1" customWidth="1"/>
    <col min="2312" max="2560" width="11.42578125" style="15"/>
    <col min="2561" max="2561" width="9.7109375" style="15" bestFit="1" customWidth="1"/>
    <col min="2562" max="2562" width="10.42578125" style="15" bestFit="1" customWidth="1"/>
    <col min="2563" max="2564" width="11" style="15" bestFit="1" customWidth="1"/>
    <col min="2565" max="2566" width="10.42578125" style="15" bestFit="1" customWidth="1"/>
    <col min="2567" max="2567" width="9.7109375" style="15" bestFit="1" customWidth="1"/>
    <col min="2568" max="2816" width="11.42578125" style="15"/>
    <col min="2817" max="2817" width="9.7109375" style="15" bestFit="1" customWidth="1"/>
    <col min="2818" max="2818" width="10.42578125" style="15" bestFit="1" customWidth="1"/>
    <col min="2819" max="2820" width="11" style="15" bestFit="1" customWidth="1"/>
    <col min="2821" max="2822" width="10.42578125" style="15" bestFit="1" customWidth="1"/>
    <col min="2823" max="2823" width="9.7109375" style="15" bestFit="1" customWidth="1"/>
    <col min="2824" max="3072" width="11.42578125" style="15"/>
    <col min="3073" max="3073" width="9.7109375" style="15" bestFit="1" customWidth="1"/>
    <col min="3074" max="3074" width="10.42578125" style="15" bestFit="1" customWidth="1"/>
    <col min="3075" max="3076" width="11" style="15" bestFit="1" customWidth="1"/>
    <col min="3077" max="3078" width="10.42578125" style="15" bestFit="1" customWidth="1"/>
    <col min="3079" max="3079" width="9.7109375" style="15" bestFit="1" customWidth="1"/>
    <col min="3080" max="3328" width="11.42578125" style="15"/>
    <col min="3329" max="3329" width="9.7109375" style="15" bestFit="1" customWidth="1"/>
    <col min="3330" max="3330" width="10.42578125" style="15" bestFit="1" customWidth="1"/>
    <col min="3331" max="3332" width="11" style="15" bestFit="1" customWidth="1"/>
    <col min="3333" max="3334" width="10.42578125" style="15" bestFit="1" customWidth="1"/>
    <col min="3335" max="3335" width="9.7109375" style="15" bestFit="1" customWidth="1"/>
    <col min="3336" max="3584" width="11.42578125" style="15"/>
    <col min="3585" max="3585" width="9.7109375" style="15" bestFit="1" customWidth="1"/>
    <col min="3586" max="3586" width="10.42578125" style="15" bestFit="1" customWidth="1"/>
    <col min="3587" max="3588" width="11" style="15" bestFit="1" customWidth="1"/>
    <col min="3589" max="3590" width="10.42578125" style="15" bestFit="1" customWidth="1"/>
    <col min="3591" max="3591" width="9.7109375" style="15" bestFit="1" customWidth="1"/>
    <col min="3592" max="3840" width="11.42578125" style="15"/>
    <col min="3841" max="3841" width="9.7109375" style="15" bestFit="1" customWidth="1"/>
    <col min="3842" max="3842" width="10.42578125" style="15" bestFit="1" customWidth="1"/>
    <col min="3843" max="3844" width="11" style="15" bestFit="1" customWidth="1"/>
    <col min="3845" max="3846" width="10.42578125" style="15" bestFit="1" customWidth="1"/>
    <col min="3847" max="3847" width="9.7109375" style="15" bestFit="1" customWidth="1"/>
    <col min="3848" max="4096" width="11.42578125" style="15"/>
    <col min="4097" max="4097" width="9.7109375" style="15" bestFit="1" customWidth="1"/>
    <col min="4098" max="4098" width="10.42578125" style="15" bestFit="1" customWidth="1"/>
    <col min="4099" max="4100" width="11" style="15" bestFit="1" customWidth="1"/>
    <col min="4101" max="4102" width="10.42578125" style="15" bestFit="1" customWidth="1"/>
    <col min="4103" max="4103" width="9.7109375" style="15" bestFit="1" customWidth="1"/>
    <col min="4104" max="4352" width="11.42578125" style="15"/>
    <col min="4353" max="4353" width="9.7109375" style="15" bestFit="1" customWidth="1"/>
    <col min="4354" max="4354" width="10.42578125" style="15" bestFit="1" customWidth="1"/>
    <col min="4355" max="4356" width="11" style="15" bestFit="1" customWidth="1"/>
    <col min="4357" max="4358" width="10.42578125" style="15" bestFit="1" customWidth="1"/>
    <col min="4359" max="4359" width="9.7109375" style="15" bestFit="1" customWidth="1"/>
    <col min="4360" max="4608" width="11.42578125" style="15"/>
    <col min="4609" max="4609" width="9.7109375" style="15" bestFit="1" customWidth="1"/>
    <col min="4610" max="4610" width="10.42578125" style="15" bestFit="1" customWidth="1"/>
    <col min="4611" max="4612" width="11" style="15" bestFit="1" customWidth="1"/>
    <col min="4613" max="4614" width="10.42578125" style="15" bestFit="1" customWidth="1"/>
    <col min="4615" max="4615" width="9.7109375" style="15" bestFit="1" customWidth="1"/>
    <col min="4616" max="4864" width="11.42578125" style="15"/>
    <col min="4865" max="4865" width="9.7109375" style="15" bestFit="1" customWidth="1"/>
    <col min="4866" max="4866" width="10.42578125" style="15" bestFit="1" customWidth="1"/>
    <col min="4867" max="4868" width="11" style="15" bestFit="1" customWidth="1"/>
    <col min="4869" max="4870" width="10.42578125" style="15" bestFit="1" customWidth="1"/>
    <col min="4871" max="4871" width="9.7109375" style="15" bestFit="1" customWidth="1"/>
    <col min="4872" max="5120" width="11.42578125" style="15"/>
    <col min="5121" max="5121" width="9.7109375" style="15" bestFit="1" customWidth="1"/>
    <col min="5122" max="5122" width="10.42578125" style="15" bestFit="1" customWidth="1"/>
    <col min="5123" max="5124" width="11" style="15" bestFit="1" customWidth="1"/>
    <col min="5125" max="5126" width="10.42578125" style="15" bestFit="1" customWidth="1"/>
    <col min="5127" max="5127" width="9.7109375" style="15" bestFit="1" customWidth="1"/>
    <col min="5128" max="5376" width="11.42578125" style="15"/>
    <col min="5377" max="5377" width="9.7109375" style="15" bestFit="1" customWidth="1"/>
    <col min="5378" max="5378" width="10.42578125" style="15" bestFit="1" customWidth="1"/>
    <col min="5379" max="5380" width="11" style="15" bestFit="1" customWidth="1"/>
    <col min="5381" max="5382" width="10.42578125" style="15" bestFit="1" customWidth="1"/>
    <col min="5383" max="5383" width="9.7109375" style="15" bestFit="1" customWidth="1"/>
    <col min="5384" max="5632" width="11.42578125" style="15"/>
    <col min="5633" max="5633" width="9.7109375" style="15" bestFit="1" customWidth="1"/>
    <col min="5634" max="5634" width="10.42578125" style="15" bestFit="1" customWidth="1"/>
    <col min="5635" max="5636" width="11" style="15" bestFit="1" customWidth="1"/>
    <col min="5637" max="5638" width="10.42578125" style="15" bestFit="1" customWidth="1"/>
    <col min="5639" max="5639" width="9.7109375" style="15" bestFit="1" customWidth="1"/>
    <col min="5640" max="5888" width="11.42578125" style="15"/>
    <col min="5889" max="5889" width="9.7109375" style="15" bestFit="1" customWidth="1"/>
    <col min="5890" max="5890" width="10.42578125" style="15" bestFit="1" customWidth="1"/>
    <col min="5891" max="5892" width="11" style="15" bestFit="1" customWidth="1"/>
    <col min="5893" max="5894" width="10.42578125" style="15" bestFit="1" customWidth="1"/>
    <col min="5895" max="5895" width="9.7109375" style="15" bestFit="1" customWidth="1"/>
    <col min="5896" max="6144" width="11.42578125" style="15"/>
    <col min="6145" max="6145" width="9.7109375" style="15" bestFit="1" customWidth="1"/>
    <col min="6146" max="6146" width="10.42578125" style="15" bestFit="1" customWidth="1"/>
    <col min="6147" max="6148" width="11" style="15" bestFit="1" customWidth="1"/>
    <col min="6149" max="6150" width="10.42578125" style="15" bestFit="1" customWidth="1"/>
    <col min="6151" max="6151" width="9.7109375" style="15" bestFit="1" customWidth="1"/>
    <col min="6152" max="6400" width="11.42578125" style="15"/>
    <col min="6401" max="6401" width="9.7109375" style="15" bestFit="1" customWidth="1"/>
    <col min="6402" max="6402" width="10.42578125" style="15" bestFit="1" customWidth="1"/>
    <col min="6403" max="6404" width="11" style="15" bestFit="1" customWidth="1"/>
    <col min="6405" max="6406" width="10.42578125" style="15" bestFit="1" customWidth="1"/>
    <col min="6407" max="6407" width="9.7109375" style="15" bestFit="1" customWidth="1"/>
    <col min="6408" max="6656" width="11.42578125" style="15"/>
    <col min="6657" max="6657" width="9.7109375" style="15" bestFit="1" customWidth="1"/>
    <col min="6658" max="6658" width="10.42578125" style="15" bestFit="1" customWidth="1"/>
    <col min="6659" max="6660" width="11" style="15" bestFit="1" customWidth="1"/>
    <col min="6661" max="6662" width="10.42578125" style="15" bestFit="1" customWidth="1"/>
    <col min="6663" max="6663" width="9.7109375" style="15" bestFit="1" customWidth="1"/>
    <col min="6664" max="6912" width="11.42578125" style="15"/>
    <col min="6913" max="6913" width="9.7109375" style="15" bestFit="1" customWidth="1"/>
    <col min="6914" max="6914" width="10.42578125" style="15" bestFit="1" customWidth="1"/>
    <col min="6915" max="6916" width="11" style="15" bestFit="1" customWidth="1"/>
    <col min="6917" max="6918" width="10.42578125" style="15" bestFit="1" customWidth="1"/>
    <col min="6919" max="6919" width="9.7109375" style="15" bestFit="1" customWidth="1"/>
    <col min="6920" max="7168" width="11.42578125" style="15"/>
    <col min="7169" max="7169" width="9.7109375" style="15" bestFit="1" customWidth="1"/>
    <col min="7170" max="7170" width="10.42578125" style="15" bestFit="1" customWidth="1"/>
    <col min="7171" max="7172" width="11" style="15" bestFit="1" customWidth="1"/>
    <col min="7173" max="7174" width="10.42578125" style="15" bestFit="1" customWidth="1"/>
    <col min="7175" max="7175" width="9.7109375" style="15" bestFit="1" customWidth="1"/>
    <col min="7176" max="7424" width="11.42578125" style="15"/>
    <col min="7425" max="7425" width="9.7109375" style="15" bestFit="1" customWidth="1"/>
    <col min="7426" max="7426" width="10.42578125" style="15" bestFit="1" customWidth="1"/>
    <col min="7427" max="7428" width="11" style="15" bestFit="1" customWidth="1"/>
    <col min="7429" max="7430" width="10.42578125" style="15" bestFit="1" customWidth="1"/>
    <col min="7431" max="7431" width="9.7109375" style="15" bestFit="1" customWidth="1"/>
    <col min="7432" max="7680" width="11.42578125" style="15"/>
    <col min="7681" max="7681" width="9.7109375" style="15" bestFit="1" customWidth="1"/>
    <col min="7682" max="7682" width="10.42578125" style="15" bestFit="1" customWidth="1"/>
    <col min="7683" max="7684" width="11" style="15" bestFit="1" customWidth="1"/>
    <col min="7685" max="7686" width="10.42578125" style="15" bestFit="1" customWidth="1"/>
    <col min="7687" max="7687" width="9.7109375" style="15" bestFit="1" customWidth="1"/>
    <col min="7688" max="7936" width="11.42578125" style="15"/>
    <col min="7937" max="7937" width="9.7109375" style="15" bestFit="1" customWidth="1"/>
    <col min="7938" max="7938" width="10.42578125" style="15" bestFit="1" customWidth="1"/>
    <col min="7939" max="7940" width="11" style="15" bestFit="1" customWidth="1"/>
    <col min="7941" max="7942" width="10.42578125" style="15" bestFit="1" customWidth="1"/>
    <col min="7943" max="7943" width="9.7109375" style="15" bestFit="1" customWidth="1"/>
    <col min="7944" max="8192" width="11.42578125" style="15"/>
    <col min="8193" max="8193" width="9.7109375" style="15" bestFit="1" customWidth="1"/>
    <col min="8194" max="8194" width="10.42578125" style="15" bestFit="1" customWidth="1"/>
    <col min="8195" max="8196" width="11" style="15" bestFit="1" customWidth="1"/>
    <col min="8197" max="8198" width="10.42578125" style="15" bestFit="1" customWidth="1"/>
    <col min="8199" max="8199" width="9.7109375" style="15" bestFit="1" customWidth="1"/>
    <col min="8200" max="8448" width="11.42578125" style="15"/>
    <col min="8449" max="8449" width="9.7109375" style="15" bestFit="1" customWidth="1"/>
    <col min="8450" max="8450" width="10.42578125" style="15" bestFit="1" customWidth="1"/>
    <col min="8451" max="8452" width="11" style="15" bestFit="1" customWidth="1"/>
    <col min="8453" max="8454" width="10.42578125" style="15" bestFit="1" customWidth="1"/>
    <col min="8455" max="8455" width="9.7109375" style="15" bestFit="1" customWidth="1"/>
    <col min="8456" max="8704" width="11.42578125" style="15"/>
    <col min="8705" max="8705" width="9.7109375" style="15" bestFit="1" customWidth="1"/>
    <col min="8706" max="8706" width="10.42578125" style="15" bestFit="1" customWidth="1"/>
    <col min="8707" max="8708" width="11" style="15" bestFit="1" customWidth="1"/>
    <col min="8709" max="8710" width="10.42578125" style="15" bestFit="1" customWidth="1"/>
    <col min="8711" max="8711" width="9.7109375" style="15" bestFit="1" customWidth="1"/>
    <col min="8712" max="8960" width="11.42578125" style="15"/>
    <col min="8961" max="8961" width="9.7109375" style="15" bestFit="1" customWidth="1"/>
    <col min="8962" max="8962" width="10.42578125" style="15" bestFit="1" customWidth="1"/>
    <col min="8963" max="8964" width="11" style="15" bestFit="1" customWidth="1"/>
    <col min="8965" max="8966" width="10.42578125" style="15" bestFit="1" customWidth="1"/>
    <col min="8967" max="8967" width="9.7109375" style="15" bestFit="1" customWidth="1"/>
    <col min="8968" max="9216" width="11.42578125" style="15"/>
    <col min="9217" max="9217" width="9.7109375" style="15" bestFit="1" customWidth="1"/>
    <col min="9218" max="9218" width="10.42578125" style="15" bestFit="1" customWidth="1"/>
    <col min="9219" max="9220" width="11" style="15" bestFit="1" customWidth="1"/>
    <col min="9221" max="9222" width="10.42578125" style="15" bestFit="1" customWidth="1"/>
    <col min="9223" max="9223" width="9.7109375" style="15" bestFit="1" customWidth="1"/>
    <col min="9224" max="9472" width="11.42578125" style="15"/>
    <col min="9473" max="9473" width="9.7109375" style="15" bestFit="1" customWidth="1"/>
    <col min="9474" max="9474" width="10.42578125" style="15" bestFit="1" customWidth="1"/>
    <col min="9475" max="9476" width="11" style="15" bestFit="1" customWidth="1"/>
    <col min="9477" max="9478" width="10.42578125" style="15" bestFit="1" customWidth="1"/>
    <col min="9479" max="9479" width="9.7109375" style="15" bestFit="1" customWidth="1"/>
    <col min="9480" max="9728" width="11.42578125" style="15"/>
    <col min="9729" max="9729" width="9.7109375" style="15" bestFit="1" customWidth="1"/>
    <col min="9730" max="9730" width="10.42578125" style="15" bestFit="1" customWidth="1"/>
    <col min="9731" max="9732" width="11" style="15" bestFit="1" customWidth="1"/>
    <col min="9733" max="9734" width="10.42578125" style="15" bestFit="1" customWidth="1"/>
    <col min="9735" max="9735" width="9.7109375" style="15" bestFit="1" customWidth="1"/>
    <col min="9736" max="9984" width="11.42578125" style="15"/>
    <col min="9985" max="9985" width="9.7109375" style="15" bestFit="1" customWidth="1"/>
    <col min="9986" max="9986" width="10.42578125" style="15" bestFit="1" customWidth="1"/>
    <col min="9987" max="9988" width="11" style="15" bestFit="1" customWidth="1"/>
    <col min="9989" max="9990" width="10.42578125" style="15" bestFit="1" customWidth="1"/>
    <col min="9991" max="9991" width="9.7109375" style="15" bestFit="1" customWidth="1"/>
    <col min="9992" max="10240" width="11.42578125" style="15"/>
    <col min="10241" max="10241" width="9.7109375" style="15" bestFit="1" customWidth="1"/>
    <col min="10242" max="10242" width="10.42578125" style="15" bestFit="1" customWidth="1"/>
    <col min="10243" max="10244" width="11" style="15" bestFit="1" customWidth="1"/>
    <col min="10245" max="10246" width="10.42578125" style="15" bestFit="1" customWidth="1"/>
    <col min="10247" max="10247" width="9.7109375" style="15" bestFit="1" customWidth="1"/>
    <col min="10248" max="10496" width="11.42578125" style="15"/>
    <col min="10497" max="10497" width="9.7109375" style="15" bestFit="1" customWidth="1"/>
    <col min="10498" max="10498" width="10.42578125" style="15" bestFit="1" customWidth="1"/>
    <col min="10499" max="10500" width="11" style="15" bestFit="1" customWidth="1"/>
    <col min="10501" max="10502" width="10.42578125" style="15" bestFit="1" customWidth="1"/>
    <col min="10503" max="10503" width="9.7109375" style="15" bestFit="1" customWidth="1"/>
    <col min="10504" max="10752" width="11.42578125" style="15"/>
    <col min="10753" max="10753" width="9.7109375" style="15" bestFit="1" customWidth="1"/>
    <col min="10754" max="10754" width="10.42578125" style="15" bestFit="1" customWidth="1"/>
    <col min="10755" max="10756" width="11" style="15" bestFit="1" customWidth="1"/>
    <col min="10757" max="10758" width="10.42578125" style="15" bestFit="1" customWidth="1"/>
    <col min="10759" max="10759" width="9.7109375" style="15" bestFit="1" customWidth="1"/>
    <col min="10760" max="11008" width="11.42578125" style="15"/>
    <col min="11009" max="11009" width="9.7109375" style="15" bestFit="1" customWidth="1"/>
    <col min="11010" max="11010" width="10.42578125" style="15" bestFit="1" customWidth="1"/>
    <col min="11011" max="11012" width="11" style="15" bestFit="1" customWidth="1"/>
    <col min="11013" max="11014" width="10.42578125" style="15" bestFit="1" customWidth="1"/>
    <col min="11015" max="11015" width="9.7109375" style="15" bestFit="1" customWidth="1"/>
    <col min="11016" max="11264" width="11.42578125" style="15"/>
    <col min="11265" max="11265" width="9.7109375" style="15" bestFit="1" customWidth="1"/>
    <col min="11266" max="11266" width="10.42578125" style="15" bestFit="1" customWidth="1"/>
    <col min="11267" max="11268" width="11" style="15" bestFit="1" customWidth="1"/>
    <col min="11269" max="11270" width="10.42578125" style="15" bestFit="1" customWidth="1"/>
    <col min="11271" max="11271" width="9.7109375" style="15" bestFit="1" customWidth="1"/>
    <col min="11272" max="11520" width="11.42578125" style="15"/>
    <col min="11521" max="11521" width="9.7109375" style="15" bestFit="1" customWidth="1"/>
    <col min="11522" max="11522" width="10.42578125" style="15" bestFit="1" customWidth="1"/>
    <col min="11523" max="11524" width="11" style="15" bestFit="1" customWidth="1"/>
    <col min="11525" max="11526" width="10.42578125" style="15" bestFit="1" customWidth="1"/>
    <col min="11527" max="11527" width="9.7109375" style="15" bestFit="1" customWidth="1"/>
    <col min="11528" max="11776" width="11.42578125" style="15"/>
    <col min="11777" max="11777" width="9.7109375" style="15" bestFit="1" customWidth="1"/>
    <col min="11778" max="11778" width="10.42578125" style="15" bestFit="1" customWidth="1"/>
    <col min="11779" max="11780" width="11" style="15" bestFit="1" customWidth="1"/>
    <col min="11781" max="11782" width="10.42578125" style="15" bestFit="1" customWidth="1"/>
    <col min="11783" max="11783" width="9.7109375" style="15" bestFit="1" customWidth="1"/>
    <col min="11784" max="12032" width="11.42578125" style="15"/>
    <col min="12033" max="12033" width="9.7109375" style="15" bestFit="1" customWidth="1"/>
    <col min="12034" max="12034" width="10.42578125" style="15" bestFit="1" customWidth="1"/>
    <col min="12035" max="12036" width="11" style="15" bestFit="1" customWidth="1"/>
    <col min="12037" max="12038" width="10.42578125" style="15" bestFit="1" customWidth="1"/>
    <col min="12039" max="12039" width="9.7109375" style="15" bestFit="1" customWidth="1"/>
    <col min="12040" max="12288" width="11.42578125" style="15"/>
    <col min="12289" max="12289" width="9.7109375" style="15" bestFit="1" customWidth="1"/>
    <col min="12290" max="12290" width="10.42578125" style="15" bestFit="1" customWidth="1"/>
    <col min="12291" max="12292" width="11" style="15" bestFit="1" customWidth="1"/>
    <col min="12293" max="12294" width="10.42578125" style="15" bestFit="1" customWidth="1"/>
    <col min="12295" max="12295" width="9.7109375" style="15" bestFit="1" customWidth="1"/>
    <col min="12296" max="12544" width="11.42578125" style="15"/>
    <col min="12545" max="12545" width="9.7109375" style="15" bestFit="1" customWidth="1"/>
    <col min="12546" max="12546" width="10.42578125" style="15" bestFit="1" customWidth="1"/>
    <col min="12547" max="12548" width="11" style="15" bestFit="1" customWidth="1"/>
    <col min="12549" max="12550" width="10.42578125" style="15" bestFit="1" customWidth="1"/>
    <col min="12551" max="12551" width="9.7109375" style="15" bestFit="1" customWidth="1"/>
    <col min="12552" max="12800" width="11.42578125" style="15"/>
    <col min="12801" max="12801" width="9.7109375" style="15" bestFit="1" customWidth="1"/>
    <col min="12802" max="12802" width="10.42578125" style="15" bestFit="1" customWidth="1"/>
    <col min="12803" max="12804" width="11" style="15" bestFit="1" customWidth="1"/>
    <col min="12805" max="12806" width="10.42578125" style="15" bestFit="1" customWidth="1"/>
    <col min="12807" max="12807" width="9.7109375" style="15" bestFit="1" customWidth="1"/>
    <col min="12808" max="13056" width="11.42578125" style="15"/>
    <col min="13057" max="13057" width="9.7109375" style="15" bestFit="1" customWidth="1"/>
    <col min="13058" max="13058" width="10.42578125" style="15" bestFit="1" customWidth="1"/>
    <col min="13059" max="13060" width="11" style="15" bestFit="1" customWidth="1"/>
    <col min="13061" max="13062" width="10.42578125" style="15" bestFit="1" customWidth="1"/>
    <col min="13063" max="13063" width="9.7109375" style="15" bestFit="1" customWidth="1"/>
    <col min="13064" max="13312" width="11.42578125" style="15"/>
    <col min="13313" max="13313" width="9.7109375" style="15" bestFit="1" customWidth="1"/>
    <col min="13314" max="13314" width="10.42578125" style="15" bestFit="1" customWidth="1"/>
    <col min="13315" max="13316" width="11" style="15" bestFit="1" customWidth="1"/>
    <col min="13317" max="13318" width="10.42578125" style="15" bestFit="1" customWidth="1"/>
    <col min="13319" max="13319" width="9.7109375" style="15" bestFit="1" customWidth="1"/>
    <col min="13320" max="13568" width="11.42578125" style="15"/>
    <col min="13569" max="13569" width="9.7109375" style="15" bestFit="1" customWidth="1"/>
    <col min="13570" max="13570" width="10.42578125" style="15" bestFit="1" customWidth="1"/>
    <col min="13571" max="13572" width="11" style="15" bestFit="1" customWidth="1"/>
    <col min="13573" max="13574" width="10.42578125" style="15" bestFit="1" customWidth="1"/>
    <col min="13575" max="13575" width="9.7109375" style="15" bestFit="1" customWidth="1"/>
    <col min="13576" max="13824" width="11.42578125" style="15"/>
    <col min="13825" max="13825" width="9.7109375" style="15" bestFit="1" customWidth="1"/>
    <col min="13826" max="13826" width="10.42578125" style="15" bestFit="1" customWidth="1"/>
    <col min="13827" max="13828" width="11" style="15" bestFit="1" customWidth="1"/>
    <col min="13829" max="13830" width="10.42578125" style="15" bestFit="1" customWidth="1"/>
    <col min="13831" max="13831" width="9.7109375" style="15" bestFit="1" customWidth="1"/>
    <col min="13832" max="14080" width="11.42578125" style="15"/>
    <col min="14081" max="14081" width="9.7109375" style="15" bestFit="1" customWidth="1"/>
    <col min="14082" max="14082" width="10.42578125" style="15" bestFit="1" customWidth="1"/>
    <col min="14083" max="14084" width="11" style="15" bestFit="1" customWidth="1"/>
    <col min="14085" max="14086" width="10.42578125" style="15" bestFit="1" customWidth="1"/>
    <col min="14087" max="14087" width="9.7109375" style="15" bestFit="1" customWidth="1"/>
    <col min="14088" max="14336" width="11.42578125" style="15"/>
    <col min="14337" max="14337" width="9.7109375" style="15" bestFit="1" customWidth="1"/>
    <col min="14338" max="14338" width="10.42578125" style="15" bestFit="1" customWidth="1"/>
    <col min="14339" max="14340" width="11" style="15" bestFit="1" customWidth="1"/>
    <col min="14341" max="14342" width="10.42578125" style="15" bestFit="1" customWidth="1"/>
    <col min="14343" max="14343" width="9.7109375" style="15" bestFit="1" customWidth="1"/>
    <col min="14344" max="14592" width="11.42578125" style="15"/>
    <col min="14593" max="14593" width="9.7109375" style="15" bestFit="1" customWidth="1"/>
    <col min="14594" max="14594" width="10.42578125" style="15" bestFit="1" customWidth="1"/>
    <col min="14595" max="14596" width="11" style="15" bestFit="1" customWidth="1"/>
    <col min="14597" max="14598" width="10.42578125" style="15" bestFit="1" customWidth="1"/>
    <col min="14599" max="14599" width="9.7109375" style="15" bestFit="1" customWidth="1"/>
    <col min="14600" max="14848" width="11.42578125" style="15"/>
    <col min="14849" max="14849" width="9.7109375" style="15" bestFit="1" customWidth="1"/>
    <col min="14850" max="14850" width="10.42578125" style="15" bestFit="1" customWidth="1"/>
    <col min="14851" max="14852" width="11" style="15" bestFit="1" customWidth="1"/>
    <col min="14853" max="14854" width="10.42578125" style="15" bestFit="1" customWidth="1"/>
    <col min="14855" max="14855" width="9.7109375" style="15" bestFit="1" customWidth="1"/>
    <col min="14856" max="15104" width="11.42578125" style="15"/>
    <col min="15105" max="15105" width="9.7109375" style="15" bestFit="1" customWidth="1"/>
    <col min="15106" max="15106" width="10.42578125" style="15" bestFit="1" customWidth="1"/>
    <col min="15107" max="15108" width="11" style="15" bestFit="1" customWidth="1"/>
    <col min="15109" max="15110" width="10.42578125" style="15" bestFit="1" customWidth="1"/>
    <col min="15111" max="15111" width="9.7109375" style="15" bestFit="1" customWidth="1"/>
    <col min="15112" max="15360" width="11.42578125" style="15"/>
    <col min="15361" max="15361" width="9.7109375" style="15" bestFit="1" customWidth="1"/>
    <col min="15362" max="15362" width="10.42578125" style="15" bestFit="1" customWidth="1"/>
    <col min="15363" max="15364" width="11" style="15" bestFit="1" customWidth="1"/>
    <col min="15365" max="15366" width="10.42578125" style="15" bestFit="1" customWidth="1"/>
    <col min="15367" max="15367" width="9.7109375" style="15" bestFit="1" customWidth="1"/>
    <col min="15368" max="15616" width="11.42578125" style="15"/>
    <col min="15617" max="15617" width="9.7109375" style="15" bestFit="1" customWidth="1"/>
    <col min="15618" max="15618" width="10.42578125" style="15" bestFit="1" customWidth="1"/>
    <col min="15619" max="15620" width="11" style="15" bestFit="1" customWidth="1"/>
    <col min="15621" max="15622" width="10.42578125" style="15" bestFit="1" customWidth="1"/>
    <col min="15623" max="15623" width="9.7109375" style="15" bestFit="1" customWidth="1"/>
    <col min="15624" max="15872" width="11.42578125" style="15"/>
    <col min="15873" max="15873" width="9.7109375" style="15" bestFit="1" customWidth="1"/>
    <col min="15874" max="15874" width="10.42578125" style="15" bestFit="1" customWidth="1"/>
    <col min="15875" max="15876" width="11" style="15" bestFit="1" customWidth="1"/>
    <col min="15877" max="15878" width="10.42578125" style="15" bestFit="1" customWidth="1"/>
    <col min="15879" max="15879" width="9.7109375" style="15" bestFit="1" customWidth="1"/>
    <col min="15880" max="16128" width="11.42578125" style="15"/>
    <col min="16129" max="16129" width="9.7109375" style="15" bestFit="1" customWidth="1"/>
    <col min="16130" max="16130" width="10.42578125" style="15" bestFit="1" customWidth="1"/>
    <col min="16131" max="16132" width="11" style="15" bestFit="1" customWidth="1"/>
    <col min="16133" max="16134" width="10.42578125" style="15" bestFit="1" customWidth="1"/>
    <col min="16135" max="16135" width="9.7109375" style="15" bestFit="1" customWidth="1"/>
    <col min="16136" max="16384" width="11.42578125" style="15"/>
  </cols>
  <sheetData>
    <row r="1" spans="1:8" ht="20.25" x14ac:dyDescent="0.3">
      <c r="A1" s="64" t="s">
        <v>999</v>
      </c>
      <c r="B1" s="64"/>
      <c r="C1" s="64"/>
      <c r="D1" s="64"/>
      <c r="E1" s="64"/>
      <c r="F1" s="64"/>
      <c r="G1" s="64"/>
      <c r="H1" s="64"/>
    </row>
    <row r="2" spans="1:8" ht="13.5" thickBot="1" x14ac:dyDescent="0.25"/>
    <row r="3" spans="1:8" s="16" customFormat="1" ht="13.5" thickBot="1" x14ac:dyDescent="0.25">
      <c r="A3" s="25" t="s">
        <v>1000</v>
      </c>
      <c r="B3" s="26">
        <v>200</v>
      </c>
    </row>
    <row r="4" spans="1:8" s="16" customFormat="1" ht="13.5" thickBot="1" x14ac:dyDescent="0.25">
      <c r="A4" s="27" t="s">
        <v>796</v>
      </c>
      <c r="B4" s="28" t="s">
        <v>1001</v>
      </c>
      <c r="C4" s="29" t="s">
        <v>1002</v>
      </c>
      <c r="D4" s="29" t="s">
        <v>775</v>
      </c>
      <c r="E4" s="29" t="s">
        <v>1003</v>
      </c>
      <c r="F4" s="29" t="s">
        <v>1004</v>
      </c>
      <c r="G4" s="30" t="s">
        <v>1005</v>
      </c>
    </row>
    <row r="5" spans="1:8" x14ac:dyDescent="0.2">
      <c r="A5" s="18" t="str">
        <f>+[3]Datos!B3</f>
        <v>Resolución quejas recibidas</v>
      </c>
      <c r="B5" s="31">
        <v>41.225505965181121</v>
      </c>
      <c r="C5" s="31">
        <v>-18.055249545284131</v>
      </c>
      <c r="D5" s="31">
        <v>20.207333132159807</v>
      </c>
      <c r="E5" s="31">
        <v>121.67755255632282</v>
      </c>
      <c r="F5" s="31">
        <v>11.030754849797127</v>
      </c>
      <c r="G5" s="32">
        <v>0.54587880437531711</v>
      </c>
    </row>
    <row r="6" spans="1:8" ht="13.5" thickBot="1" x14ac:dyDescent="0.25">
      <c r="A6" s="23" t="str">
        <f>+[3]Datos!C3</f>
        <v>Quejas periodo actual</v>
      </c>
      <c r="B6" s="33">
        <v>191.4996089916915</v>
      </c>
      <c r="C6" s="33">
        <v>108.51871680415589</v>
      </c>
      <c r="D6" s="33">
        <v>149.91658376856384</v>
      </c>
      <c r="E6" s="33">
        <v>225.26308797375677</v>
      </c>
      <c r="F6" s="33">
        <v>15.008767037093913</v>
      </c>
      <c r="G6" s="34">
        <v>0.10011412119865232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3BF5-B9BA-4D48-BA40-A0292ECA8BE7}">
  <dimension ref="A1:AA200"/>
  <sheetViews>
    <sheetView workbookViewId="0">
      <selection activeCell="B4" sqref="B4:C4"/>
    </sheetView>
  </sheetViews>
  <sheetFormatPr baseColWidth="10" defaultColWidth="11.28515625" defaultRowHeight="12.75" x14ac:dyDescent="0.2"/>
  <cols>
    <col min="1" max="1" width="11.42578125" style="15" bestFit="1" customWidth="1"/>
    <col min="2" max="2" width="12.5703125" style="15" bestFit="1" customWidth="1"/>
    <col min="3" max="3" width="10.140625" style="15" customWidth="1"/>
    <col min="4" max="4" width="6" style="15" customWidth="1"/>
    <col min="5" max="5" width="11.42578125" style="15" hidden="1" customWidth="1"/>
    <col min="6" max="6" width="12.5703125" style="15" bestFit="1" customWidth="1"/>
    <col min="7" max="7" width="9.7109375" style="15" bestFit="1" customWidth="1"/>
    <col min="8" max="8" width="11.140625" style="15" bestFit="1" customWidth="1"/>
    <col min="9" max="9" width="12.28515625" style="15" bestFit="1" customWidth="1"/>
    <col min="10" max="10" width="12.140625" style="15" bestFit="1" customWidth="1"/>
    <col min="11" max="26" width="11.28515625" style="15"/>
    <col min="27" max="28" width="5.42578125" style="15" bestFit="1" customWidth="1"/>
    <col min="29" max="256" width="11.28515625" style="15"/>
    <col min="257" max="257" width="11.42578125" style="15" bestFit="1" customWidth="1"/>
    <col min="258" max="258" width="12.5703125" style="15" bestFit="1" customWidth="1"/>
    <col min="259" max="259" width="10.140625" style="15" customWidth="1"/>
    <col min="260" max="260" width="6" style="15" customWidth="1"/>
    <col min="261" max="261" width="0" style="15" hidden="1" customWidth="1"/>
    <col min="262" max="262" width="12.5703125" style="15" bestFit="1" customWidth="1"/>
    <col min="263" max="263" width="9.7109375" style="15" bestFit="1" customWidth="1"/>
    <col min="264" max="264" width="11.140625" style="15" bestFit="1" customWidth="1"/>
    <col min="265" max="265" width="12.28515625" style="15" bestFit="1" customWidth="1"/>
    <col min="266" max="266" width="12.140625" style="15" bestFit="1" customWidth="1"/>
    <col min="267" max="282" width="11.28515625" style="15"/>
    <col min="283" max="284" width="5.42578125" style="15" bestFit="1" customWidth="1"/>
    <col min="285" max="512" width="11.28515625" style="15"/>
    <col min="513" max="513" width="11.42578125" style="15" bestFit="1" customWidth="1"/>
    <col min="514" max="514" width="12.5703125" style="15" bestFit="1" customWidth="1"/>
    <col min="515" max="515" width="10.140625" style="15" customWidth="1"/>
    <col min="516" max="516" width="6" style="15" customWidth="1"/>
    <col min="517" max="517" width="0" style="15" hidden="1" customWidth="1"/>
    <col min="518" max="518" width="12.5703125" style="15" bestFit="1" customWidth="1"/>
    <col min="519" max="519" width="9.7109375" style="15" bestFit="1" customWidth="1"/>
    <col min="520" max="520" width="11.140625" style="15" bestFit="1" customWidth="1"/>
    <col min="521" max="521" width="12.28515625" style="15" bestFit="1" customWidth="1"/>
    <col min="522" max="522" width="12.140625" style="15" bestFit="1" customWidth="1"/>
    <col min="523" max="538" width="11.28515625" style="15"/>
    <col min="539" max="540" width="5.42578125" style="15" bestFit="1" customWidth="1"/>
    <col min="541" max="768" width="11.28515625" style="15"/>
    <col min="769" max="769" width="11.42578125" style="15" bestFit="1" customWidth="1"/>
    <col min="770" max="770" width="12.5703125" style="15" bestFit="1" customWidth="1"/>
    <col min="771" max="771" width="10.140625" style="15" customWidth="1"/>
    <col min="772" max="772" width="6" style="15" customWidth="1"/>
    <col min="773" max="773" width="0" style="15" hidden="1" customWidth="1"/>
    <col min="774" max="774" width="12.5703125" style="15" bestFit="1" customWidth="1"/>
    <col min="775" max="775" width="9.7109375" style="15" bestFit="1" customWidth="1"/>
    <col min="776" max="776" width="11.140625" style="15" bestFit="1" customWidth="1"/>
    <col min="777" max="777" width="12.28515625" style="15" bestFit="1" customWidth="1"/>
    <col min="778" max="778" width="12.140625" style="15" bestFit="1" customWidth="1"/>
    <col min="779" max="794" width="11.28515625" style="15"/>
    <col min="795" max="796" width="5.42578125" style="15" bestFit="1" customWidth="1"/>
    <col min="797" max="1024" width="11.28515625" style="15"/>
    <col min="1025" max="1025" width="11.42578125" style="15" bestFit="1" customWidth="1"/>
    <col min="1026" max="1026" width="12.5703125" style="15" bestFit="1" customWidth="1"/>
    <col min="1027" max="1027" width="10.140625" style="15" customWidth="1"/>
    <col min="1028" max="1028" width="6" style="15" customWidth="1"/>
    <col min="1029" max="1029" width="0" style="15" hidden="1" customWidth="1"/>
    <col min="1030" max="1030" width="12.5703125" style="15" bestFit="1" customWidth="1"/>
    <col min="1031" max="1031" width="9.7109375" style="15" bestFit="1" customWidth="1"/>
    <col min="1032" max="1032" width="11.140625" style="15" bestFit="1" customWidth="1"/>
    <col min="1033" max="1033" width="12.28515625" style="15" bestFit="1" customWidth="1"/>
    <col min="1034" max="1034" width="12.140625" style="15" bestFit="1" customWidth="1"/>
    <col min="1035" max="1050" width="11.28515625" style="15"/>
    <col min="1051" max="1052" width="5.42578125" style="15" bestFit="1" customWidth="1"/>
    <col min="1053" max="1280" width="11.28515625" style="15"/>
    <col min="1281" max="1281" width="11.42578125" style="15" bestFit="1" customWidth="1"/>
    <col min="1282" max="1282" width="12.5703125" style="15" bestFit="1" customWidth="1"/>
    <col min="1283" max="1283" width="10.140625" style="15" customWidth="1"/>
    <col min="1284" max="1284" width="6" style="15" customWidth="1"/>
    <col min="1285" max="1285" width="0" style="15" hidden="1" customWidth="1"/>
    <col min="1286" max="1286" width="12.5703125" style="15" bestFit="1" customWidth="1"/>
    <col min="1287" max="1287" width="9.7109375" style="15" bestFit="1" customWidth="1"/>
    <col min="1288" max="1288" width="11.140625" style="15" bestFit="1" customWidth="1"/>
    <col min="1289" max="1289" width="12.28515625" style="15" bestFit="1" customWidth="1"/>
    <col min="1290" max="1290" width="12.140625" style="15" bestFit="1" customWidth="1"/>
    <col min="1291" max="1306" width="11.28515625" style="15"/>
    <col min="1307" max="1308" width="5.42578125" style="15" bestFit="1" customWidth="1"/>
    <col min="1309" max="1536" width="11.28515625" style="15"/>
    <col min="1537" max="1537" width="11.42578125" style="15" bestFit="1" customWidth="1"/>
    <col min="1538" max="1538" width="12.5703125" style="15" bestFit="1" customWidth="1"/>
    <col min="1539" max="1539" width="10.140625" style="15" customWidth="1"/>
    <col min="1540" max="1540" width="6" style="15" customWidth="1"/>
    <col min="1541" max="1541" width="0" style="15" hidden="1" customWidth="1"/>
    <col min="1542" max="1542" width="12.5703125" style="15" bestFit="1" customWidth="1"/>
    <col min="1543" max="1543" width="9.7109375" style="15" bestFit="1" customWidth="1"/>
    <col min="1544" max="1544" width="11.140625" style="15" bestFit="1" customWidth="1"/>
    <col min="1545" max="1545" width="12.28515625" style="15" bestFit="1" customWidth="1"/>
    <col min="1546" max="1546" width="12.140625" style="15" bestFit="1" customWidth="1"/>
    <col min="1547" max="1562" width="11.28515625" style="15"/>
    <col min="1563" max="1564" width="5.42578125" style="15" bestFit="1" customWidth="1"/>
    <col min="1565" max="1792" width="11.28515625" style="15"/>
    <col min="1793" max="1793" width="11.42578125" style="15" bestFit="1" customWidth="1"/>
    <col min="1794" max="1794" width="12.5703125" style="15" bestFit="1" customWidth="1"/>
    <col min="1795" max="1795" width="10.140625" style="15" customWidth="1"/>
    <col min="1796" max="1796" width="6" style="15" customWidth="1"/>
    <col min="1797" max="1797" width="0" style="15" hidden="1" customWidth="1"/>
    <col min="1798" max="1798" width="12.5703125" style="15" bestFit="1" customWidth="1"/>
    <col min="1799" max="1799" width="9.7109375" style="15" bestFit="1" customWidth="1"/>
    <col min="1800" max="1800" width="11.140625" style="15" bestFit="1" customWidth="1"/>
    <col min="1801" max="1801" width="12.28515625" style="15" bestFit="1" customWidth="1"/>
    <col min="1802" max="1802" width="12.140625" style="15" bestFit="1" customWidth="1"/>
    <col min="1803" max="1818" width="11.28515625" style="15"/>
    <col min="1819" max="1820" width="5.42578125" style="15" bestFit="1" customWidth="1"/>
    <col min="1821" max="2048" width="11.28515625" style="15"/>
    <col min="2049" max="2049" width="11.42578125" style="15" bestFit="1" customWidth="1"/>
    <col min="2050" max="2050" width="12.5703125" style="15" bestFit="1" customWidth="1"/>
    <col min="2051" max="2051" width="10.140625" style="15" customWidth="1"/>
    <col min="2052" max="2052" width="6" style="15" customWidth="1"/>
    <col min="2053" max="2053" width="0" style="15" hidden="1" customWidth="1"/>
    <col min="2054" max="2054" width="12.5703125" style="15" bestFit="1" customWidth="1"/>
    <col min="2055" max="2055" width="9.7109375" style="15" bestFit="1" customWidth="1"/>
    <col min="2056" max="2056" width="11.140625" style="15" bestFit="1" customWidth="1"/>
    <col min="2057" max="2057" width="12.28515625" style="15" bestFit="1" customWidth="1"/>
    <col min="2058" max="2058" width="12.140625" style="15" bestFit="1" customWidth="1"/>
    <col min="2059" max="2074" width="11.28515625" style="15"/>
    <col min="2075" max="2076" width="5.42578125" style="15" bestFit="1" customWidth="1"/>
    <col min="2077" max="2304" width="11.28515625" style="15"/>
    <col min="2305" max="2305" width="11.42578125" style="15" bestFit="1" customWidth="1"/>
    <col min="2306" max="2306" width="12.5703125" style="15" bestFit="1" customWidth="1"/>
    <col min="2307" max="2307" width="10.140625" style="15" customWidth="1"/>
    <col min="2308" max="2308" width="6" style="15" customWidth="1"/>
    <col min="2309" max="2309" width="0" style="15" hidden="1" customWidth="1"/>
    <col min="2310" max="2310" width="12.5703125" style="15" bestFit="1" customWidth="1"/>
    <col min="2311" max="2311" width="9.7109375" style="15" bestFit="1" customWidth="1"/>
    <col min="2312" max="2312" width="11.140625" style="15" bestFit="1" customWidth="1"/>
    <col min="2313" max="2313" width="12.28515625" style="15" bestFit="1" customWidth="1"/>
    <col min="2314" max="2314" width="12.140625" style="15" bestFit="1" customWidth="1"/>
    <col min="2315" max="2330" width="11.28515625" style="15"/>
    <col min="2331" max="2332" width="5.42578125" style="15" bestFit="1" customWidth="1"/>
    <col min="2333" max="2560" width="11.28515625" style="15"/>
    <col min="2561" max="2561" width="11.42578125" style="15" bestFit="1" customWidth="1"/>
    <col min="2562" max="2562" width="12.5703125" style="15" bestFit="1" customWidth="1"/>
    <col min="2563" max="2563" width="10.140625" style="15" customWidth="1"/>
    <col min="2564" max="2564" width="6" style="15" customWidth="1"/>
    <col min="2565" max="2565" width="0" style="15" hidden="1" customWidth="1"/>
    <col min="2566" max="2566" width="12.5703125" style="15" bestFit="1" customWidth="1"/>
    <col min="2567" max="2567" width="9.7109375" style="15" bestFit="1" customWidth="1"/>
    <col min="2568" max="2568" width="11.140625" style="15" bestFit="1" customWidth="1"/>
    <col min="2569" max="2569" width="12.28515625" style="15" bestFit="1" customWidth="1"/>
    <col min="2570" max="2570" width="12.140625" style="15" bestFit="1" customWidth="1"/>
    <col min="2571" max="2586" width="11.28515625" style="15"/>
    <col min="2587" max="2588" width="5.42578125" style="15" bestFit="1" customWidth="1"/>
    <col min="2589" max="2816" width="11.28515625" style="15"/>
    <col min="2817" max="2817" width="11.42578125" style="15" bestFit="1" customWidth="1"/>
    <col min="2818" max="2818" width="12.5703125" style="15" bestFit="1" customWidth="1"/>
    <col min="2819" max="2819" width="10.140625" style="15" customWidth="1"/>
    <col min="2820" max="2820" width="6" style="15" customWidth="1"/>
    <col min="2821" max="2821" width="0" style="15" hidden="1" customWidth="1"/>
    <col min="2822" max="2822" width="12.5703125" style="15" bestFit="1" customWidth="1"/>
    <col min="2823" max="2823" width="9.7109375" style="15" bestFit="1" customWidth="1"/>
    <col min="2824" max="2824" width="11.140625" style="15" bestFit="1" customWidth="1"/>
    <col min="2825" max="2825" width="12.28515625" style="15" bestFit="1" customWidth="1"/>
    <col min="2826" max="2826" width="12.140625" style="15" bestFit="1" customWidth="1"/>
    <col min="2827" max="2842" width="11.28515625" style="15"/>
    <col min="2843" max="2844" width="5.42578125" style="15" bestFit="1" customWidth="1"/>
    <col min="2845" max="3072" width="11.28515625" style="15"/>
    <col min="3073" max="3073" width="11.42578125" style="15" bestFit="1" customWidth="1"/>
    <col min="3074" max="3074" width="12.5703125" style="15" bestFit="1" customWidth="1"/>
    <col min="3075" max="3075" width="10.140625" style="15" customWidth="1"/>
    <col min="3076" max="3076" width="6" style="15" customWidth="1"/>
    <col min="3077" max="3077" width="0" style="15" hidden="1" customWidth="1"/>
    <col min="3078" max="3078" width="12.5703125" style="15" bestFit="1" customWidth="1"/>
    <col min="3079" max="3079" width="9.7109375" style="15" bestFit="1" customWidth="1"/>
    <col min="3080" max="3080" width="11.140625" style="15" bestFit="1" customWidth="1"/>
    <col min="3081" max="3081" width="12.28515625" style="15" bestFit="1" customWidth="1"/>
    <col min="3082" max="3082" width="12.140625" style="15" bestFit="1" customWidth="1"/>
    <col min="3083" max="3098" width="11.28515625" style="15"/>
    <col min="3099" max="3100" width="5.42578125" style="15" bestFit="1" customWidth="1"/>
    <col min="3101" max="3328" width="11.28515625" style="15"/>
    <col min="3329" max="3329" width="11.42578125" style="15" bestFit="1" customWidth="1"/>
    <col min="3330" max="3330" width="12.5703125" style="15" bestFit="1" customWidth="1"/>
    <col min="3331" max="3331" width="10.140625" style="15" customWidth="1"/>
    <col min="3332" max="3332" width="6" style="15" customWidth="1"/>
    <col min="3333" max="3333" width="0" style="15" hidden="1" customWidth="1"/>
    <col min="3334" max="3334" width="12.5703125" style="15" bestFit="1" customWidth="1"/>
    <col min="3335" max="3335" width="9.7109375" style="15" bestFit="1" customWidth="1"/>
    <col min="3336" max="3336" width="11.140625" style="15" bestFit="1" customWidth="1"/>
    <col min="3337" max="3337" width="12.28515625" style="15" bestFit="1" customWidth="1"/>
    <col min="3338" max="3338" width="12.140625" style="15" bestFit="1" customWidth="1"/>
    <col min="3339" max="3354" width="11.28515625" style="15"/>
    <col min="3355" max="3356" width="5.42578125" style="15" bestFit="1" customWidth="1"/>
    <col min="3357" max="3584" width="11.28515625" style="15"/>
    <col min="3585" max="3585" width="11.42578125" style="15" bestFit="1" customWidth="1"/>
    <col min="3586" max="3586" width="12.5703125" style="15" bestFit="1" customWidth="1"/>
    <col min="3587" max="3587" width="10.140625" style="15" customWidth="1"/>
    <col min="3588" max="3588" width="6" style="15" customWidth="1"/>
    <col min="3589" max="3589" width="0" style="15" hidden="1" customWidth="1"/>
    <col min="3590" max="3590" width="12.5703125" style="15" bestFit="1" customWidth="1"/>
    <col min="3591" max="3591" width="9.7109375" style="15" bestFit="1" customWidth="1"/>
    <col min="3592" max="3592" width="11.140625" style="15" bestFit="1" customWidth="1"/>
    <col min="3593" max="3593" width="12.28515625" style="15" bestFit="1" customWidth="1"/>
    <col min="3594" max="3594" width="12.140625" style="15" bestFit="1" customWidth="1"/>
    <col min="3595" max="3610" width="11.28515625" style="15"/>
    <col min="3611" max="3612" width="5.42578125" style="15" bestFit="1" customWidth="1"/>
    <col min="3613" max="3840" width="11.28515625" style="15"/>
    <col min="3841" max="3841" width="11.42578125" style="15" bestFit="1" customWidth="1"/>
    <col min="3842" max="3842" width="12.5703125" style="15" bestFit="1" customWidth="1"/>
    <col min="3843" max="3843" width="10.140625" style="15" customWidth="1"/>
    <col min="3844" max="3844" width="6" style="15" customWidth="1"/>
    <col min="3845" max="3845" width="0" style="15" hidden="1" customWidth="1"/>
    <col min="3846" max="3846" width="12.5703125" style="15" bestFit="1" customWidth="1"/>
    <col min="3847" max="3847" width="9.7109375" style="15" bestFit="1" customWidth="1"/>
    <col min="3848" max="3848" width="11.140625" style="15" bestFit="1" customWidth="1"/>
    <col min="3849" max="3849" width="12.28515625" style="15" bestFit="1" customWidth="1"/>
    <col min="3850" max="3850" width="12.140625" style="15" bestFit="1" customWidth="1"/>
    <col min="3851" max="3866" width="11.28515625" style="15"/>
    <col min="3867" max="3868" width="5.42578125" style="15" bestFit="1" customWidth="1"/>
    <col min="3869" max="4096" width="11.28515625" style="15"/>
    <col min="4097" max="4097" width="11.42578125" style="15" bestFit="1" customWidth="1"/>
    <col min="4098" max="4098" width="12.5703125" style="15" bestFit="1" customWidth="1"/>
    <col min="4099" max="4099" width="10.140625" style="15" customWidth="1"/>
    <col min="4100" max="4100" width="6" style="15" customWidth="1"/>
    <col min="4101" max="4101" width="0" style="15" hidden="1" customWidth="1"/>
    <col min="4102" max="4102" width="12.5703125" style="15" bestFit="1" customWidth="1"/>
    <col min="4103" max="4103" width="9.7109375" style="15" bestFit="1" customWidth="1"/>
    <col min="4104" max="4104" width="11.140625" style="15" bestFit="1" customWidth="1"/>
    <col min="4105" max="4105" width="12.28515625" style="15" bestFit="1" customWidth="1"/>
    <col min="4106" max="4106" width="12.140625" style="15" bestFit="1" customWidth="1"/>
    <col min="4107" max="4122" width="11.28515625" style="15"/>
    <col min="4123" max="4124" width="5.42578125" style="15" bestFit="1" customWidth="1"/>
    <col min="4125" max="4352" width="11.28515625" style="15"/>
    <col min="4353" max="4353" width="11.42578125" style="15" bestFit="1" customWidth="1"/>
    <col min="4354" max="4354" width="12.5703125" style="15" bestFit="1" customWidth="1"/>
    <col min="4355" max="4355" width="10.140625" style="15" customWidth="1"/>
    <col min="4356" max="4356" width="6" style="15" customWidth="1"/>
    <col min="4357" max="4357" width="0" style="15" hidden="1" customWidth="1"/>
    <col min="4358" max="4358" width="12.5703125" style="15" bestFit="1" customWidth="1"/>
    <col min="4359" max="4359" width="9.7109375" style="15" bestFit="1" customWidth="1"/>
    <col min="4360" max="4360" width="11.140625" style="15" bestFit="1" customWidth="1"/>
    <col min="4361" max="4361" width="12.28515625" style="15" bestFit="1" customWidth="1"/>
    <col min="4362" max="4362" width="12.140625" style="15" bestFit="1" customWidth="1"/>
    <col min="4363" max="4378" width="11.28515625" style="15"/>
    <col min="4379" max="4380" width="5.42578125" style="15" bestFit="1" customWidth="1"/>
    <col min="4381" max="4608" width="11.28515625" style="15"/>
    <col min="4609" max="4609" width="11.42578125" style="15" bestFit="1" customWidth="1"/>
    <col min="4610" max="4610" width="12.5703125" style="15" bestFit="1" customWidth="1"/>
    <col min="4611" max="4611" width="10.140625" style="15" customWidth="1"/>
    <col min="4612" max="4612" width="6" style="15" customWidth="1"/>
    <col min="4613" max="4613" width="0" style="15" hidden="1" customWidth="1"/>
    <col min="4614" max="4614" width="12.5703125" style="15" bestFit="1" customWidth="1"/>
    <col min="4615" max="4615" width="9.7109375" style="15" bestFit="1" customWidth="1"/>
    <col min="4616" max="4616" width="11.140625" style="15" bestFit="1" customWidth="1"/>
    <col min="4617" max="4617" width="12.28515625" style="15" bestFit="1" customWidth="1"/>
    <col min="4618" max="4618" width="12.140625" style="15" bestFit="1" customWidth="1"/>
    <col min="4619" max="4634" width="11.28515625" style="15"/>
    <col min="4635" max="4636" width="5.42578125" style="15" bestFit="1" customWidth="1"/>
    <col min="4637" max="4864" width="11.28515625" style="15"/>
    <col min="4865" max="4865" width="11.42578125" style="15" bestFit="1" customWidth="1"/>
    <col min="4866" max="4866" width="12.5703125" style="15" bestFit="1" customWidth="1"/>
    <col min="4867" max="4867" width="10.140625" style="15" customWidth="1"/>
    <col min="4868" max="4868" width="6" style="15" customWidth="1"/>
    <col min="4869" max="4869" width="0" style="15" hidden="1" customWidth="1"/>
    <col min="4870" max="4870" width="12.5703125" style="15" bestFit="1" customWidth="1"/>
    <col min="4871" max="4871" width="9.7109375" style="15" bestFit="1" customWidth="1"/>
    <col min="4872" max="4872" width="11.140625" style="15" bestFit="1" customWidth="1"/>
    <col min="4873" max="4873" width="12.28515625" style="15" bestFit="1" customWidth="1"/>
    <col min="4874" max="4874" width="12.140625" style="15" bestFit="1" customWidth="1"/>
    <col min="4875" max="4890" width="11.28515625" style="15"/>
    <col min="4891" max="4892" width="5.42578125" style="15" bestFit="1" customWidth="1"/>
    <col min="4893" max="5120" width="11.28515625" style="15"/>
    <col min="5121" max="5121" width="11.42578125" style="15" bestFit="1" customWidth="1"/>
    <col min="5122" max="5122" width="12.5703125" style="15" bestFit="1" customWidth="1"/>
    <col min="5123" max="5123" width="10.140625" style="15" customWidth="1"/>
    <col min="5124" max="5124" width="6" style="15" customWidth="1"/>
    <col min="5125" max="5125" width="0" style="15" hidden="1" customWidth="1"/>
    <col min="5126" max="5126" width="12.5703125" style="15" bestFit="1" customWidth="1"/>
    <col min="5127" max="5127" width="9.7109375" style="15" bestFit="1" customWidth="1"/>
    <col min="5128" max="5128" width="11.140625" style="15" bestFit="1" customWidth="1"/>
    <col min="5129" max="5129" width="12.28515625" style="15" bestFit="1" customWidth="1"/>
    <col min="5130" max="5130" width="12.140625" style="15" bestFit="1" customWidth="1"/>
    <col min="5131" max="5146" width="11.28515625" style="15"/>
    <col min="5147" max="5148" width="5.42578125" style="15" bestFit="1" customWidth="1"/>
    <col min="5149" max="5376" width="11.28515625" style="15"/>
    <col min="5377" max="5377" width="11.42578125" style="15" bestFit="1" customWidth="1"/>
    <col min="5378" max="5378" width="12.5703125" style="15" bestFit="1" customWidth="1"/>
    <col min="5379" max="5379" width="10.140625" style="15" customWidth="1"/>
    <col min="5380" max="5380" width="6" style="15" customWidth="1"/>
    <col min="5381" max="5381" width="0" style="15" hidden="1" customWidth="1"/>
    <col min="5382" max="5382" width="12.5703125" style="15" bestFit="1" customWidth="1"/>
    <col min="5383" max="5383" width="9.7109375" style="15" bestFit="1" customWidth="1"/>
    <col min="5384" max="5384" width="11.140625" style="15" bestFit="1" customWidth="1"/>
    <col min="5385" max="5385" width="12.28515625" style="15" bestFit="1" customWidth="1"/>
    <col min="5386" max="5386" width="12.140625" style="15" bestFit="1" customWidth="1"/>
    <col min="5387" max="5402" width="11.28515625" style="15"/>
    <col min="5403" max="5404" width="5.42578125" style="15" bestFit="1" customWidth="1"/>
    <col min="5405" max="5632" width="11.28515625" style="15"/>
    <col min="5633" max="5633" width="11.42578125" style="15" bestFit="1" customWidth="1"/>
    <col min="5634" max="5634" width="12.5703125" style="15" bestFit="1" customWidth="1"/>
    <col min="5635" max="5635" width="10.140625" style="15" customWidth="1"/>
    <col min="5636" max="5636" width="6" style="15" customWidth="1"/>
    <col min="5637" max="5637" width="0" style="15" hidden="1" customWidth="1"/>
    <col min="5638" max="5638" width="12.5703125" style="15" bestFit="1" customWidth="1"/>
    <col min="5639" max="5639" width="9.7109375" style="15" bestFit="1" customWidth="1"/>
    <col min="5640" max="5640" width="11.140625" style="15" bestFit="1" customWidth="1"/>
    <col min="5641" max="5641" width="12.28515625" style="15" bestFit="1" customWidth="1"/>
    <col min="5642" max="5642" width="12.140625" style="15" bestFit="1" customWidth="1"/>
    <col min="5643" max="5658" width="11.28515625" style="15"/>
    <col min="5659" max="5660" width="5.42578125" style="15" bestFit="1" customWidth="1"/>
    <col min="5661" max="5888" width="11.28515625" style="15"/>
    <col min="5889" max="5889" width="11.42578125" style="15" bestFit="1" customWidth="1"/>
    <col min="5890" max="5890" width="12.5703125" style="15" bestFit="1" customWidth="1"/>
    <col min="5891" max="5891" width="10.140625" style="15" customWidth="1"/>
    <col min="5892" max="5892" width="6" style="15" customWidth="1"/>
    <col min="5893" max="5893" width="0" style="15" hidden="1" customWidth="1"/>
    <col min="5894" max="5894" width="12.5703125" style="15" bestFit="1" customWidth="1"/>
    <col min="5895" max="5895" width="9.7109375" style="15" bestFit="1" customWidth="1"/>
    <col min="5896" max="5896" width="11.140625" style="15" bestFit="1" customWidth="1"/>
    <col min="5897" max="5897" width="12.28515625" style="15" bestFit="1" customWidth="1"/>
    <col min="5898" max="5898" width="12.140625" style="15" bestFit="1" customWidth="1"/>
    <col min="5899" max="5914" width="11.28515625" style="15"/>
    <col min="5915" max="5916" width="5.42578125" style="15" bestFit="1" customWidth="1"/>
    <col min="5917" max="6144" width="11.28515625" style="15"/>
    <col min="6145" max="6145" width="11.42578125" style="15" bestFit="1" customWidth="1"/>
    <col min="6146" max="6146" width="12.5703125" style="15" bestFit="1" customWidth="1"/>
    <col min="6147" max="6147" width="10.140625" style="15" customWidth="1"/>
    <col min="6148" max="6148" width="6" style="15" customWidth="1"/>
    <col min="6149" max="6149" width="0" style="15" hidden="1" customWidth="1"/>
    <col min="6150" max="6150" width="12.5703125" style="15" bestFit="1" customWidth="1"/>
    <col min="6151" max="6151" width="9.7109375" style="15" bestFit="1" customWidth="1"/>
    <col min="6152" max="6152" width="11.140625" style="15" bestFit="1" customWidth="1"/>
    <col min="6153" max="6153" width="12.28515625" style="15" bestFit="1" customWidth="1"/>
    <col min="6154" max="6154" width="12.140625" style="15" bestFit="1" customWidth="1"/>
    <col min="6155" max="6170" width="11.28515625" style="15"/>
    <col min="6171" max="6172" width="5.42578125" style="15" bestFit="1" customWidth="1"/>
    <col min="6173" max="6400" width="11.28515625" style="15"/>
    <col min="6401" max="6401" width="11.42578125" style="15" bestFit="1" customWidth="1"/>
    <col min="6402" max="6402" width="12.5703125" style="15" bestFit="1" customWidth="1"/>
    <col min="6403" max="6403" width="10.140625" style="15" customWidth="1"/>
    <col min="6404" max="6404" width="6" style="15" customWidth="1"/>
    <col min="6405" max="6405" width="0" style="15" hidden="1" customWidth="1"/>
    <col min="6406" max="6406" width="12.5703125" style="15" bestFit="1" customWidth="1"/>
    <col min="6407" max="6407" width="9.7109375" style="15" bestFit="1" customWidth="1"/>
    <col min="6408" max="6408" width="11.140625" style="15" bestFit="1" customWidth="1"/>
    <col min="6409" max="6409" width="12.28515625" style="15" bestFit="1" customWidth="1"/>
    <col min="6410" max="6410" width="12.140625" style="15" bestFit="1" customWidth="1"/>
    <col min="6411" max="6426" width="11.28515625" style="15"/>
    <col min="6427" max="6428" width="5.42578125" style="15" bestFit="1" customWidth="1"/>
    <col min="6429" max="6656" width="11.28515625" style="15"/>
    <col min="6657" max="6657" width="11.42578125" style="15" bestFit="1" customWidth="1"/>
    <col min="6658" max="6658" width="12.5703125" style="15" bestFit="1" customWidth="1"/>
    <col min="6659" max="6659" width="10.140625" style="15" customWidth="1"/>
    <col min="6660" max="6660" width="6" style="15" customWidth="1"/>
    <col min="6661" max="6661" width="0" style="15" hidden="1" customWidth="1"/>
    <col min="6662" max="6662" width="12.5703125" style="15" bestFit="1" customWidth="1"/>
    <col min="6663" max="6663" width="9.7109375" style="15" bestFit="1" customWidth="1"/>
    <col min="6664" max="6664" width="11.140625" style="15" bestFit="1" customWidth="1"/>
    <col min="6665" max="6665" width="12.28515625" style="15" bestFit="1" customWidth="1"/>
    <col min="6666" max="6666" width="12.140625" style="15" bestFit="1" customWidth="1"/>
    <col min="6667" max="6682" width="11.28515625" style="15"/>
    <col min="6683" max="6684" width="5.42578125" style="15" bestFit="1" customWidth="1"/>
    <col min="6685" max="6912" width="11.28515625" style="15"/>
    <col min="6913" max="6913" width="11.42578125" style="15" bestFit="1" customWidth="1"/>
    <col min="6914" max="6914" width="12.5703125" style="15" bestFit="1" customWidth="1"/>
    <col min="6915" max="6915" width="10.140625" style="15" customWidth="1"/>
    <col min="6916" max="6916" width="6" style="15" customWidth="1"/>
    <col min="6917" max="6917" width="0" style="15" hidden="1" customWidth="1"/>
    <col min="6918" max="6918" width="12.5703125" style="15" bestFit="1" customWidth="1"/>
    <col min="6919" max="6919" width="9.7109375" style="15" bestFit="1" customWidth="1"/>
    <col min="6920" max="6920" width="11.140625" style="15" bestFit="1" customWidth="1"/>
    <col min="6921" max="6921" width="12.28515625" style="15" bestFit="1" customWidth="1"/>
    <col min="6922" max="6922" width="12.140625" style="15" bestFit="1" customWidth="1"/>
    <col min="6923" max="6938" width="11.28515625" style="15"/>
    <col min="6939" max="6940" width="5.42578125" style="15" bestFit="1" customWidth="1"/>
    <col min="6941" max="7168" width="11.28515625" style="15"/>
    <col min="7169" max="7169" width="11.42578125" style="15" bestFit="1" customWidth="1"/>
    <col min="7170" max="7170" width="12.5703125" style="15" bestFit="1" customWidth="1"/>
    <col min="7171" max="7171" width="10.140625" style="15" customWidth="1"/>
    <col min="7172" max="7172" width="6" style="15" customWidth="1"/>
    <col min="7173" max="7173" width="0" style="15" hidden="1" customWidth="1"/>
    <col min="7174" max="7174" width="12.5703125" style="15" bestFit="1" customWidth="1"/>
    <col min="7175" max="7175" width="9.7109375" style="15" bestFit="1" customWidth="1"/>
    <col min="7176" max="7176" width="11.140625" style="15" bestFit="1" customWidth="1"/>
    <col min="7177" max="7177" width="12.28515625" style="15" bestFit="1" customWidth="1"/>
    <col min="7178" max="7178" width="12.140625" style="15" bestFit="1" customWidth="1"/>
    <col min="7179" max="7194" width="11.28515625" style="15"/>
    <col min="7195" max="7196" width="5.42578125" style="15" bestFit="1" customWidth="1"/>
    <col min="7197" max="7424" width="11.28515625" style="15"/>
    <col min="7425" max="7425" width="11.42578125" style="15" bestFit="1" customWidth="1"/>
    <col min="7426" max="7426" width="12.5703125" style="15" bestFit="1" customWidth="1"/>
    <col min="7427" max="7427" width="10.140625" style="15" customWidth="1"/>
    <col min="7428" max="7428" width="6" style="15" customWidth="1"/>
    <col min="7429" max="7429" width="0" style="15" hidden="1" customWidth="1"/>
    <col min="7430" max="7430" width="12.5703125" style="15" bestFit="1" customWidth="1"/>
    <col min="7431" max="7431" width="9.7109375" style="15" bestFit="1" customWidth="1"/>
    <col min="7432" max="7432" width="11.140625" style="15" bestFit="1" customWidth="1"/>
    <col min="7433" max="7433" width="12.28515625" style="15" bestFit="1" customWidth="1"/>
    <col min="7434" max="7434" width="12.140625" style="15" bestFit="1" customWidth="1"/>
    <col min="7435" max="7450" width="11.28515625" style="15"/>
    <col min="7451" max="7452" width="5.42578125" style="15" bestFit="1" customWidth="1"/>
    <col min="7453" max="7680" width="11.28515625" style="15"/>
    <col min="7681" max="7681" width="11.42578125" style="15" bestFit="1" customWidth="1"/>
    <col min="7682" max="7682" width="12.5703125" style="15" bestFit="1" customWidth="1"/>
    <col min="7683" max="7683" width="10.140625" style="15" customWidth="1"/>
    <col min="7684" max="7684" width="6" style="15" customWidth="1"/>
    <col min="7685" max="7685" width="0" style="15" hidden="1" customWidth="1"/>
    <col min="7686" max="7686" width="12.5703125" style="15" bestFit="1" customWidth="1"/>
    <col min="7687" max="7687" width="9.7109375" style="15" bestFit="1" customWidth="1"/>
    <col min="7688" max="7688" width="11.140625" style="15" bestFit="1" customWidth="1"/>
    <col min="7689" max="7689" width="12.28515625" style="15" bestFit="1" customWidth="1"/>
    <col min="7690" max="7690" width="12.140625" style="15" bestFit="1" customWidth="1"/>
    <col min="7691" max="7706" width="11.28515625" style="15"/>
    <col min="7707" max="7708" width="5.42578125" style="15" bestFit="1" customWidth="1"/>
    <col min="7709" max="7936" width="11.28515625" style="15"/>
    <col min="7937" max="7937" width="11.42578125" style="15" bestFit="1" customWidth="1"/>
    <col min="7938" max="7938" width="12.5703125" style="15" bestFit="1" customWidth="1"/>
    <col min="7939" max="7939" width="10.140625" style="15" customWidth="1"/>
    <col min="7940" max="7940" width="6" style="15" customWidth="1"/>
    <col min="7941" max="7941" width="0" style="15" hidden="1" customWidth="1"/>
    <col min="7942" max="7942" width="12.5703125" style="15" bestFit="1" customWidth="1"/>
    <col min="7943" max="7943" width="9.7109375" style="15" bestFit="1" customWidth="1"/>
    <col min="7944" max="7944" width="11.140625" style="15" bestFit="1" customWidth="1"/>
    <col min="7945" max="7945" width="12.28515625" style="15" bestFit="1" customWidth="1"/>
    <col min="7946" max="7946" width="12.140625" style="15" bestFit="1" customWidth="1"/>
    <col min="7947" max="7962" width="11.28515625" style="15"/>
    <col min="7963" max="7964" width="5.42578125" style="15" bestFit="1" customWidth="1"/>
    <col min="7965" max="8192" width="11.28515625" style="15"/>
    <col min="8193" max="8193" width="11.42578125" style="15" bestFit="1" customWidth="1"/>
    <col min="8194" max="8194" width="12.5703125" style="15" bestFit="1" customWidth="1"/>
    <col min="8195" max="8195" width="10.140625" style="15" customWidth="1"/>
    <col min="8196" max="8196" width="6" style="15" customWidth="1"/>
    <col min="8197" max="8197" width="0" style="15" hidden="1" customWidth="1"/>
    <col min="8198" max="8198" width="12.5703125" style="15" bestFit="1" customWidth="1"/>
    <col min="8199" max="8199" width="9.7109375" style="15" bestFit="1" customWidth="1"/>
    <col min="8200" max="8200" width="11.140625" style="15" bestFit="1" customWidth="1"/>
    <col min="8201" max="8201" width="12.28515625" style="15" bestFit="1" customWidth="1"/>
    <col min="8202" max="8202" width="12.140625" style="15" bestFit="1" customWidth="1"/>
    <col min="8203" max="8218" width="11.28515625" style="15"/>
    <col min="8219" max="8220" width="5.42578125" style="15" bestFit="1" customWidth="1"/>
    <col min="8221" max="8448" width="11.28515625" style="15"/>
    <col min="8449" max="8449" width="11.42578125" style="15" bestFit="1" customWidth="1"/>
    <col min="8450" max="8450" width="12.5703125" style="15" bestFit="1" customWidth="1"/>
    <col min="8451" max="8451" width="10.140625" style="15" customWidth="1"/>
    <col min="8452" max="8452" width="6" style="15" customWidth="1"/>
    <col min="8453" max="8453" width="0" style="15" hidden="1" customWidth="1"/>
    <col min="8454" max="8454" width="12.5703125" style="15" bestFit="1" customWidth="1"/>
    <col min="8455" max="8455" width="9.7109375" style="15" bestFit="1" customWidth="1"/>
    <col min="8456" max="8456" width="11.140625" style="15" bestFit="1" customWidth="1"/>
    <col min="8457" max="8457" width="12.28515625" style="15" bestFit="1" customWidth="1"/>
    <col min="8458" max="8458" width="12.140625" style="15" bestFit="1" customWidth="1"/>
    <col min="8459" max="8474" width="11.28515625" style="15"/>
    <col min="8475" max="8476" width="5.42578125" style="15" bestFit="1" customWidth="1"/>
    <col min="8477" max="8704" width="11.28515625" style="15"/>
    <col min="8705" max="8705" width="11.42578125" style="15" bestFit="1" customWidth="1"/>
    <col min="8706" max="8706" width="12.5703125" style="15" bestFit="1" customWidth="1"/>
    <col min="8707" max="8707" width="10.140625" style="15" customWidth="1"/>
    <col min="8708" max="8708" width="6" style="15" customWidth="1"/>
    <col min="8709" max="8709" width="0" style="15" hidden="1" customWidth="1"/>
    <col min="8710" max="8710" width="12.5703125" style="15" bestFit="1" customWidth="1"/>
    <col min="8711" max="8711" width="9.7109375" style="15" bestFit="1" customWidth="1"/>
    <col min="8712" max="8712" width="11.140625" style="15" bestFit="1" customWidth="1"/>
    <col min="8713" max="8713" width="12.28515625" style="15" bestFit="1" customWidth="1"/>
    <col min="8714" max="8714" width="12.140625" style="15" bestFit="1" customWidth="1"/>
    <col min="8715" max="8730" width="11.28515625" style="15"/>
    <col min="8731" max="8732" width="5.42578125" style="15" bestFit="1" customWidth="1"/>
    <col min="8733" max="8960" width="11.28515625" style="15"/>
    <col min="8961" max="8961" width="11.42578125" style="15" bestFit="1" customWidth="1"/>
    <col min="8962" max="8962" width="12.5703125" style="15" bestFit="1" customWidth="1"/>
    <col min="8963" max="8963" width="10.140625" style="15" customWidth="1"/>
    <col min="8964" max="8964" width="6" style="15" customWidth="1"/>
    <col min="8965" max="8965" width="0" style="15" hidden="1" customWidth="1"/>
    <col min="8966" max="8966" width="12.5703125" style="15" bestFit="1" customWidth="1"/>
    <col min="8967" max="8967" width="9.7109375" style="15" bestFit="1" customWidth="1"/>
    <col min="8968" max="8968" width="11.140625" style="15" bestFit="1" customWidth="1"/>
    <col min="8969" max="8969" width="12.28515625" style="15" bestFit="1" customWidth="1"/>
    <col min="8970" max="8970" width="12.140625" style="15" bestFit="1" customWidth="1"/>
    <col min="8971" max="8986" width="11.28515625" style="15"/>
    <col min="8987" max="8988" width="5.42578125" style="15" bestFit="1" customWidth="1"/>
    <col min="8989" max="9216" width="11.28515625" style="15"/>
    <col min="9217" max="9217" width="11.42578125" style="15" bestFit="1" customWidth="1"/>
    <col min="9218" max="9218" width="12.5703125" style="15" bestFit="1" customWidth="1"/>
    <col min="9219" max="9219" width="10.140625" style="15" customWidth="1"/>
    <col min="9220" max="9220" width="6" style="15" customWidth="1"/>
    <col min="9221" max="9221" width="0" style="15" hidden="1" customWidth="1"/>
    <col min="9222" max="9222" width="12.5703125" style="15" bestFit="1" customWidth="1"/>
    <col min="9223" max="9223" width="9.7109375" style="15" bestFit="1" customWidth="1"/>
    <col min="9224" max="9224" width="11.140625" style="15" bestFit="1" customWidth="1"/>
    <col min="9225" max="9225" width="12.28515625" style="15" bestFit="1" customWidth="1"/>
    <col min="9226" max="9226" width="12.140625" style="15" bestFit="1" customWidth="1"/>
    <col min="9227" max="9242" width="11.28515625" style="15"/>
    <col min="9243" max="9244" width="5.42578125" style="15" bestFit="1" customWidth="1"/>
    <col min="9245" max="9472" width="11.28515625" style="15"/>
    <col min="9473" max="9473" width="11.42578125" style="15" bestFit="1" customWidth="1"/>
    <col min="9474" max="9474" width="12.5703125" style="15" bestFit="1" customWidth="1"/>
    <col min="9475" max="9475" width="10.140625" style="15" customWidth="1"/>
    <col min="9476" max="9476" width="6" style="15" customWidth="1"/>
    <col min="9477" max="9477" width="0" style="15" hidden="1" customWidth="1"/>
    <col min="9478" max="9478" width="12.5703125" style="15" bestFit="1" customWidth="1"/>
    <col min="9479" max="9479" width="9.7109375" style="15" bestFit="1" customWidth="1"/>
    <col min="9480" max="9480" width="11.140625" style="15" bestFit="1" customWidth="1"/>
    <col min="9481" max="9481" width="12.28515625" style="15" bestFit="1" customWidth="1"/>
    <col min="9482" max="9482" width="12.140625" style="15" bestFit="1" customWidth="1"/>
    <col min="9483" max="9498" width="11.28515625" style="15"/>
    <col min="9499" max="9500" width="5.42578125" style="15" bestFit="1" customWidth="1"/>
    <col min="9501" max="9728" width="11.28515625" style="15"/>
    <col min="9729" max="9729" width="11.42578125" style="15" bestFit="1" customWidth="1"/>
    <col min="9730" max="9730" width="12.5703125" style="15" bestFit="1" customWidth="1"/>
    <col min="9731" max="9731" width="10.140625" style="15" customWidth="1"/>
    <col min="9732" max="9732" width="6" style="15" customWidth="1"/>
    <col min="9733" max="9733" width="0" style="15" hidden="1" customWidth="1"/>
    <col min="9734" max="9734" width="12.5703125" style="15" bestFit="1" customWidth="1"/>
    <col min="9735" max="9735" width="9.7109375" style="15" bestFit="1" customWidth="1"/>
    <col min="9736" max="9736" width="11.140625" style="15" bestFit="1" customWidth="1"/>
    <col min="9737" max="9737" width="12.28515625" style="15" bestFit="1" customWidth="1"/>
    <col min="9738" max="9738" width="12.140625" style="15" bestFit="1" customWidth="1"/>
    <col min="9739" max="9754" width="11.28515625" style="15"/>
    <col min="9755" max="9756" width="5.42578125" style="15" bestFit="1" customWidth="1"/>
    <col min="9757" max="9984" width="11.28515625" style="15"/>
    <col min="9985" max="9985" width="11.42578125" style="15" bestFit="1" customWidth="1"/>
    <col min="9986" max="9986" width="12.5703125" style="15" bestFit="1" customWidth="1"/>
    <col min="9987" max="9987" width="10.140625" style="15" customWidth="1"/>
    <col min="9988" max="9988" width="6" style="15" customWidth="1"/>
    <col min="9989" max="9989" width="0" style="15" hidden="1" customWidth="1"/>
    <col min="9990" max="9990" width="12.5703125" style="15" bestFit="1" customWidth="1"/>
    <col min="9991" max="9991" width="9.7109375" style="15" bestFit="1" customWidth="1"/>
    <col min="9992" max="9992" width="11.140625" style="15" bestFit="1" customWidth="1"/>
    <col min="9993" max="9993" width="12.28515625" style="15" bestFit="1" customWidth="1"/>
    <col min="9994" max="9994" width="12.140625" style="15" bestFit="1" customWidth="1"/>
    <col min="9995" max="10010" width="11.28515625" style="15"/>
    <col min="10011" max="10012" width="5.42578125" style="15" bestFit="1" customWidth="1"/>
    <col min="10013" max="10240" width="11.28515625" style="15"/>
    <col min="10241" max="10241" width="11.42578125" style="15" bestFit="1" customWidth="1"/>
    <col min="10242" max="10242" width="12.5703125" style="15" bestFit="1" customWidth="1"/>
    <col min="10243" max="10243" width="10.140625" style="15" customWidth="1"/>
    <col min="10244" max="10244" width="6" style="15" customWidth="1"/>
    <col min="10245" max="10245" width="0" style="15" hidden="1" customWidth="1"/>
    <col min="10246" max="10246" width="12.5703125" style="15" bestFit="1" customWidth="1"/>
    <col min="10247" max="10247" width="9.7109375" style="15" bestFit="1" customWidth="1"/>
    <col min="10248" max="10248" width="11.140625" style="15" bestFit="1" customWidth="1"/>
    <col min="10249" max="10249" width="12.28515625" style="15" bestFit="1" customWidth="1"/>
    <col min="10250" max="10250" width="12.140625" style="15" bestFit="1" customWidth="1"/>
    <col min="10251" max="10266" width="11.28515625" style="15"/>
    <col min="10267" max="10268" width="5.42578125" style="15" bestFit="1" customWidth="1"/>
    <col min="10269" max="10496" width="11.28515625" style="15"/>
    <col min="10497" max="10497" width="11.42578125" style="15" bestFit="1" customWidth="1"/>
    <col min="10498" max="10498" width="12.5703125" style="15" bestFit="1" customWidth="1"/>
    <col min="10499" max="10499" width="10.140625" style="15" customWidth="1"/>
    <col min="10500" max="10500" width="6" style="15" customWidth="1"/>
    <col min="10501" max="10501" width="0" style="15" hidden="1" customWidth="1"/>
    <col min="10502" max="10502" width="12.5703125" style="15" bestFit="1" customWidth="1"/>
    <col min="10503" max="10503" width="9.7109375" style="15" bestFit="1" customWidth="1"/>
    <col min="10504" max="10504" width="11.140625" style="15" bestFit="1" customWidth="1"/>
    <col min="10505" max="10505" width="12.28515625" style="15" bestFit="1" customWidth="1"/>
    <col min="10506" max="10506" width="12.140625" style="15" bestFit="1" customWidth="1"/>
    <col min="10507" max="10522" width="11.28515625" style="15"/>
    <col min="10523" max="10524" width="5.42578125" style="15" bestFit="1" customWidth="1"/>
    <col min="10525" max="10752" width="11.28515625" style="15"/>
    <col min="10753" max="10753" width="11.42578125" style="15" bestFit="1" customWidth="1"/>
    <col min="10754" max="10754" width="12.5703125" style="15" bestFit="1" customWidth="1"/>
    <col min="10755" max="10755" width="10.140625" style="15" customWidth="1"/>
    <col min="10756" max="10756" width="6" style="15" customWidth="1"/>
    <col min="10757" max="10757" width="0" style="15" hidden="1" customWidth="1"/>
    <col min="10758" max="10758" width="12.5703125" style="15" bestFit="1" customWidth="1"/>
    <col min="10759" max="10759" width="9.7109375" style="15" bestFit="1" customWidth="1"/>
    <col min="10760" max="10760" width="11.140625" style="15" bestFit="1" customWidth="1"/>
    <col min="10761" max="10761" width="12.28515625" style="15" bestFit="1" customWidth="1"/>
    <col min="10762" max="10762" width="12.140625" style="15" bestFit="1" customWidth="1"/>
    <col min="10763" max="10778" width="11.28515625" style="15"/>
    <col min="10779" max="10780" width="5.42578125" style="15" bestFit="1" customWidth="1"/>
    <col min="10781" max="11008" width="11.28515625" style="15"/>
    <col min="11009" max="11009" width="11.42578125" style="15" bestFit="1" customWidth="1"/>
    <col min="11010" max="11010" width="12.5703125" style="15" bestFit="1" customWidth="1"/>
    <col min="11011" max="11011" width="10.140625" style="15" customWidth="1"/>
    <col min="11012" max="11012" width="6" style="15" customWidth="1"/>
    <col min="11013" max="11013" width="0" style="15" hidden="1" customWidth="1"/>
    <col min="11014" max="11014" width="12.5703125" style="15" bestFit="1" customWidth="1"/>
    <col min="11015" max="11015" width="9.7109375" style="15" bestFit="1" customWidth="1"/>
    <col min="11016" max="11016" width="11.140625" style="15" bestFit="1" customWidth="1"/>
    <col min="11017" max="11017" width="12.28515625" style="15" bestFit="1" customWidth="1"/>
    <col min="11018" max="11018" width="12.140625" style="15" bestFit="1" customWidth="1"/>
    <col min="11019" max="11034" width="11.28515625" style="15"/>
    <col min="11035" max="11036" width="5.42578125" style="15" bestFit="1" customWidth="1"/>
    <col min="11037" max="11264" width="11.28515625" style="15"/>
    <col min="11265" max="11265" width="11.42578125" style="15" bestFit="1" customWidth="1"/>
    <col min="11266" max="11266" width="12.5703125" style="15" bestFit="1" customWidth="1"/>
    <col min="11267" max="11267" width="10.140625" style="15" customWidth="1"/>
    <col min="11268" max="11268" width="6" style="15" customWidth="1"/>
    <col min="11269" max="11269" width="0" style="15" hidden="1" customWidth="1"/>
    <col min="11270" max="11270" width="12.5703125" style="15" bestFit="1" customWidth="1"/>
    <col min="11271" max="11271" width="9.7109375" style="15" bestFit="1" customWidth="1"/>
    <col min="11272" max="11272" width="11.140625" style="15" bestFit="1" customWidth="1"/>
    <col min="11273" max="11273" width="12.28515625" style="15" bestFit="1" customWidth="1"/>
    <col min="11274" max="11274" width="12.140625" style="15" bestFit="1" customWidth="1"/>
    <col min="11275" max="11290" width="11.28515625" style="15"/>
    <col min="11291" max="11292" width="5.42578125" style="15" bestFit="1" customWidth="1"/>
    <col min="11293" max="11520" width="11.28515625" style="15"/>
    <col min="11521" max="11521" width="11.42578125" style="15" bestFit="1" customWidth="1"/>
    <col min="11522" max="11522" width="12.5703125" style="15" bestFit="1" customWidth="1"/>
    <col min="11523" max="11523" width="10.140625" style="15" customWidth="1"/>
    <col min="11524" max="11524" width="6" style="15" customWidth="1"/>
    <col min="11525" max="11525" width="0" style="15" hidden="1" customWidth="1"/>
    <col min="11526" max="11526" width="12.5703125" style="15" bestFit="1" customWidth="1"/>
    <col min="11527" max="11527" width="9.7109375" style="15" bestFit="1" customWidth="1"/>
    <col min="11528" max="11528" width="11.140625" style="15" bestFit="1" customWidth="1"/>
    <col min="11529" max="11529" width="12.28515625" style="15" bestFit="1" customWidth="1"/>
    <col min="11530" max="11530" width="12.140625" style="15" bestFit="1" customWidth="1"/>
    <col min="11531" max="11546" width="11.28515625" style="15"/>
    <col min="11547" max="11548" width="5.42578125" style="15" bestFit="1" customWidth="1"/>
    <col min="11549" max="11776" width="11.28515625" style="15"/>
    <col min="11777" max="11777" width="11.42578125" style="15" bestFit="1" customWidth="1"/>
    <col min="11778" max="11778" width="12.5703125" style="15" bestFit="1" customWidth="1"/>
    <col min="11779" max="11779" width="10.140625" style="15" customWidth="1"/>
    <col min="11780" max="11780" width="6" style="15" customWidth="1"/>
    <col min="11781" max="11781" width="0" style="15" hidden="1" customWidth="1"/>
    <col min="11782" max="11782" width="12.5703125" style="15" bestFit="1" customWidth="1"/>
    <col min="11783" max="11783" width="9.7109375" style="15" bestFit="1" customWidth="1"/>
    <col min="11784" max="11784" width="11.140625" style="15" bestFit="1" customWidth="1"/>
    <col min="11785" max="11785" width="12.28515625" style="15" bestFit="1" customWidth="1"/>
    <col min="11786" max="11786" width="12.140625" style="15" bestFit="1" customWidth="1"/>
    <col min="11787" max="11802" width="11.28515625" style="15"/>
    <col min="11803" max="11804" width="5.42578125" style="15" bestFit="1" customWidth="1"/>
    <col min="11805" max="12032" width="11.28515625" style="15"/>
    <col min="12033" max="12033" width="11.42578125" style="15" bestFit="1" customWidth="1"/>
    <col min="12034" max="12034" width="12.5703125" style="15" bestFit="1" customWidth="1"/>
    <col min="12035" max="12035" width="10.140625" style="15" customWidth="1"/>
    <col min="12036" max="12036" width="6" style="15" customWidth="1"/>
    <col min="12037" max="12037" width="0" style="15" hidden="1" customWidth="1"/>
    <col min="12038" max="12038" width="12.5703125" style="15" bestFit="1" customWidth="1"/>
    <col min="12039" max="12039" width="9.7109375" style="15" bestFit="1" customWidth="1"/>
    <col min="12040" max="12040" width="11.140625" style="15" bestFit="1" customWidth="1"/>
    <col min="12041" max="12041" width="12.28515625" style="15" bestFit="1" customWidth="1"/>
    <col min="12042" max="12042" width="12.140625" style="15" bestFit="1" customWidth="1"/>
    <col min="12043" max="12058" width="11.28515625" style="15"/>
    <col min="12059" max="12060" width="5.42578125" style="15" bestFit="1" customWidth="1"/>
    <col min="12061" max="12288" width="11.28515625" style="15"/>
    <col min="12289" max="12289" width="11.42578125" style="15" bestFit="1" customWidth="1"/>
    <col min="12290" max="12290" width="12.5703125" style="15" bestFit="1" customWidth="1"/>
    <col min="12291" max="12291" width="10.140625" style="15" customWidth="1"/>
    <col min="12292" max="12292" width="6" style="15" customWidth="1"/>
    <col min="12293" max="12293" width="0" style="15" hidden="1" customWidth="1"/>
    <col min="12294" max="12294" width="12.5703125" style="15" bestFit="1" customWidth="1"/>
    <col min="12295" max="12295" width="9.7109375" style="15" bestFit="1" customWidth="1"/>
    <col min="12296" max="12296" width="11.140625" style="15" bestFit="1" customWidth="1"/>
    <col min="12297" max="12297" width="12.28515625" style="15" bestFit="1" customWidth="1"/>
    <col min="12298" max="12298" width="12.140625" style="15" bestFit="1" customWidth="1"/>
    <col min="12299" max="12314" width="11.28515625" style="15"/>
    <col min="12315" max="12316" width="5.42578125" style="15" bestFit="1" customWidth="1"/>
    <col min="12317" max="12544" width="11.28515625" style="15"/>
    <col min="12545" max="12545" width="11.42578125" style="15" bestFit="1" customWidth="1"/>
    <col min="12546" max="12546" width="12.5703125" style="15" bestFit="1" customWidth="1"/>
    <col min="12547" max="12547" width="10.140625" style="15" customWidth="1"/>
    <col min="12548" max="12548" width="6" style="15" customWidth="1"/>
    <col min="12549" max="12549" width="0" style="15" hidden="1" customWidth="1"/>
    <col min="12550" max="12550" width="12.5703125" style="15" bestFit="1" customWidth="1"/>
    <col min="12551" max="12551" width="9.7109375" style="15" bestFit="1" customWidth="1"/>
    <col min="12552" max="12552" width="11.140625" style="15" bestFit="1" customWidth="1"/>
    <col min="12553" max="12553" width="12.28515625" style="15" bestFit="1" customWidth="1"/>
    <col min="12554" max="12554" width="12.140625" style="15" bestFit="1" customWidth="1"/>
    <col min="12555" max="12570" width="11.28515625" style="15"/>
    <col min="12571" max="12572" width="5.42578125" style="15" bestFit="1" customWidth="1"/>
    <col min="12573" max="12800" width="11.28515625" style="15"/>
    <col min="12801" max="12801" width="11.42578125" style="15" bestFit="1" customWidth="1"/>
    <col min="12802" max="12802" width="12.5703125" style="15" bestFit="1" customWidth="1"/>
    <col min="12803" max="12803" width="10.140625" style="15" customWidth="1"/>
    <col min="12804" max="12804" width="6" style="15" customWidth="1"/>
    <col min="12805" max="12805" width="0" style="15" hidden="1" customWidth="1"/>
    <col min="12806" max="12806" width="12.5703125" style="15" bestFit="1" customWidth="1"/>
    <col min="12807" max="12807" width="9.7109375" style="15" bestFit="1" customWidth="1"/>
    <col min="12808" max="12808" width="11.140625" style="15" bestFit="1" customWidth="1"/>
    <col min="12809" max="12809" width="12.28515625" style="15" bestFit="1" customWidth="1"/>
    <col min="12810" max="12810" width="12.140625" style="15" bestFit="1" customWidth="1"/>
    <col min="12811" max="12826" width="11.28515625" style="15"/>
    <col min="12827" max="12828" width="5.42578125" style="15" bestFit="1" customWidth="1"/>
    <col min="12829" max="13056" width="11.28515625" style="15"/>
    <col min="13057" max="13057" width="11.42578125" style="15" bestFit="1" customWidth="1"/>
    <col min="13058" max="13058" width="12.5703125" style="15" bestFit="1" customWidth="1"/>
    <col min="13059" max="13059" width="10.140625" style="15" customWidth="1"/>
    <col min="13060" max="13060" width="6" style="15" customWidth="1"/>
    <col min="13061" max="13061" width="0" style="15" hidden="1" customWidth="1"/>
    <col min="13062" max="13062" width="12.5703125" style="15" bestFit="1" customWidth="1"/>
    <col min="13063" max="13063" width="9.7109375" style="15" bestFit="1" customWidth="1"/>
    <col min="13064" max="13064" width="11.140625" style="15" bestFit="1" customWidth="1"/>
    <col min="13065" max="13065" width="12.28515625" style="15" bestFit="1" customWidth="1"/>
    <col min="13066" max="13066" width="12.140625" style="15" bestFit="1" customWidth="1"/>
    <col min="13067" max="13082" width="11.28515625" style="15"/>
    <col min="13083" max="13084" width="5.42578125" style="15" bestFit="1" customWidth="1"/>
    <col min="13085" max="13312" width="11.28515625" style="15"/>
    <col min="13313" max="13313" width="11.42578125" style="15" bestFit="1" customWidth="1"/>
    <col min="13314" max="13314" width="12.5703125" style="15" bestFit="1" customWidth="1"/>
    <col min="13315" max="13315" width="10.140625" style="15" customWidth="1"/>
    <col min="13316" max="13316" width="6" style="15" customWidth="1"/>
    <col min="13317" max="13317" width="0" style="15" hidden="1" customWidth="1"/>
    <col min="13318" max="13318" width="12.5703125" style="15" bestFit="1" customWidth="1"/>
    <col min="13319" max="13319" width="9.7109375" style="15" bestFit="1" customWidth="1"/>
    <col min="13320" max="13320" width="11.140625" style="15" bestFit="1" customWidth="1"/>
    <col min="13321" max="13321" width="12.28515625" style="15" bestFit="1" customWidth="1"/>
    <col min="13322" max="13322" width="12.140625" style="15" bestFit="1" customWidth="1"/>
    <col min="13323" max="13338" width="11.28515625" style="15"/>
    <col min="13339" max="13340" width="5.42578125" style="15" bestFit="1" customWidth="1"/>
    <col min="13341" max="13568" width="11.28515625" style="15"/>
    <col min="13569" max="13569" width="11.42578125" style="15" bestFit="1" customWidth="1"/>
    <col min="13570" max="13570" width="12.5703125" style="15" bestFit="1" customWidth="1"/>
    <col min="13571" max="13571" width="10.140625" style="15" customWidth="1"/>
    <col min="13572" max="13572" width="6" style="15" customWidth="1"/>
    <col min="13573" max="13573" width="0" style="15" hidden="1" customWidth="1"/>
    <col min="13574" max="13574" width="12.5703125" style="15" bestFit="1" customWidth="1"/>
    <col min="13575" max="13575" width="9.7109375" style="15" bestFit="1" customWidth="1"/>
    <col min="13576" max="13576" width="11.140625" style="15" bestFit="1" customWidth="1"/>
    <col min="13577" max="13577" width="12.28515625" style="15" bestFit="1" customWidth="1"/>
    <col min="13578" max="13578" width="12.140625" style="15" bestFit="1" customWidth="1"/>
    <col min="13579" max="13594" width="11.28515625" style="15"/>
    <col min="13595" max="13596" width="5.42578125" style="15" bestFit="1" customWidth="1"/>
    <col min="13597" max="13824" width="11.28515625" style="15"/>
    <col min="13825" max="13825" width="11.42578125" style="15" bestFit="1" customWidth="1"/>
    <col min="13826" max="13826" width="12.5703125" style="15" bestFit="1" customWidth="1"/>
    <col min="13827" max="13827" width="10.140625" style="15" customWidth="1"/>
    <col min="13828" max="13828" width="6" style="15" customWidth="1"/>
    <col min="13829" max="13829" width="0" style="15" hidden="1" customWidth="1"/>
    <col min="13830" max="13830" width="12.5703125" style="15" bestFit="1" customWidth="1"/>
    <col min="13831" max="13831" width="9.7109375" style="15" bestFit="1" customWidth="1"/>
    <col min="13832" max="13832" width="11.140625" style="15" bestFit="1" customWidth="1"/>
    <col min="13833" max="13833" width="12.28515625" style="15" bestFit="1" customWidth="1"/>
    <col min="13834" max="13834" width="12.140625" style="15" bestFit="1" customWidth="1"/>
    <col min="13835" max="13850" width="11.28515625" style="15"/>
    <col min="13851" max="13852" width="5.42578125" style="15" bestFit="1" customWidth="1"/>
    <col min="13853" max="14080" width="11.28515625" style="15"/>
    <col min="14081" max="14081" width="11.42578125" style="15" bestFit="1" customWidth="1"/>
    <col min="14082" max="14082" width="12.5703125" style="15" bestFit="1" customWidth="1"/>
    <col min="14083" max="14083" width="10.140625" style="15" customWidth="1"/>
    <col min="14084" max="14084" width="6" style="15" customWidth="1"/>
    <col min="14085" max="14085" width="0" style="15" hidden="1" customWidth="1"/>
    <col min="14086" max="14086" width="12.5703125" style="15" bestFit="1" customWidth="1"/>
    <col min="14087" max="14087" width="9.7109375" style="15" bestFit="1" customWidth="1"/>
    <col min="14088" max="14088" width="11.140625" style="15" bestFit="1" customWidth="1"/>
    <col min="14089" max="14089" width="12.28515625" style="15" bestFit="1" customWidth="1"/>
    <col min="14090" max="14090" width="12.140625" style="15" bestFit="1" customWidth="1"/>
    <col min="14091" max="14106" width="11.28515625" style="15"/>
    <col min="14107" max="14108" width="5.42578125" style="15" bestFit="1" customWidth="1"/>
    <col min="14109" max="14336" width="11.28515625" style="15"/>
    <col min="14337" max="14337" width="11.42578125" style="15" bestFit="1" customWidth="1"/>
    <col min="14338" max="14338" width="12.5703125" style="15" bestFit="1" customWidth="1"/>
    <col min="14339" max="14339" width="10.140625" style="15" customWidth="1"/>
    <col min="14340" max="14340" width="6" style="15" customWidth="1"/>
    <col min="14341" max="14341" width="0" style="15" hidden="1" customWidth="1"/>
    <col min="14342" max="14342" width="12.5703125" style="15" bestFit="1" customWidth="1"/>
    <col min="14343" max="14343" width="9.7109375" style="15" bestFit="1" customWidth="1"/>
    <col min="14344" max="14344" width="11.140625" style="15" bestFit="1" customWidth="1"/>
    <col min="14345" max="14345" width="12.28515625" style="15" bestFit="1" customWidth="1"/>
    <col min="14346" max="14346" width="12.140625" style="15" bestFit="1" customWidth="1"/>
    <col min="14347" max="14362" width="11.28515625" style="15"/>
    <col min="14363" max="14364" width="5.42578125" style="15" bestFit="1" customWidth="1"/>
    <col min="14365" max="14592" width="11.28515625" style="15"/>
    <col min="14593" max="14593" width="11.42578125" style="15" bestFit="1" customWidth="1"/>
    <col min="14594" max="14594" width="12.5703125" style="15" bestFit="1" customWidth="1"/>
    <col min="14595" max="14595" width="10.140625" style="15" customWidth="1"/>
    <col min="14596" max="14596" width="6" style="15" customWidth="1"/>
    <col min="14597" max="14597" width="0" style="15" hidden="1" customWidth="1"/>
    <col min="14598" max="14598" width="12.5703125" style="15" bestFit="1" customWidth="1"/>
    <col min="14599" max="14599" width="9.7109375" style="15" bestFit="1" customWidth="1"/>
    <col min="14600" max="14600" width="11.140625" style="15" bestFit="1" customWidth="1"/>
    <col min="14601" max="14601" width="12.28515625" style="15" bestFit="1" customWidth="1"/>
    <col min="14602" max="14602" width="12.140625" style="15" bestFit="1" customWidth="1"/>
    <col min="14603" max="14618" width="11.28515625" style="15"/>
    <col min="14619" max="14620" width="5.42578125" style="15" bestFit="1" customWidth="1"/>
    <col min="14621" max="14848" width="11.28515625" style="15"/>
    <col min="14849" max="14849" width="11.42578125" style="15" bestFit="1" customWidth="1"/>
    <col min="14850" max="14850" width="12.5703125" style="15" bestFit="1" customWidth="1"/>
    <col min="14851" max="14851" width="10.140625" style="15" customWidth="1"/>
    <col min="14852" max="14852" width="6" style="15" customWidth="1"/>
    <col min="14853" max="14853" width="0" style="15" hidden="1" customWidth="1"/>
    <col min="14854" max="14854" width="12.5703125" style="15" bestFit="1" customWidth="1"/>
    <col min="14855" max="14855" width="9.7109375" style="15" bestFit="1" customWidth="1"/>
    <col min="14856" max="14856" width="11.140625" style="15" bestFit="1" customWidth="1"/>
    <col min="14857" max="14857" width="12.28515625" style="15" bestFit="1" customWidth="1"/>
    <col min="14858" max="14858" width="12.140625" style="15" bestFit="1" customWidth="1"/>
    <col min="14859" max="14874" width="11.28515625" style="15"/>
    <col min="14875" max="14876" width="5.42578125" style="15" bestFit="1" customWidth="1"/>
    <col min="14877" max="15104" width="11.28515625" style="15"/>
    <col min="15105" max="15105" width="11.42578125" style="15" bestFit="1" customWidth="1"/>
    <col min="15106" max="15106" width="12.5703125" style="15" bestFit="1" customWidth="1"/>
    <col min="15107" max="15107" width="10.140625" style="15" customWidth="1"/>
    <col min="15108" max="15108" width="6" style="15" customWidth="1"/>
    <col min="15109" max="15109" width="0" style="15" hidden="1" customWidth="1"/>
    <col min="15110" max="15110" width="12.5703125" style="15" bestFit="1" customWidth="1"/>
    <col min="15111" max="15111" width="9.7109375" style="15" bestFit="1" customWidth="1"/>
    <col min="15112" max="15112" width="11.140625" style="15" bestFit="1" customWidth="1"/>
    <col min="15113" max="15113" width="12.28515625" style="15" bestFit="1" customWidth="1"/>
    <col min="15114" max="15114" width="12.140625" style="15" bestFit="1" customWidth="1"/>
    <col min="15115" max="15130" width="11.28515625" style="15"/>
    <col min="15131" max="15132" width="5.42578125" style="15" bestFit="1" customWidth="1"/>
    <col min="15133" max="15360" width="11.28515625" style="15"/>
    <col min="15361" max="15361" width="11.42578125" style="15" bestFit="1" customWidth="1"/>
    <col min="15362" max="15362" width="12.5703125" style="15" bestFit="1" customWidth="1"/>
    <col min="15363" max="15363" width="10.140625" style="15" customWidth="1"/>
    <col min="15364" max="15364" width="6" style="15" customWidth="1"/>
    <col min="15365" max="15365" width="0" style="15" hidden="1" customWidth="1"/>
    <col min="15366" max="15366" width="12.5703125" style="15" bestFit="1" customWidth="1"/>
    <col min="15367" max="15367" width="9.7109375" style="15" bestFit="1" customWidth="1"/>
    <col min="15368" max="15368" width="11.140625" style="15" bestFit="1" customWidth="1"/>
    <col min="15369" max="15369" width="12.28515625" style="15" bestFit="1" customWidth="1"/>
    <col min="15370" max="15370" width="12.140625" style="15" bestFit="1" customWidth="1"/>
    <col min="15371" max="15386" width="11.28515625" style="15"/>
    <col min="15387" max="15388" width="5.42578125" style="15" bestFit="1" customWidth="1"/>
    <col min="15389" max="15616" width="11.28515625" style="15"/>
    <col min="15617" max="15617" width="11.42578125" style="15" bestFit="1" customWidth="1"/>
    <col min="15618" max="15618" width="12.5703125" style="15" bestFit="1" customWidth="1"/>
    <col min="15619" max="15619" width="10.140625" style="15" customWidth="1"/>
    <col min="15620" max="15620" width="6" style="15" customWidth="1"/>
    <col min="15621" max="15621" width="0" style="15" hidden="1" customWidth="1"/>
    <col min="15622" max="15622" width="12.5703125" style="15" bestFit="1" customWidth="1"/>
    <col min="15623" max="15623" width="9.7109375" style="15" bestFit="1" customWidth="1"/>
    <col min="15624" max="15624" width="11.140625" style="15" bestFit="1" customWidth="1"/>
    <col min="15625" max="15625" width="12.28515625" style="15" bestFit="1" customWidth="1"/>
    <col min="15626" max="15626" width="12.140625" style="15" bestFit="1" customWidth="1"/>
    <col min="15627" max="15642" width="11.28515625" style="15"/>
    <col min="15643" max="15644" width="5.42578125" style="15" bestFit="1" customWidth="1"/>
    <col min="15645" max="15872" width="11.28515625" style="15"/>
    <col min="15873" max="15873" width="11.42578125" style="15" bestFit="1" customWidth="1"/>
    <col min="15874" max="15874" width="12.5703125" style="15" bestFit="1" customWidth="1"/>
    <col min="15875" max="15875" width="10.140625" style="15" customWidth="1"/>
    <col min="15876" max="15876" width="6" style="15" customWidth="1"/>
    <col min="15877" max="15877" width="0" style="15" hidden="1" customWidth="1"/>
    <col min="15878" max="15878" width="12.5703125" style="15" bestFit="1" customWidth="1"/>
    <col min="15879" max="15879" width="9.7109375" style="15" bestFit="1" customWidth="1"/>
    <col min="15880" max="15880" width="11.140625" style="15" bestFit="1" customWidth="1"/>
    <col min="15881" max="15881" width="12.28515625" style="15" bestFit="1" customWidth="1"/>
    <col min="15882" max="15882" width="12.140625" style="15" bestFit="1" customWidth="1"/>
    <col min="15883" max="15898" width="11.28515625" style="15"/>
    <col min="15899" max="15900" width="5.42578125" style="15" bestFit="1" customWidth="1"/>
    <col min="15901" max="16128" width="11.28515625" style="15"/>
    <col min="16129" max="16129" width="11.42578125" style="15" bestFit="1" customWidth="1"/>
    <col min="16130" max="16130" width="12.5703125" style="15" bestFit="1" customWidth="1"/>
    <col min="16131" max="16131" width="10.140625" style="15" customWidth="1"/>
    <col min="16132" max="16132" width="6" style="15" customWidth="1"/>
    <col min="16133" max="16133" width="0" style="15" hidden="1" customWidth="1"/>
    <col min="16134" max="16134" width="12.5703125" style="15" bestFit="1" customWidth="1"/>
    <col min="16135" max="16135" width="9.7109375" style="15" bestFit="1" customWidth="1"/>
    <col min="16136" max="16136" width="11.140625" style="15" bestFit="1" customWidth="1"/>
    <col min="16137" max="16137" width="12.28515625" style="15" bestFit="1" customWidth="1"/>
    <col min="16138" max="16138" width="12.140625" style="15" bestFit="1" customWidth="1"/>
    <col min="16139" max="16154" width="11.28515625" style="15"/>
    <col min="16155" max="16156" width="5.42578125" style="15" bestFit="1" customWidth="1"/>
    <col min="16157" max="16384" width="11.28515625" style="15"/>
  </cols>
  <sheetData>
    <row r="1" spans="1:27" ht="20.25" x14ac:dyDescent="0.3">
      <c r="A1" s="64" t="s">
        <v>1006</v>
      </c>
      <c r="B1" s="64"/>
      <c r="C1" s="64"/>
      <c r="D1" s="64"/>
      <c r="E1" s="64"/>
      <c r="F1" s="64"/>
      <c r="G1" s="64"/>
      <c r="H1" s="64"/>
      <c r="I1" s="64"/>
      <c r="J1" s="64"/>
      <c r="AA1" s="21">
        <v>154.32041812979082</v>
      </c>
    </row>
    <row r="2" spans="1:27" ht="13.5" thickBot="1" x14ac:dyDescent="0.25">
      <c r="A2" s="35"/>
      <c r="AA2" s="22">
        <v>133.77283391178642</v>
      </c>
    </row>
    <row r="3" spans="1:27" s="16" customFormat="1" ht="16.5" customHeight="1" thickBot="1" x14ac:dyDescent="0.25">
      <c r="A3" s="36" t="s">
        <v>1007</v>
      </c>
      <c r="B3" s="16" t="s">
        <v>791</v>
      </c>
      <c r="E3" s="37" t="s">
        <v>1008</v>
      </c>
      <c r="F3" s="37" t="s">
        <v>1009</v>
      </c>
      <c r="G3" s="38" t="s">
        <v>769</v>
      </c>
      <c r="H3" s="38" t="s">
        <v>1010</v>
      </c>
      <c r="I3" s="38" t="s">
        <v>1011</v>
      </c>
      <c r="J3" s="38" t="s">
        <v>1012</v>
      </c>
      <c r="AA3" s="22">
        <v>175.21917127597689</v>
      </c>
    </row>
    <row r="4" spans="1:27" s="16" customFormat="1" ht="13.5" thickBot="1" x14ac:dyDescent="0.25">
      <c r="A4" s="39" t="s">
        <v>1013</v>
      </c>
      <c r="B4" s="69" t="s">
        <v>798</v>
      </c>
      <c r="C4" s="70"/>
      <c r="E4" s="40">
        <f>+B6</f>
        <v>108.51871680415589</v>
      </c>
      <c r="F4" s="21">
        <f t="shared" ref="F4:F32" si="0">+E4+(E5-E4)/2</f>
        <v>109.94942184187201</v>
      </c>
      <c r="G4" s="41">
        <f t="array" ref="G4:G33">FREQUENCY(AA1:AA65000,E4:E33)</f>
        <v>1</v>
      </c>
      <c r="H4" s="41">
        <f>+G4</f>
        <v>1</v>
      </c>
      <c r="I4" s="44">
        <f t="shared" ref="I4:J33" si="1">+G4/$H$33</f>
        <v>5.0000000000000001E-3</v>
      </c>
      <c r="J4" s="44">
        <f t="shared" si="1"/>
        <v>5.0000000000000001E-3</v>
      </c>
      <c r="L4" s="45"/>
      <c r="AA4" s="22">
        <v>145.53050068050754</v>
      </c>
    </row>
    <row r="5" spans="1:27" x14ac:dyDescent="0.2">
      <c r="A5" s="46" t="s">
        <v>1001</v>
      </c>
      <c r="B5" s="71">
        <f>+MAX(AA1:AA65000)</f>
        <v>191.4996089916915</v>
      </c>
      <c r="C5" s="72"/>
      <c r="E5" s="47">
        <f t="shared" ref="E5:E32" si="2">+(E4+($E$33-$E$4)/29)</f>
        <v>111.38012687958815</v>
      </c>
      <c r="F5" s="22">
        <f t="shared" si="0"/>
        <v>112.81083191730428</v>
      </c>
      <c r="G5" s="42">
        <v>0</v>
      </c>
      <c r="H5" s="42">
        <f t="shared" ref="H5:H33" si="3">+H4+G5</f>
        <v>1</v>
      </c>
      <c r="I5" s="48">
        <f t="shared" si="1"/>
        <v>0</v>
      </c>
      <c r="J5" s="48">
        <f t="shared" si="1"/>
        <v>5.0000000000000001E-3</v>
      </c>
      <c r="AA5" s="22">
        <v>172.59633557640424</v>
      </c>
    </row>
    <row r="6" spans="1:27" x14ac:dyDescent="0.2">
      <c r="A6" s="49" t="s">
        <v>1002</v>
      </c>
      <c r="B6" s="65">
        <f>+MIN(AA1:AA65000)</f>
        <v>108.51871680415589</v>
      </c>
      <c r="C6" s="66"/>
      <c r="E6" s="47">
        <f t="shared" si="2"/>
        <v>114.24153695502041</v>
      </c>
      <c r="F6" s="22">
        <f t="shared" si="0"/>
        <v>115.67224199273653</v>
      </c>
      <c r="G6" s="42">
        <v>1</v>
      </c>
      <c r="H6" s="42">
        <f t="shared" si="3"/>
        <v>2</v>
      </c>
      <c r="I6" s="48">
        <f t="shared" si="1"/>
        <v>5.0000000000000001E-3</v>
      </c>
      <c r="J6" s="48">
        <f t="shared" si="1"/>
        <v>0.01</v>
      </c>
      <c r="AA6" s="22">
        <v>136.98024257578794</v>
      </c>
    </row>
    <row r="7" spans="1:27" x14ac:dyDescent="0.2">
      <c r="A7" s="49" t="s">
        <v>775</v>
      </c>
      <c r="B7" s="65">
        <f>+AVERAGE(AA1:AA65000)</f>
        <v>149.91658376856384</v>
      </c>
      <c r="C7" s="66"/>
      <c r="E7" s="47">
        <f t="shared" si="2"/>
        <v>117.10294703045267</v>
      </c>
      <c r="F7" s="22">
        <f t="shared" si="0"/>
        <v>118.53365206816881</v>
      </c>
      <c r="G7" s="42">
        <v>1</v>
      </c>
      <c r="H7" s="42">
        <f t="shared" si="3"/>
        <v>3</v>
      </c>
      <c r="I7" s="48">
        <f t="shared" si="1"/>
        <v>5.0000000000000001E-3</v>
      </c>
      <c r="J7" s="48">
        <f t="shared" si="1"/>
        <v>1.4999999999999999E-2</v>
      </c>
      <c r="AA7" s="22">
        <v>142.72795857287451</v>
      </c>
    </row>
    <row r="8" spans="1:27" x14ac:dyDescent="0.2">
      <c r="A8" s="49" t="s">
        <v>1003</v>
      </c>
      <c r="B8" s="65">
        <f>+VAR(AA1:AA65000)</f>
        <v>225.26308797375677</v>
      </c>
      <c r="C8" s="66"/>
      <c r="E8" s="47">
        <f t="shared" si="2"/>
        <v>119.96435710588493</v>
      </c>
      <c r="F8" s="22">
        <f t="shared" si="0"/>
        <v>121.39506214360105</v>
      </c>
      <c r="G8" s="42">
        <v>0</v>
      </c>
      <c r="H8" s="42">
        <f t="shared" si="3"/>
        <v>3</v>
      </c>
      <c r="I8" s="48">
        <f t="shared" si="1"/>
        <v>0</v>
      </c>
      <c r="J8" s="48">
        <f t="shared" si="1"/>
        <v>1.4999999999999999E-2</v>
      </c>
      <c r="AA8" s="22">
        <v>143.87429999140963</v>
      </c>
    </row>
    <row r="9" spans="1:27" x14ac:dyDescent="0.2">
      <c r="A9" s="49" t="s">
        <v>1004</v>
      </c>
      <c r="B9" s="65">
        <f>+STDEV(AA1:AA65000)</f>
        <v>15.008767037093913</v>
      </c>
      <c r="C9" s="66"/>
      <c r="E9" s="47">
        <f t="shared" si="2"/>
        <v>122.82576718131719</v>
      </c>
      <c r="F9" s="22">
        <f t="shared" si="0"/>
        <v>124.25647221903333</v>
      </c>
      <c r="G9" s="42">
        <v>2</v>
      </c>
      <c r="H9" s="42">
        <f t="shared" si="3"/>
        <v>5</v>
      </c>
      <c r="I9" s="48">
        <f t="shared" si="1"/>
        <v>0.01</v>
      </c>
      <c r="J9" s="48">
        <f t="shared" si="1"/>
        <v>2.5000000000000001E-2</v>
      </c>
      <c r="AA9" s="22">
        <v>144.322654884862</v>
      </c>
    </row>
    <row r="10" spans="1:27" ht="13.5" thickBot="1" x14ac:dyDescent="0.25">
      <c r="A10" s="50" t="s">
        <v>1005</v>
      </c>
      <c r="B10" s="67">
        <f>+B9/B7</f>
        <v>0.10011412119865232</v>
      </c>
      <c r="C10" s="68"/>
      <c r="E10" s="47">
        <f t="shared" si="2"/>
        <v>125.68717725674945</v>
      </c>
      <c r="F10" s="22">
        <f t="shared" si="0"/>
        <v>127.11788229446557</v>
      </c>
      <c r="G10" s="42">
        <v>5</v>
      </c>
      <c r="H10" s="42">
        <f t="shared" si="3"/>
        <v>10</v>
      </c>
      <c r="I10" s="48">
        <f t="shared" si="1"/>
        <v>2.5000000000000001E-2</v>
      </c>
      <c r="J10" s="48">
        <f t="shared" si="1"/>
        <v>0.05</v>
      </c>
      <c r="AA10" s="22">
        <v>156.92140470022667</v>
      </c>
    </row>
    <row r="11" spans="1:27" x14ac:dyDescent="0.2">
      <c r="E11" s="47">
        <f t="shared" si="2"/>
        <v>128.54858733218171</v>
      </c>
      <c r="F11" s="22">
        <f t="shared" si="0"/>
        <v>129.97929236989785</v>
      </c>
      <c r="G11" s="42">
        <v>3</v>
      </c>
      <c r="H11" s="42">
        <f t="shared" si="3"/>
        <v>13</v>
      </c>
      <c r="I11" s="48">
        <f t="shared" si="1"/>
        <v>1.4999999999999999E-2</v>
      </c>
      <c r="J11" s="48">
        <f t="shared" si="1"/>
        <v>6.5000000000000002E-2</v>
      </c>
      <c r="AA11" s="22">
        <v>141.82591626507076</v>
      </c>
    </row>
    <row r="12" spans="1:27" x14ac:dyDescent="0.2">
      <c r="E12" s="47">
        <f t="shared" si="2"/>
        <v>131.40999740761399</v>
      </c>
      <c r="F12" s="22">
        <f t="shared" si="0"/>
        <v>132.84070244533012</v>
      </c>
      <c r="G12" s="42">
        <v>7</v>
      </c>
      <c r="H12" s="42">
        <f t="shared" si="3"/>
        <v>20</v>
      </c>
      <c r="I12" s="48">
        <f t="shared" si="1"/>
        <v>3.5000000000000003E-2</v>
      </c>
      <c r="J12" s="48">
        <f t="shared" si="1"/>
        <v>0.1</v>
      </c>
      <c r="AA12" s="22">
        <v>145.73479282819605</v>
      </c>
    </row>
    <row r="13" spans="1:27" x14ac:dyDescent="0.2">
      <c r="E13" s="47">
        <f t="shared" si="2"/>
        <v>134.27140748304626</v>
      </c>
      <c r="F13" s="22">
        <f t="shared" si="0"/>
        <v>135.7021125207624</v>
      </c>
      <c r="G13" s="42">
        <v>10</v>
      </c>
      <c r="H13" s="42">
        <f t="shared" si="3"/>
        <v>30</v>
      </c>
      <c r="I13" s="48">
        <f t="shared" si="1"/>
        <v>0.05</v>
      </c>
      <c r="J13" s="48">
        <f t="shared" si="1"/>
        <v>0.15</v>
      </c>
      <c r="AA13" s="22">
        <v>143.46137631171391</v>
      </c>
    </row>
    <row r="14" spans="1:27" x14ac:dyDescent="0.2">
      <c r="E14" s="47">
        <f t="shared" si="2"/>
        <v>137.13281755847854</v>
      </c>
      <c r="F14" s="22">
        <f t="shared" si="0"/>
        <v>138.56352259619467</v>
      </c>
      <c r="G14" s="42">
        <v>10</v>
      </c>
      <c r="H14" s="42">
        <f t="shared" si="3"/>
        <v>40</v>
      </c>
      <c r="I14" s="48">
        <f t="shared" si="1"/>
        <v>0.05</v>
      </c>
      <c r="J14" s="48">
        <f t="shared" si="1"/>
        <v>0.2</v>
      </c>
      <c r="AA14" s="22">
        <v>139.84178906058324</v>
      </c>
    </row>
    <row r="15" spans="1:27" x14ac:dyDescent="0.2">
      <c r="E15" s="47">
        <f t="shared" si="2"/>
        <v>139.99422763391081</v>
      </c>
      <c r="F15" s="22">
        <f t="shared" si="0"/>
        <v>141.42493267162695</v>
      </c>
      <c r="G15" s="42">
        <v>14</v>
      </c>
      <c r="H15" s="42">
        <f t="shared" si="3"/>
        <v>54</v>
      </c>
      <c r="I15" s="48">
        <f t="shared" si="1"/>
        <v>7.0000000000000007E-2</v>
      </c>
      <c r="J15" s="48">
        <f t="shared" si="1"/>
        <v>0.27</v>
      </c>
      <c r="AA15" s="22">
        <v>160.48382740066069</v>
      </c>
    </row>
    <row r="16" spans="1:27" x14ac:dyDescent="0.2">
      <c r="E16" s="47">
        <f t="shared" si="2"/>
        <v>142.85563770934309</v>
      </c>
      <c r="F16" s="22">
        <f t="shared" si="0"/>
        <v>144.28634274705922</v>
      </c>
      <c r="G16" s="42">
        <v>12</v>
      </c>
      <c r="H16" s="42">
        <f t="shared" si="3"/>
        <v>66</v>
      </c>
      <c r="I16" s="48">
        <f t="shared" si="1"/>
        <v>0.06</v>
      </c>
      <c r="J16" s="48">
        <f t="shared" si="1"/>
        <v>0.33</v>
      </c>
      <c r="AA16" s="22">
        <v>159.47550383230922</v>
      </c>
    </row>
    <row r="17" spans="5:27" x14ac:dyDescent="0.2">
      <c r="E17" s="47">
        <f t="shared" si="2"/>
        <v>145.71704778477536</v>
      </c>
      <c r="F17" s="22">
        <f t="shared" si="0"/>
        <v>147.1477528224915</v>
      </c>
      <c r="G17" s="42">
        <v>13</v>
      </c>
      <c r="H17" s="42">
        <f t="shared" si="3"/>
        <v>79</v>
      </c>
      <c r="I17" s="48">
        <f t="shared" si="1"/>
        <v>6.5000000000000002E-2</v>
      </c>
      <c r="J17" s="48">
        <f t="shared" si="1"/>
        <v>0.39500000000000002</v>
      </c>
      <c r="AA17" s="22">
        <v>137.85409295280638</v>
      </c>
    </row>
    <row r="18" spans="5:27" x14ac:dyDescent="0.2">
      <c r="E18" s="47">
        <f t="shared" si="2"/>
        <v>148.57845786020764</v>
      </c>
      <c r="F18" s="22">
        <f t="shared" si="0"/>
        <v>150.00916289792377</v>
      </c>
      <c r="G18" s="42">
        <v>15</v>
      </c>
      <c r="H18" s="42">
        <f t="shared" si="3"/>
        <v>94</v>
      </c>
      <c r="I18" s="48">
        <f t="shared" si="1"/>
        <v>7.4999999999999997E-2</v>
      </c>
      <c r="J18" s="48">
        <f t="shared" si="1"/>
        <v>0.47</v>
      </c>
      <c r="AA18" s="22">
        <v>167.43471529527852</v>
      </c>
    </row>
    <row r="19" spans="5:27" x14ac:dyDescent="0.2">
      <c r="E19" s="47">
        <f t="shared" si="2"/>
        <v>151.43986793563991</v>
      </c>
      <c r="F19" s="22">
        <f t="shared" si="0"/>
        <v>152.87057297335605</v>
      </c>
      <c r="G19" s="42">
        <v>20</v>
      </c>
      <c r="H19" s="42">
        <f t="shared" si="3"/>
        <v>114</v>
      </c>
      <c r="I19" s="48">
        <f t="shared" si="1"/>
        <v>0.1</v>
      </c>
      <c r="J19" s="48">
        <f t="shared" si="1"/>
        <v>0.56999999999999995</v>
      </c>
      <c r="AA19" s="22">
        <v>161.32780602037946</v>
      </c>
    </row>
    <row r="20" spans="5:27" x14ac:dyDescent="0.2">
      <c r="E20" s="47">
        <f t="shared" si="2"/>
        <v>154.30127801107218</v>
      </c>
      <c r="F20" s="22">
        <f t="shared" si="0"/>
        <v>155.73198304878832</v>
      </c>
      <c r="G20" s="42">
        <v>14</v>
      </c>
      <c r="H20" s="42">
        <f t="shared" si="3"/>
        <v>128</v>
      </c>
      <c r="I20" s="48">
        <f t="shared" si="1"/>
        <v>7.0000000000000007E-2</v>
      </c>
      <c r="J20" s="48">
        <f t="shared" si="1"/>
        <v>0.64</v>
      </c>
      <c r="AA20" s="22">
        <v>157.91324973008145</v>
      </c>
    </row>
    <row r="21" spans="5:27" x14ac:dyDescent="0.2">
      <c r="E21" s="47">
        <f t="shared" si="2"/>
        <v>157.16268808650446</v>
      </c>
      <c r="F21" s="22">
        <f t="shared" si="0"/>
        <v>158.5933931242206</v>
      </c>
      <c r="G21" s="42">
        <v>12</v>
      </c>
      <c r="H21" s="42">
        <f t="shared" si="3"/>
        <v>140</v>
      </c>
      <c r="I21" s="48">
        <f t="shared" si="1"/>
        <v>0.06</v>
      </c>
      <c r="J21" s="48">
        <f t="shared" si="1"/>
        <v>0.7</v>
      </c>
      <c r="AA21" s="22">
        <v>137.01345359752347</v>
      </c>
    </row>
    <row r="22" spans="5:27" x14ac:dyDescent="0.2">
      <c r="E22" s="47">
        <f t="shared" si="2"/>
        <v>160.02409816193673</v>
      </c>
      <c r="F22" s="22">
        <f t="shared" si="0"/>
        <v>161.45480319965287</v>
      </c>
      <c r="G22" s="42">
        <v>7</v>
      </c>
      <c r="H22" s="42">
        <f t="shared" si="3"/>
        <v>147</v>
      </c>
      <c r="I22" s="48">
        <f t="shared" si="1"/>
        <v>3.5000000000000003E-2</v>
      </c>
      <c r="J22" s="48">
        <f t="shared" si="1"/>
        <v>0.73499999999999999</v>
      </c>
      <c r="AA22" s="22">
        <v>181.74881129013289</v>
      </c>
    </row>
    <row r="23" spans="5:27" x14ac:dyDescent="0.2">
      <c r="E23" s="47">
        <f t="shared" si="2"/>
        <v>162.88550823736901</v>
      </c>
      <c r="F23" s="22">
        <f t="shared" si="0"/>
        <v>164.31621327508515</v>
      </c>
      <c r="G23" s="42">
        <v>14</v>
      </c>
      <c r="H23" s="42">
        <f t="shared" si="3"/>
        <v>161</v>
      </c>
      <c r="I23" s="48">
        <f t="shared" si="1"/>
        <v>7.0000000000000007E-2</v>
      </c>
      <c r="J23" s="48">
        <f t="shared" si="1"/>
        <v>0.80500000000000005</v>
      </c>
      <c r="AA23" s="22">
        <v>142.31596665862406</v>
      </c>
    </row>
    <row r="24" spans="5:27" x14ac:dyDescent="0.2">
      <c r="E24" s="47">
        <f t="shared" si="2"/>
        <v>165.74691831280128</v>
      </c>
      <c r="F24" s="22">
        <f t="shared" si="0"/>
        <v>167.17762335051742</v>
      </c>
      <c r="G24" s="42">
        <v>9</v>
      </c>
      <c r="H24" s="42">
        <f t="shared" si="3"/>
        <v>170</v>
      </c>
      <c r="I24" s="48">
        <f t="shared" si="1"/>
        <v>4.4999999999999998E-2</v>
      </c>
      <c r="J24" s="48">
        <f t="shared" si="1"/>
        <v>0.85</v>
      </c>
      <c r="AA24" s="22">
        <v>141.06684878283977</v>
      </c>
    </row>
    <row r="25" spans="5:27" x14ac:dyDescent="0.2">
      <c r="E25" s="47">
        <f t="shared" si="2"/>
        <v>168.60832838823356</v>
      </c>
      <c r="F25" s="22">
        <f t="shared" si="0"/>
        <v>170.0390334259497</v>
      </c>
      <c r="G25" s="42">
        <v>6</v>
      </c>
      <c r="H25" s="42">
        <f t="shared" si="3"/>
        <v>176</v>
      </c>
      <c r="I25" s="48">
        <f t="shared" si="1"/>
        <v>0.03</v>
      </c>
      <c r="J25" s="48">
        <f t="shared" si="1"/>
        <v>0.88</v>
      </c>
      <c r="AA25" s="22">
        <v>162.44252445133509</v>
      </c>
    </row>
    <row r="26" spans="5:27" x14ac:dyDescent="0.2">
      <c r="E26" s="47">
        <f t="shared" si="2"/>
        <v>171.46973846366583</v>
      </c>
      <c r="F26" s="22">
        <f t="shared" si="0"/>
        <v>172.90044350138197</v>
      </c>
      <c r="G26" s="42">
        <v>8</v>
      </c>
      <c r="H26" s="42">
        <f t="shared" si="3"/>
        <v>184</v>
      </c>
      <c r="I26" s="48">
        <f t="shared" si="1"/>
        <v>0.04</v>
      </c>
      <c r="J26" s="48">
        <f t="shared" si="1"/>
        <v>0.92</v>
      </c>
      <c r="AA26" s="22">
        <v>130.25274444184868</v>
      </c>
    </row>
    <row r="27" spans="5:27" x14ac:dyDescent="0.2">
      <c r="E27" s="47">
        <f t="shared" si="2"/>
        <v>174.33114853909811</v>
      </c>
      <c r="F27" s="22">
        <f t="shared" si="0"/>
        <v>175.76185357681425</v>
      </c>
      <c r="G27" s="42">
        <v>5</v>
      </c>
      <c r="H27" s="42">
        <f t="shared" si="3"/>
        <v>189</v>
      </c>
      <c r="I27" s="48">
        <f t="shared" si="1"/>
        <v>2.5000000000000001E-2</v>
      </c>
      <c r="J27" s="48">
        <f t="shared" si="1"/>
        <v>0.94499999999999995</v>
      </c>
      <c r="AA27" s="22">
        <v>160.39939513155713</v>
      </c>
    </row>
    <row r="28" spans="5:27" x14ac:dyDescent="0.2">
      <c r="E28" s="47">
        <f t="shared" si="2"/>
        <v>177.19255861453038</v>
      </c>
      <c r="F28" s="22">
        <f t="shared" si="0"/>
        <v>178.62326365224652</v>
      </c>
      <c r="G28" s="42">
        <v>1</v>
      </c>
      <c r="H28" s="42">
        <f t="shared" si="3"/>
        <v>190</v>
      </c>
      <c r="I28" s="48">
        <f t="shared" si="1"/>
        <v>5.0000000000000001E-3</v>
      </c>
      <c r="J28" s="48">
        <f t="shared" si="1"/>
        <v>0.95</v>
      </c>
      <c r="AA28" s="22">
        <v>164.22965475552681</v>
      </c>
    </row>
    <row r="29" spans="5:27" x14ac:dyDescent="0.2">
      <c r="E29" s="47">
        <f t="shared" si="2"/>
        <v>180.05396868996266</v>
      </c>
      <c r="F29" s="22">
        <f t="shared" si="0"/>
        <v>181.4846737276788</v>
      </c>
      <c r="G29" s="42">
        <v>4</v>
      </c>
      <c r="H29" s="42">
        <f t="shared" si="3"/>
        <v>194</v>
      </c>
      <c r="I29" s="48">
        <f t="shared" si="1"/>
        <v>0.02</v>
      </c>
      <c r="J29" s="48">
        <f t="shared" si="1"/>
        <v>0.97</v>
      </c>
      <c r="AA29" s="22">
        <v>151.41025771313471</v>
      </c>
    </row>
    <row r="30" spans="5:27" x14ac:dyDescent="0.2">
      <c r="E30" s="47">
        <f t="shared" si="2"/>
        <v>182.91537876539493</v>
      </c>
      <c r="F30" s="22">
        <f t="shared" si="0"/>
        <v>184.34608380311107</v>
      </c>
      <c r="G30" s="42">
        <v>3</v>
      </c>
      <c r="H30" s="42">
        <f t="shared" si="3"/>
        <v>197</v>
      </c>
      <c r="I30" s="48">
        <f t="shared" si="1"/>
        <v>1.4999999999999999E-2</v>
      </c>
      <c r="J30" s="48">
        <f t="shared" si="1"/>
        <v>0.98499999999999999</v>
      </c>
      <c r="AA30" s="22">
        <v>138.38677738145148</v>
      </c>
    </row>
    <row r="31" spans="5:27" x14ac:dyDescent="0.2">
      <c r="E31" s="47">
        <f t="shared" si="2"/>
        <v>185.77678884082721</v>
      </c>
      <c r="F31" s="22">
        <f t="shared" si="0"/>
        <v>187.20749387854335</v>
      </c>
      <c r="G31" s="42">
        <v>1</v>
      </c>
      <c r="H31" s="42">
        <f t="shared" si="3"/>
        <v>198</v>
      </c>
      <c r="I31" s="48">
        <f t="shared" si="1"/>
        <v>5.0000000000000001E-3</v>
      </c>
      <c r="J31" s="48">
        <f t="shared" si="1"/>
        <v>0.99</v>
      </c>
      <c r="AA31" s="22">
        <v>137.47125988743554</v>
      </c>
    </row>
    <row r="32" spans="5:27" x14ac:dyDescent="0.2">
      <c r="E32" s="47">
        <f t="shared" si="2"/>
        <v>188.63819891625948</v>
      </c>
      <c r="F32" s="22">
        <f t="shared" si="0"/>
        <v>190.06890395397551</v>
      </c>
      <c r="G32" s="42">
        <v>0</v>
      </c>
      <c r="H32" s="42">
        <f t="shared" si="3"/>
        <v>198</v>
      </c>
      <c r="I32" s="48">
        <f t="shared" si="1"/>
        <v>0</v>
      </c>
      <c r="J32" s="48">
        <f t="shared" si="1"/>
        <v>0.99</v>
      </c>
      <c r="AA32" s="22">
        <v>142.09911189115437</v>
      </c>
    </row>
    <row r="33" spans="5:27" ht="13.5" thickBot="1" x14ac:dyDescent="0.25">
      <c r="E33" s="51">
        <f>+B5</f>
        <v>191.4996089916915</v>
      </c>
      <c r="F33" s="24">
        <f>+E33+(E33-E32)/2</f>
        <v>192.9303140294075</v>
      </c>
      <c r="G33" s="43">
        <v>2</v>
      </c>
      <c r="H33" s="43">
        <f t="shared" si="3"/>
        <v>200</v>
      </c>
      <c r="I33" s="52">
        <f t="shared" si="1"/>
        <v>0.01</v>
      </c>
      <c r="J33" s="52">
        <f t="shared" si="1"/>
        <v>1</v>
      </c>
      <c r="AA33" s="22">
        <v>178.43765054423932</v>
      </c>
    </row>
    <row r="34" spans="5:27" x14ac:dyDescent="0.2">
      <c r="AA34" s="22">
        <v>168.40603587229998</v>
      </c>
    </row>
    <row r="35" spans="5:27" x14ac:dyDescent="0.2">
      <c r="AA35" s="22">
        <v>147.56292452975273</v>
      </c>
    </row>
    <row r="36" spans="5:27" x14ac:dyDescent="0.2">
      <c r="AA36" s="22">
        <v>160.70991785081753</v>
      </c>
    </row>
    <row r="37" spans="5:27" x14ac:dyDescent="0.2">
      <c r="AA37" s="22">
        <v>130.37172906437536</v>
      </c>
    </row>
    <row r="38" spans="5:27" x14ac:dyDescent="0.2">
      <c r="AA38" s="22">
        <v>148.25840139102397</v>
      </c>
    </row>
    <row r="39" spans="5:27" x14ac:dyDescent="0.2">
      <c r="AA39" s="22">
        <v>136.96075015836379</v>
      </c>
    </row>
    <row r="40" spans="5:27" x14ac:dyDescent="0.2">
      <c r="AA40" s="22">
        <v>146.2403911359136</v>
      </c>
    </row>
    <row r="41" spans="5:27" x14ac:dyDescent="0.2">
      <c r="AA41" s="22">
        <v>139.03552964109326</v>
      </c>
    </row>
    <row r="42" spans="5:27" x14ac:dyDescent="0.2">
      <c r="AA42" s="22">
        <v>132.26081113321953</v>
      </c>
    </row>
    <row r="43" spans="5:27" x14ac:dyDescent="0.2">
      <c r="AA43" s="22">
        <v>156.78051863710283</v>
      </c>
    </row>
    <row r="44" spans="5:27" x14ac:dyDescent="0.2">
      <c r="AA44" s="22">
        <v>148.22840386176716</v>
      </c>
    </row>
    <row r="45" spans="5:27" x14ac:dyDescent="0.2">
      <c r="AA45" s="22">
        <v>177.7505543417854</v>
      </c>
    </row>
    <row r="46" spans="5:27" x14ac:dyDescent="0.2">
      <c r="AA46" s="22">
        <v>138.73711483643487</v>
      </c>
    </row>
    <row r="47" spans="5:27" x14ac:dyDescent="0.2">
      <c r="AA47" s="22">
        <v>183.17459458923153</v>
      </c>
    </row>
    <row r="48" spans="5:27" x14ac:dyDescent="0.2">
      <c r="AA48" s="22">
        <v>138.59064138452308</v>
      </c>
    </row>
    <row r="49" spans="27:27" x14ac:dyDescent="0.2">
      <c r="AA49" s="22">
        <v>182.79639089260579</v>
      </c>
    </row>
    <row r="50" spans="27:27" x14ac:dyDescent="0.2">
      <c r="AA50" s="22">
        <v>173.31211642763276</v>
      </c>
    </row>
    <row r="51" spans="27:27" x14ac:dyDescent="0.2">
      <c r="AA51" s="22">
        <v>131.36397178591335</v>
      </c>
    </row>
    <row r="52" spans="27:27" x14ac:dyDescent="0.2">
      <c r="AA52" s="22">
        <v>178.27184815544476</v>
      </c>
    </row>
    <row r="53" spans="27:27" x14ac:dyDescent="0.2">
      <c r="AA53" s="22">
        <v>168.28015110664629</v>
      </c>
    </row>
    <row r="54" spans="27:27" x14ac:dyDescent="0.2">
      <c r="AA54" s="22">
        <v>150.8586129875377</v>
      </c>
    </row>
    <row r="55" spans="27:27" x14ac:dyDescent="0.2">
      <c r="AA55" s="22">
        <v>168.94906006553202</v>
      </c>
    </row>
    <row r="56" spans="27:27" x14ac:dyDescent="0.2">
      <c r="AA56" s="22">
        <v>172.37801396988615</v>
      </c>
    </row>
    <row r="57" spans="27:27" x14ac:dyDescent="0.2">
      <c r="AA57" s="22">
        <v>135.8931111142409</v>
      </c>
    </row>
    <row r="58" spans="27:27" x14ac:dyDescent="0.2">
      <c r="AA58" s="22">
        <v>142.09772300472278</v>
      </c>
    </row>
    <row r="59" spans="27:27" x14ac:dyDescent="0.2">
      <c r="AA59" s="22">
        <v>143.53614142435242</v>
      </c>
    </row>
    <row r="60" spans="27:27" x14ac:dyDescent="0.2">
      <c r="AA60" s="22">
        <v>152.97200503494815</v>
      </c>
    </row>
    <row r="61" spans="27:27" x14ac:dyDescent="0.2">
      <c r="AA61" s="22">
        <v>136.25563126674319</v>
      </c>
    </row>
    <row r="62" spans="27:27" x14ac:dyDescent="0.2">
      <c r="AA62" s="22">
        <v>144.42202633039474</v>
      </c>
    </row>
    <row r="63" spans="27:27" x14ac:dyDescent="0.2">
      <c r="AA63" s="22">
        <v>150.58930866895355</v>
      </c>
    </row>
    <row r="64" spans="27:27" x14ac:dyDescent="0.2">
      <c r="AA64" s="22">
        <v>151.74027259644774</v>
      </c>
    </row>
    <row r="65" spans="27:27" x14ac:dyDescent="0.2">
      <c r="AA65" s="22">
        <v>128.5050932285082</v>
      </c>
    </row>
    <row r="66" spans="27:27" x14ac:dyDescent="0.2">
      <c r="AA66" s="22">
        <v>150.01376309946701</v>
      </c>
    </row>
    <row r="67" spans="27:27" x14ac:dyDescent="0.2">
      <c r="AA67" s="22">
        <v>144.02572778199024</v>
      </c>
    </row>
    <row r="68" spans="27:27" x14ac:dyDescent="0.2">
      <c r="AA68" s="22">
        <v>143.54241056331387</v>
      </c>
    </row>
    <row r="69" spans="27:27" x14ac:dyDescent="0.2">
      <c r="AA69" s="22">
        <v>160.41141383290793</v>
      </c>
    </row>
    <row r="70" spans="27:27" x14ac:dyDescent="0.2">
      <c r="AA70" s="22">
        <v>138.0446632277872</v>
      </c>
    </row>
    <row r="71" spans="27:27" x14ac:dyDescent="0.2">
      <c r="AA71" s="22">
        <v>130.14219681110629</v>
      </c>
    </row>
    <row r="72" spans="27:27" x14ac:dyDescent="0.2">
      <c r="AA72" s="22">
        <v>131.81026722104741</v>
      </c>
    </row>
    <row r="73" spans="27:27" x14ac:dyDescent="0.2">
      <c r="AA73" s="22">
        <v>171.83160086250291</v>
      </c>
    </row>
    <row r="74" spans="27:27" x14ac:dyDescent="0.2">
      <c r="AA74" s="22">
        <v>146.19912169838224</v>
      </c>
    </row>
    <row r="75" spans="27:27" x14ac:dyDescent="0.2">
      <c r="AA75" s="22">
        <v>171.18002115995384</v>
      </c>
    </row>
    <row r="76" spans="27:27" x14ac:dyDescent="0.2">
      <c r="AA76" s="22">
        <v>154.12733341487149</v>
      </c>
    </row>
    <row r="77" spans="27:27" x14ac:dyDescent="0.2">
      <c r="AA77" s="22">
        <v>169.89446516530538</v>
      </c>
    </row>
    <row r="78" spans="27:27" x14ac:dyDescent="0.2">
      <c r="AA78" s="22">
        <v>134.0594415446881</v>
      </c>
    </row>
    <row r="79" spans="27:27" x14ac:dyDescent="0.2">
      <c r="AA79" s="22">
        <v>125.00520822587373</v>
      </c>
    </row>
    <row r="80" spans="27:27" x14ac:dyDescent="0.2">
      <c r="AA80" s="22">
        <v>138.86178106180705</v>
      </c>
    </row>
    <row r="81" spans="27:27" x14ac:dyDescent="0.2">
      <c r="AA81" s="22">
        <v>138.66648817134748</v>
      </c>
    </row>
    <row r="82" spans="27:27" x14ac:dyDescent="0.2">
      <c r="AA82" s="22">
        <v>169.09364261972712</v>
      </c>
    </row>
    <row r="83" spans="27:27" x14ac:dyDescent="0.2">
      <c r="AA83" s="22">
        <v>155.6304687226484</v>
      </c>
    </row>
    <row r="84" spans="27:27" x14ac:dyDescent="0.2">
      <c r="AA84" s="22">
        <v>189.02809622038069</v>
      </c>
    </row>
    <row r="85" spans="27:27" x14ac:dyDescent="0.2">
      <c r="AA85" s="22">
        <v>152.55864634083559</v>
      </c>
    </row>
    <row r="86" spans="27:27" x14ac:dyDescent="0.2">
      <c r="AA86" s="22">
        <v>122.92785738179838</v>
      </c>
    </row>
    <row r="87" spans="27:27" x14ac:dyDescent="0.2">
      <c r="AA87" s="22">
        <v>151.22188081819314</v>
      </c>
    </row>
    <row r="88" spans="27:27" x14ac:dyDescent="0.2">
      <c r="AA88" s="22">
        <v>145.29171076507006</v>
      </c>
    </row>
    <row r="89" spans="27:27" x14ac:dyDescent="0.2">
      <c r="AA89" s="22">
        <v>140.08877934420559</v>
      </c>
    </row>
    <row r="90" spans="27:27" x14ac:dyDescent="0.2">
      <c r="AA90" s="22">
        <v>108.51871680415589</v>
      </c>
    </row>
    <row r="91" spans="27:27" x14ac:dyDescent="0.2">
      <c r="AA91" s="22">
        <v>154.59086993669203</v>
      </c>
    </row>
    <row r="92" spans="27:27" x14ac:dyDescent="0.2">
      <c r="AA92" s="22">
        <v>146.77832749197256</v>
      </c>
    </row>
    <row r="93" spans="27:27" x14ac:dyDescent="0.2">
      <c r="AA93" s="22">
        <v>149.95827544111035</v>
      </c>
    </row>
    <row r="94" spans="27:27" x14ac:dyDescent="0.2">
      <c r="AA94" s="22">
        <v>149.73970762314801</v>
      </c>
    </row>
    <row r="95" spans="27:27" x14ac:dyDescent="0.2">
      <c r="AA95" s="22">
        <v>136.55632353075757</v>
      </c>
    </row>
    <row r="96" spans="27:27" x14ac:dyDescent="0.2">
      <c r="AA96" s="22">
        <v>143.27864501847526</v>
      </c>
    </row>
    <row r="97" spans="27:27" x14ac:dyDescent="0.2">
      <c r="AA97" s="22">
        <v>181.03512473524816</v>
      </c>
    </row>
    <row r="98" spans="27:27" x14ac:dyDescent="0.2">
      <c r="AA98" s="22">
        <v>145.17838752648444</v>
      </c>
    </row>
    <row r="99" spans="27:27" x14ac:dyDescent="0.2">
      <c r="AA99" s="22">
        <v>142.79155687919754</v>
      </c>
    </row>
    <row r="100" spans="27:27" x14ac:dyDescent="0.2">
      <c r="AA100" s="22">
        <v>172.62471232322793</v>
      </c>
    </row>
    <row r="101" spans="27:27" x14ac:dyDescent="0.2">
      <c r="AA101" s="22">
        <v>152.18494748062849</v>
      </c>
    </row>
    <row r="102" spans="27:27" x14ac:dyDescent="0.2">
      <c r="AA102" s="22">
        <v>152.78215593436906</v>
      </c>
    </row>
    <row r="103" spans="27:27" x14ac:dyDescent="0.2">
      <c r="AA103" s="22">
        <v>169.30551852250221</v>
      </c>
    </row>
    <row r="104" spans="27:27" x14ac:dyDescent="0.2">
      <c r="AA104" s="22">
        <v>138.84169454310259</v>
      </c>
    </row>
    <row r="105" spans="27:27" x14ac:dyDescent="0.2">
      <c r="AA105" s="22">
        <v>151.51111697388816</v>
      </c>
    </row>
    <row r="106" spans="27:27" x14ac:dyDescent="0.2">
      <c r="AA106" s="22">
        <v>159.89369961943325</v>
      </c>
    </row>
    <row r="107" spans="27:27" x14ac:dyDescent="0.2">
      <c r="AA107" s="22">
        <v>160.49805612418203</v>
      </c>
    </row>
    <row r="108" spans="27:27" x14ac:dyDescent="0.2">
      <c r="AA108" s="22">
        <v>148.6891890850315</v>
      </c>
    </row>
    <row r="109" spans="27:27" x14ac:dyDescent="0.2">
      <c r="AA109" s="22">
        <v>165.95497779897102</v>
      </c>
    </row>
    <row r="110" spans="27:27" x14ac:dyDescent="0.2">
      <c r="AA110" s="22">
        <v>157.55397894251701</v>
      </c>
    </row>
    <row r="111" spans="27:27" x14ac:dyDescent="0.2">
      <c r="AA111" s="22">
        <v>147.17755788463964</v>
      </c>
    </row>
    <row r="112" spans="27:27" x14ac:dyDescent="0.2">
      <c r="AA112" s="22">
        <v>144.83211039906479</v>
      </c>
    </row>
    <row r="113" spans="27:27" x14ac:dyDescent="0.2">
      <c r="AA113" s="22">
        <v>156.4285793652933</v>
      </c>
    </row>
    <row r="114" spans="27:27" x14ac:dyDescent="0.2">
      <c r="AA114" s="22">
        <v>151.45414819527812</v>
      </c>
    </row>
    <row r="115" spans="27:27" x14ac:dyDescent="0.2">
      <c r="AA115" s="22">
        <v>127.91378813762425</v>
      </c>
    </row>
    <row r="116" spans="27:27" x14ac:dyDescent="0.2">
      <c r="AA116" s="22">
        <v>151.30416205709079</v>
      </c>
    </row>
    <row r="117" spans="27:27" x14ac:dyDescent="0.2">
      <c r="AA117" s="22">
        <v>140.5683187769491</v>
      </c>
    </row>
    <row r="118" spans="27:27" x14ac:dyDescent="0.2">
      <c r="AA118" s="22">
        <v>164.36386603319562</v>
      </c>
    </row>
    <row r="119" spans="27:27" x14ac:dyDescent="0.2">
      <c r="AA119" s="22">
        <v>148.04213171139224</v>
      </c>
    </row>
    <row r="120" spans="27:27" x14ac:dyDescent="0.2">
      <c r="AA120" s="22">
        <v>151.19527639995553</v>
      </c>
    </row>
    <row r="121" spans="27:27" x14ac:dyDescent="0.2">
      <c r="AA121" s="22">
        <v>178.469619084969</v>
      </c>
    </row>
    <row r="122" spans="27:27" x14ac:dyDescent="0.2">
      <c r="AA122" s="22">
        <v>140.38625627925148</v>
      </c>
    </row>
    <row r="123" spans="27:27" x14ac:dyDescent="0.2">
      <c r="AA123" s="22">
        <v>150.08370188546544</v>
      </c>
    </row>
    <row r="124" spans="27:27" x14ac:dyDescent="0.2">
      <c r="AA124" s="22">
        <v>167.94458350411023</v>
      </c>
    </row>
    <row r="125" spans="27:27" x14ac:dyDescent="0.2">
      <c r="AA125" s="22">
        <v>162.12984567675983</v>
      </c>
    </row>
    <row r="126" spans="27:27" x14ac:dyDescent="0.2">
      <c r="AA126" s="22">
        <v>113.60281640923752</v>
      </c>
    </row>
    <row r="127" spans="27:27" x14ac:dyDescent="0.2">
      <c r="AA127" s="22">
        <v>152.18665269051033</v>
      </c>
    </row>
    <row r="128" spans="27:27" x14ac:dyDescent="0.2">
      <c r="AA128" s="22">
        <v>149.32465153073093</v>
      </c>
    </row>
    <row r="129" spans="27:27" x14ac:dyDescent="0.2">
      <c r="AA129" s="22">
        <v>130.9495421750166</v>
      </c>
    </row>
    <row r="130" spans="27:27" x14ac:dyDescent="0.2">
      <c r="AA130" s="22">
        <v>131.81994811783574</v>
      </c>
    </row>
    <row r="131" spans="27:27" x14ac:dyDescent="0.2">
      <c r="AA131" s="22">
        <v>146.67417258325338</v>
      </c>
    </row>
    <row r="132" spans="27:27" x14ac:dyDescent="0.2">
      <c r="AA132" s="22">
        <v>165.13472566344458</v>
      </c>
    </row>
    <row r="133" spans="27:27" x14ac:dyDescent="0.2">
      <c r="AA133" s="22">
        <v>153.46275166677412</v>
      </c>
    </row>
    <row r="134" spans="27:27" x14ac:dyDescent="0.2">
      <c r="AA134" s="22">
        <v>149.27133632933058</v>
      </c>
    </row>
    <row r="135" spans="27:27" x14ac:dyDescent="0.2">
      <c r="AA135" s="22">
        <v>158.13393732852364</v>
      </c>
    </row>
    <row r="136" spans="27:27" x14ac:dyDescent="0.2">
      <c r="AA136" s="22">
        <v>149.40169211007986</v>
      </c>
    </row>
    <row r="137" spans="27:27" x14ac:dyDescent="0.2">
      <c r="AA137" s="22">
        <v>191.4996089916915</v>
      </c>
    </row>
    <row r="138" spans="27:27" x14ac:dyDescent="0.2">
      <c r="AA138" s="22">
        <v>147.38449762558295</v>
      </c>
    </row>
    <row r="139" spans="27:27" x14ac:dyDescent="0.2">
      <c r="AA139" s="22">
        <v>163.82090276100121</v>
      </c>
    </row>
    <row r="140" spans="27:27" x14ac:dyDescent="0.2">
      <c r="AA140" s="22">
        <v>148.14546264146182</v>
      </c>
    </row>
    <row r="141" spans="27:27" x14ac:dyDescent="0.2">
      <c r="AA141" s="22">
        <v>153.63681292386804</v>
      </c>
    </row>
    <row r="142" spans="27:27" x14ac:dyDescent="0.2">
      <c r="AA142" s="22">
        <v>146.55838942717045</v>
      </c>
    </row>
    <row r="143" spans="27:27" x14ac:dyDescent="0.2">
      <c r="AA143" s="22">
        <v>154.30578709238628</v>
      </c>
    </row>
    <row r="144" spans="27:27" x14ac:dyDescent="0.2">
      <c r="AA144" s="22">
        <v>141.825153092211</v>
      </c>
    </row>
    <row r="145" spans="27:27" x14ac:dyDescent="0.2">
      <c r="AA145" s="22">
        <v>138.08329779149648</v>
      </c>
    </row>
    <row r="146" spans="27:27" x14ac:dyDescent="0.2">
      <c r="AA146" s="22">
        <v>156.90346642704026</v>
      </c>
    </row>
    <row r="147" spans="27:27" x14ac:dyDescent="0.2">
      <c r="AA147" s="22">
        <v>127.58737193884294</v>
      </c>
    </row>
    <row r="148" spans="27:27" x14ac:dyDescent="0.2">
      <c r="AA148" s="22">
        <v>155.84269823673</v>
      </c>
    </row>
    <row r="149" spans="27:27" x14ac:dyDescent="0.2">
      <c r="AA149" s="22">
        <v>135.71883387737611</v>
      </c>
    </row>
    <row r="150" spans="27:27" x14ac:dyDescent="0.2">
      <c r="AA150" s="22">
        <v>130.97793461907403</v>
      </c>
    </row>
    <row r="151" spans="27:27" x14ac:dyDescent="0.2">
      <c r="AA151" s="22">
        <v>149.37716466963769</v>
      </c>
    </row>
    <row r="152" spans="27:27" x14ac:dyDescent="0.2">
      <c r="AA152" s="22">
        <v>164.63383873931497</v>
      </c>
    </row>
    <row r="153" spans="27:27" x14ac:dyDescent="0.2">
      <c r="AA153" s="22">
        <v>133.88716620419447</v>
      </c>
    </row>
    <row r="154" spans="27:27" x14ac:dyDescent="0.2">
      <c r="AA154" s="22">
        <v>119.97071966821562</v>
      </c>
    </row>
    <row r="155" spans="27:27" x14ac:dyDescent="0.2">
      <c r="AA155" s="22">
        <v>149.20090233624654</v>
      </c>
    </row>
    <row r="156" spans="27:27" x14ac:dyDescent="0.2">
      <c r="AA156" s="22">
        <v>169.6310792621945</v>
      </c>
    </row>
    <row r="157" spans="27:27" x14ac:dyDescent="0.2">
      <c r="AA157" s="22">
        <v>162.70837290785235</v>
      </c>
    </row>
    <row r="158" spans="27:27" x14ac:dyDescent="0.2">
      <c r="AA158" s="22">
        <v>160.3530327119432</v>
      </c>
    </row>
    <row r="159" spans="27:27" x14ac:dyDescent="0.2">
      <c r="AA159" s="22">
        <v>134.58446934520134</v>
      </c>
    </row>
    <row r="160" spans="27:27" x14ac:dyDescent="0.2">
      <c r="AA160" s="22">
        <v>133.04253793625708</v>
      </c>
    </row>
    <row r="161" spans="27:27" x14ac:dyDescent="0.2">
      <c r="AA161" s="22">
        <v>163.41990463506656</v>
      </c>
    </row>
    <row r="162" spans="27:27" x14ac:dyDescent="0.2">
      <c r="AA162" s="22">
        <v>169.57104618572004</v>
      </c>
    </row>
    <row r="163" spans="27:27" x14ac:dyDescent="0.2">
      <c r="AA163" s="22">
        <v>151.68856101902341</v>
      </c>
    </row>
    <row r="164" spans="27:27" x14ac:dyDescent="0.2">
      <c r="AA164" s="22">
        <v>134.35622940595522</v>
      </c>
    </row>
    <row r="165" spans="27:27" x14ac:dyDescent="0.2">
      <c r="AA165" s="22">
        <v>150.50468124874718</v>
      </c>
    </row>
    <row r="166" spans="27:27" x14ac:dyDescent="0.2">
      <c r="AA166" s="22">
        <v>164.95734112814338</v>
      </c>
    </row>
    <row r="167" spans="27:27" x14ac:dyDescent="0.2">
      <c r="AA167" s="22">
        <v>115.37570002261948</v>
      </c>
    </row>
    <row r="168" spans="27:27" x14ac:dyDescent="0.2">
      <c r="AA168" s="22">
        <v>163.03593359456841</v>
      </c>
    </row>
    <row r="169" spans="27:27" x14ac:dyDescent="0.2">
      <c r="AA169" s="22">
        <v>122.05201860648494</v>
      </c>
    </row>
    <row r="170" spans="27:27" x14ac:dyDescent="0.2">
      <c r="AA170" s="22">
        <v>153.03264730343568</v>
      </c>
    </row>
    <row r="171" spans="27:27" x14ac:dyDescent="0.2">
      <c r="AA171" s="22">
        <v>147.59873784551721</v>
      </c>
    </row>
    <row r="172" spans="27:27" x14ac:dyDescent="0.2">
      <c r="AA172" s="22">
        <v>164.22897448897558</v>
      </c>
    </row>
    <row r="173" spans="27:27" x14ac:dyDescent="0.2">
      <c r="AA173" s="22">
        <v>137.05271550230961</v>
      </c>
    </row>
    <row r="174" spans="27:27" x14ac:dyDescent="0.2">
      <c r="AA174" s="22">
        <v>137.63434303974969</v>
      </c>
    </row>
    <row r="175" spans="27:27" x14ac:dyDescent="0.2">
      <c r="AA175" s="22">
        <v>149.90925844322749</v>
      </c>
    </row>
    <row r="176" spans="27:27" x14ac:dyDescent="0.2">
      <c r="AA176" s="22">
        <v>131.07273993396009</v>
      </c>
    </row>
    <row r="177" spans="27:27" x14ac:dyDescent="0.2">
      <c r="AA177" s="22">
        <v>169.47665953125721</v>
      </c>
    </row>
    <row r="178" spans="27:27" x14ac:dyDescent="0.2">
      <c r="AA178" s="22">
        <v>160.34652116061295</v>
      </c>
    </row>
    <row r="179" spans="27:27" x14ac:dyDescent="0.2">
      <c r="AA179" s="22">
        <v>123.46177030726078</v>
      </c>
    </row>
    <row r="180" spans="27:27" x14ac:dyDescent="0.2">
      <c r="AA180" s="22">
        <v>148.81491061756461</v>
      </c>
    </row>
    <row r="181" spans="27:27" x14ac:dyDescent="0.2">
      <c r="AA181" s="22">
        <v>138.05367358061116</v>
      </c>
    </row>
    <row r="182" spans="27:27" x14ac:dyDescent="0.2">
      <c r="AA182" s="22">
        <v>123.09278658412659</v>
      </c>
    </row>
    <row r="183" spans="27:27" x14ac:dyDescent="0.2">
      <c r="AA183" s="22">
        <v>132.84780149757614</v>
      </c>
    </row>
    <row r="184" spans="27:27" x14ac:dyDescent="0.2">
      <c r="AA184" s="22">
        <v>143.97032333927356</v>
      </c>
    </row>
    <row r="185" spans="27:27" x14ac:dyDescent="0.2">
      <c r="AA185" s="22">
        <v>149.93654837720047</v>
      </c>
    </row>
    <row r="186" spans="27:27" x14ac:dyDescent="0.2">
      <c r="AA186" s="22">
        <v>153.17133456042359</v>
      </c>
    </row>
    <row r="187" spans="27:27" x14ac:dyDescent="0.2">
      <c r="AA187" s="22">
        <v>156.21558686304007</v>
      </c>
    </row>
    <row r="188" spans="27:27" x14ac:dyDescent="0.2">
      <c r="AA188" s="22">
        <v>167.09717435178842</v>
      </c>
    </row>
    <row r="189" spans="27:27" x14ac:dyDescent="0.2">
      <c r="AA189" s="22">
        <v>147.81440798200575</v>
      </c>
    </row>
    <row r="190" spans="27:27" x14ac:dyDescent="0.2">
      <c r="AA190" s="22">
        <v>124.58791844658256</v>
      </c>
    </row>
    <row r="191" spans="27:27" x14ac:dyDescent="0.2">
      <c r="AA191" s="22">
        <v>160.43225724690501</v>
      </c>
    </row>
    <row r="192" spans="27:27" x14ac:dyDescent="0.2">
      <c r="AA192" s="22">
        <v>133.1225758122664</v>
      </c>
    </row>
    <row r="193" spans="27:27" x14ac:dyDescent="0.2">
      <c r="AA193" s="22">
        <v>160.54426844231028</v>
      </c>
    </row>
    <row r="194" spans="27:27" x14ac:dyDescent="0.2">
      <c r="AA194" s="22">
        <v>162.58706647210937</v>
      </c>
    </row>
    <row r="195" spans="27:27" x14ac:dyDescent="0.2">
      <c r="AA195" s="22">
        <v>142.35162313949706</v>
      </c>
    </row>
    <row r="196" spans="27:27" x14ac:dyDescent="0.2">
      <c r="AA196" s="22">
        <v>156.03014472876259</v>
      </c>
    </row>
    <row r="197" spans="27:27" x14ac:dyDescent="0.2">
      <c r="AA197" s="22">
        <v>157.48104251323159</v>
      </c>
    </row>
    <row r="198" spans="27:27" x14ac:dyDescent="0.2">
      <c r="AA198" s="22">
        <v>156.94616723889629</v>
      </c>
    </row>
    <row r="199" spans="27:27" x14ac:dyDescent="0.2">
      <c r="AA199" s="22">
        <v>132.97619431761038</v>
      </c>
    </row>
    <row r="200" spans="27:27" ht="13.5" thickBot="1" x14ac:dyDescent="0.25">
      <c r="AA200" s="24">
        <v>158.42537957355023</v>
      </c>
    </row>
  </sheetData>
  <mergeCells count="8">
    <mergeCell ref="B9:C9"/>
    <mergeCell ref="B10:C10"/>
    <mergeCell ref="A1:J1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F3D3-1539-4EB0-BAF0-55E306278E59}">
  <dimension ref="A1:AB200"/>
  <sheetViews>
    <sheetView tabSelected="1" workbookViewId="0">
      <selection sqref="A1:XFD1048576"/>
    </sheetView>
  </sheetViews>
  <sheetFormatPr baseColWidth="10" defaultRowHeight="12.75" x14ac:dyDescent="0.2"/>
  <cols>
    <col min="1" max="1" width="23.42578125" style="15" customWidth="1"/>
    <col min="2" max="2" width="14.28515625" style="15" customWidth="1"/>
    <col min="3" max="3" width="9" style="15" customWidth="1"/>
    <col min="4" max="4" width="11.42578125" style="15"/>
    <col min="5" max="5" width="12" style="15" customWidth="1"/>
    <col min="6" max="6" width="17" style="15" customWidth="1"/>
    <col min="7" max="7" width="11.85546875" style="15" bestFit="1" customWidth="1"/>
    <col min="8" max="256" width="11.42578125" style="15"/>
    <col min="257" max="257" width="23.42578125" style="15" customWidth="1"/>
    <col min="258" max="258" width="14.28515625" style="15" customWidth="1"/>
    <col min="259" max="259" width="9" style="15" customWidth="1"/>
    <col min="260" max="260" width="11.42578125" style="15"/>
    <col min="261" max="261" width="12" style="15" customWidth="1"/>
    <col min="262" max="262" width="17" style="15" customWidth="1"/>
    <col min="263" max="263" width="11.85546875" style="15" bestFit="1" customWidth="1"/>
    <col min="264" max="512" width="11.42578125" style="15"/>
    <col min="513" max="513" width="23.42578125" style="15" customWidth="1"/>
    <col min="514" max="514" width="14.28515625" style="15" customWidth="1"/>
    <col min="515" max="515" width="9" style="15" customWidth="1"/>
    <col min="516" max="516" width="11.42578125" style="15"/>
    <col min="517" max="517" width="12" style="15" customWidth="1"/>
    <col min="518" max="518" width="17" style="15" customWidth="1"/>
    <col min="519" max="519" width="11.85546875" style="15" bestFit="1" customWidth="1"/>
    <col min="520" max="768" width="11.42578125" style="15"/>
    <col min="769" max="769" width="23.42578125" style="15" customWidth="1"/>
    <col min="770" max="770" width="14.28515625" style="15" customWidth="1"/>
    <col min="771" max="771" width="9" style="15" customWidth="1"/>
    <col min="772" max="772" width="11.42578125" style="15"/>
    <col min="773" max="773" width="12" style="15" customWidth="1"/>
    <col min="774" max="774" width="17" style="15" customWidth="1"/>
    <col min="775" max="775" width="11.85546875" style="15" bestFit="1" customWidth="1"/>
    <col min="776" max="1024" width="11.42578125" style="15"/>
    <col min="1025" max="1025" width="23.42578125" style="15" customWidth="1"/>
    <col min="1026" max="1026" width="14.28515625" style="15" customWidth="1"/>
    <col min="1027" max="1027" width="9" style="15" customWidth="1"/>
    <col min="1028" max="1028" width="11.42578125" style="15"/>
    <col min="1029" max="1029" width="12" style="15" customWidth="1"/>
    <col min="1030" max="1030" width="17" style="15" customWidth="1"/>
    <col min="1031" max="1031" width="11.85546875" style="15" bestFit="1" customWidth="1"/>
    <col min="1032" max="1280" width="11.42578125" style="15"/>
    <col min="1281" max="1281" width="23.42578125" style="15" customWidth="1"/>
    <col min="1282" max="1282" width="14.28515625" style="15" customWidth="1"/>
    <col min="1283" max="1283" width="9" style="15" customWidth="1"/>
    <col min="1284" max="1284" width="11.42578125" style="15"/>
    <col min="1285" max="1285" width="12" style="15" customWidth="1"/>
    <col min="1286" max="1286" width="17" style="15" customWidth="1"/>
    <col min="1287" max="1287" width="11.85546875" style="15" bestFit="1" customWidth="1"/>
    <col min="1288" max="1536" width="11.42578125" style="15"/>
    <col min="1537" max="1537" width="23.42578125" style="15" customWidth="1"/>
    <col min="1538" max="1538" width="14.28515625" style="15" customWidth="1"/>
    <col min="1539" max="1539" width="9" style="15" customWidth="1"/>
    <col min="1540" max="1540" width="11.42578125" style="15"/>
    <col min="1541" max="1541" width="12" style="15" customWidth="1"/>
    <col min="1542" max="1542" width="17" style="15" customWidth="1"/>
    <col min="1543" max="1543" width="11.85546875" style="15" bestFit="1" customWidth="1"/>
    <col min="1544" max="1792" width="11.42578125" style="15"/>
    <col min="1793" max="1793" width="23.42578125" style="15" customWidth="1"/>
    <col min="1794" max="1794" width="14.28515625" style="15" customWidth="1"/>
    <col min="1795" max="1795" width="9" style="15" customWidth="1"/>
    <col min="1796" max="1796" width="11.42578125" style="15"/>
    <col min="1797" max="1797" width="12" style="15" customWidth="1"/>
    <col min="1798" max="1798" width="17" style="15" customWidth="1"/>
    <col min="1799" max="1799" width="11.85546875" style="15" bestFit="1" customWidth="1"/>
    <col min="1800" max="2048" width="11.42578125" style="15"/>
    <col min="2049" max="2049" width="23.42578125" style="15" customWidth="1"/>
    <col min="2050" max="2050" width="14.28515625" style="15" customWidth="1"/>
    <col min="2051" max="2051" width="9" style="15" customWidth="1"/>
    <col min="2052" max="2052" width="11.42578125" style="15"/>
    <col min="2053" max="2053" width="12" style="15" customWidth="1"/>
    <col min="2054" max="2054" width="17" style="15" customWidth="1"/>
    <col min="2055" max="2055" width="11.85546875" style="15" bestFit="1" customWidth="1"/>
    <col min="2056" max="2304" width="11.42578125" style="15"/>
    <col min="2305" max="2305" width="23.42578125" style="15" customWidth="1"/>
    <col min="2306" max="2306" width="14.28515625" style="15" customWidth="1"/>
    <col min="2307" max="2307" width="9" style="15" customWidth="1"/>
    <col min="2308" max="2308" width="11.42578125" style="15"/>
    <col min="2309" max="2309" width="12" style="15" customWidth="1"/>
    <col min="2310" max="2310" width="17" style="15" customWidth="1"/>
    <col min="2311" max="2311" width="11.85546875" style="15" bestFit="1" customWidth="1"/>
    <col min="2312" max="2560" width="11.42578125" style="15"/>
    <col min="2561" max="2561" width="23.42578125" style="15" customWidth="1"/>
    <col min="2562" max="2562" width="14.28515625" style="15" customWidth="1"/>
    <col min="2563" max="2563" width="9" style="15" customWidth="1"/>
    <col min="2564" max="2564" width="11.42578125" style="15"/>
    <col min="2565" max="2565" width="12" style="15" customWidth="1"/>
    <col min="2566" max="2566" width="17" style="15" customWidth="1"/>
    <col min="2567" max="2567" width="11.85546875" style="15" bestFit="1" customWidth="1"/>
    <col min="2568" max="2816" width="11.42578125" style="15"/>
    <col min="2817" max="2817" width="23.42578125" style="15" customWidth="1"/>
    <col min="2818" max="2818" width="14.28515625" style="15" customWidth="1"/>
    <col min="2819" max="2819" width="9" style="15" customWidth="1"/>
    <col min="2820" max="2820" width="11.42578125" style="15"/>
    <col min="2821" max="2821" width="12" style="15" customWidth="1"/>
    <col min="2822" max="2822" width="17" style="15" customWidth="1"/>
    <col min="2823" max="2823" width="11.85546875" style="15" bestFit="1" customWidth="1"/>
    <col min="2824" max="3072" width="11.42578125" style="15"/>
    <col min="3073" max="3073" width="23.42578125" style="15" customWidth="1"/>
    <col min="3074" max="3074" width="14.28515625" style="15" customWidth="1"/>
    <col min="3075" max="3075" width="9" style="15" customWidth="1"/>
    <col min="3076" max="3076" width="11.42578125" style="15"/>
    <col min="3077" max="3077" width="12" style="15" customWidth="1"/>
    <col min="3078" max="3078" width="17" style="15" customWidth="1"/>
    <col min="3079" max="3079" width="11.85546875" style="15" bestFit="1" customWidth="1"/>
    <col min="3080" max="3328" width="11.42578125" style="15"/>
    <col min="3329" max="3329" width="23.42578125" style="15" customWidth="1"/>
    <col min="3330" max="3330" width="14.28515625" style="15" customWidth="1"/>
    <col min="3331" max="3331" width="9" style="15" customWidth="1"/>
    <col min="3332" max="3332" width="11.42578125" style="15"/>
    <col min="3333" max="3333" width="12" style="15" customWidth="1"/>
    <col min="3334" max="3334" width="17" style="15" customWidth="1"/>
    <col min="3335" max="3335" width="11.85546875" style="15" bestFit="1" customWidth="1"/>
    <col min="3336" max="3584" width="11.42578125" style="15"/>
    <col min="3585" max="3585" width="23.42578125" style="15" customWidth="1"/>
    <col min="3586" max="3586" width="14.28515625" style="15" customWidth="1"/>
    <col min="3587" max="3587" width="9" style="15" customWidth="1"/>
    <col min="3588" max="3588" width="11.42578125" style="15"/>
    <col min="3589" max="3589" width="12" style="15" customWidth="1"/>
    <col min="3590" max="3590" width="17" style="15" customWidth="1"/>
    <col min="3591" max="3591" width="11.85546875" style="15" bestFit="1" customWidth="1"/>
    <col min="3592" max="3840" width="11.42578125" style="15"/>
    <col min="3841" max="3841" width="23.42578125" style="15" customWidth="1"/>
    <col min="3842" max="3842" width="14.28515625" style="15" customWidth="1"/>
    <col min="3843" max="3843" width="9" style="15" customWidth="1"/>
    <col min="3844" max="3844" width="11.42578125" style="15"/>
    <col min="3845" max="3845" width="12" style="15" customWidth="1"/>
    <col min="3846" max="3846" width="17" style="15" customWidth="1"/>
    <col min="3847" max="3847" width="11.85546875" style="15" bestFit="1" customWidth="1"/>
    <col min="3848" max="4096" width="11.42578125" style="15"/>
    <col min="4097" max="4097" width="23.42578125" style="15" customWidth="1"/>
    <col min="4098" max="4098" width="14.28515625" style="15" customWidth="1"/>
    <col min="4099" max="4099" width="9" style="15" customWidth="1"/>
    <col min="4100" max="4100" width="11.42578125" style="15"/>
    <col min="4101" max="4101" width="12" style="15" customWidth="1"/>
    <col min="4102" max="4102" width="17" style="15" customWidth="1"/>
    <col min="4103" max="4103" width="11.85546875" style="15" bestFit="1" customWidth="1"/>
    <col min="4104" max="4352" width="11.42578125" style="15"/>
    <col min="4353" max="4353" width="23.42578125" style="15" customWidth="1"/>
    <col min="4354" max="4354" width="14.28515625" style="15" customWidth="1"/>
    <col min="4355" max="4355" width="9" style="15" customWidth="1"/>
    <col min="4356" max="4356" width="11.42578125" style="15"/>
    <col min="4357" max="4357" width="12" style="15" customWidth="1"/>
    <col min="4358" max="4358" width="17" style="15" customWidth="1"/>
    <col min="4359" max="4359" width="11.85546875" style="15" bestFit="1" customWidth="1"/>
    <col min="4360" max="4608" width="11.42578125" style="15"/>
    <col min="4609" max="4609" width="23.42578125" style="15" customWidth="1"/>
    <col min="4610" max="4610" width="14.28515625" style="15" customWidth="1"/>
    <col min="4611" max="4611" width="9" style="15" customWidth="1"/>
    <col min="4612" max="4612" width="11.42578125" style="15"/>
    <col min="4613" max="4613" width="12" style="15" customWidth="1"/>
    <col min="4614" max="4614" width="17" style="15" customWidth="1"/>
    <col min="4615" max="4615" width="11.85546875" style="15" bestFit="1" customWidth="1"/>
    <col min="4616" max="4864" width="11.42578125" style="15"/>
    <col min="4865" max="4865" width="23.42578125" style="15" customWidth="1"/>
    <col min="4866" max="4866" width="14.28515625" style="15" customWidth="1"/>
    <col min="4867" max="4867" width="9" style="15" customWidth="1"/>
    <col min="4868" max="4868" width="11.42578125" style="15"/>
    <col min="4869" max="4869" width="12" style="15" customWidth="1"/>
    <col min="4870" max="4870" width="17" style="15" customWidth="1"/>
    <col min="4871" max="4871" width="11.85546875" style="15" bestFit="1" customWidth="1"/>
    <col min="4872" max="5120" width="11.42578125" style="15"/>
    <col min="5121" max="5121" width="23.42578125" style="15" customWidth="1"/>
    <col min="5122" max="5122" width="14.28515625" style="15" customWidth="1"/>
    <col min="5123" max="5123" width="9" style="15" customWidth="1"/>
    <col min="5124" max="5124" width="11.42578125" style="15"/>
    <col min="5125" max="5125" width="12" style="15" customWidth="1"/>
    <col min="5126" max="5126" width="17" style="15" customWidth="1"/>
    <col min="5127" max="5127" width="11.85546875" style="15" bestFit="1" customWidth="1"/>
    <col min="5128" max="5376" width="11.42578125" style="15"/>
    <col min="5377" max="5377" width="23.42578125" style="15" customWidth="1"/>
    <col min="5378" max="5378" width="14.28515625" style="15" customWidth="1"/>
    <col min="5379" max="5379" width="9" style="15" customWidth="1"/>
    <col min="5380" max="5380" width="11.42578125" style="15"/>
    <col min="5381" max="5381" width="12" style="15" customWidth="1"/>
    <col min="5382" max="5382" width="17" style="15" customWidth="1"/>
    <col min="5383" max="5383" width="11.85546875" style="15" bestFit="1" customWidth="1"/>
    <col min="5384" max="5632" width="11.42578125" style="15"/>
    <col min="5633" max="5633" width="23.42578125" style="15" customWidth="1"/>
    <col min="5634" max="5634" width="14.28515625" style="15" customWidth="1"/>
    <col min="5635" max="5635" width="9" style="15" customWidth="1"/>
    <col min="5636" max="5636" width="11.42578125" style="15"/>
    <col min="5637" max="5637" width="12" style="15" customWidth="1"/>
    <col min="5638" max="5638" width="17" style="15" customWidth="1"/>
    <col min="5639" max="5639" width="11.85546875" style="15" bestFit="1" customWidth="1"/>
    <col min="5640" max="5888" width="11.42578125" style="15"/>
    <col min="5889" max="5889" width="23.42578125" style="15" customWidth="1"/>
    <col min="5890" max="5890" width="14.28515625" style="15" customWidth="1"/>
    <col min="5891" max="5891" width="9" style="15" customWidth="1"/>
    <col min="5892" max="5892" width="11.42578125" style="15"/>
    <col min="5893" max="5893" width="12" style="15" customWidth="1"/>
    <col min="5894" max="5894" width="17" style="15" customWidth="1"/>
    <col min="5895" max="5895" width="11.85546875" style="15" bestFit="1" customWidth="1"/>
    <col min="5896" max="6144" width="11.42578125" style="15"/>
    <col min="6145" max="6145" width="23.42578125" style="15" customWidth="1"/>
    <col min="6146" max="6146" width="14.28515625" style="15" customWidth="1"/>
    <col min="6147" max="6147" width="9" style="15" customWidth="1"/>
    <col min="6148" max="6148" width="11.42578125" style="15"/>
    <col min="6149" max="6149" width="12" style="15" customWidth="1"/>
    <col min="6150" max="6150" width="17" style="15" customWidth="1"/>
    <col min="6151" max="6151" width="11.85546875" style="15" bestFit="1" customWidth="1"/>
    <col min="6152" max="6400" width="11.42578125" style="15"/>
    <col min="6401" max="6401" width="23.42578125" style="15" customWidth="1"/>
    <col min="6402" max="6402" width="14.28515625" style="15" customWidth="1"/>
    <col min="6403" max="6403" width="9" style="15" customWidth="1"/>
    <col min="6404" max="6404" width="11.42578125" style="15"/>
    <col min="6405" max="6405" width="12" style="15" customWidth="1"/>
    <col min="6406" max="6406" width="17" style="15" customWidth="1"/>
    <col min="6407" max="6407" width="11.85546875" style="15" bestFit="1" customWidth="1"/>
    <col min="6408" max="6656" width="11.42578125" style="15"/>
    <col min="6657" max="6657" width="23.42578125" style="15" customWidth="1"/>
    <col min="6658" max="6658" width="14.28515625" style="15" customWidth="1"/>
    <col min="6659" max="6659" width="9" style="15" customWidth="1"/>
    <col min="6660" max="6660" width="11.42578125" style="15"/>
    <col min="6661" max="6661" width="12" style="15" customWidth="1"/>
    <col min="6662" max="6662" width="17" style="15" customWidth="1"/>
    <col min="6663" max="6663" width="11.85546875" style="15" bestFit="1" customWidth="1"/>
    <col min="6664" max="6912" width="11.42578125" style="15"/>
    <col min="6913" max="6913" width="23.42578125" style="15" customWidth="1"/>
    <col min="6914" max="6914" width="14.28515625" style="15" customWidth="1"/>
    <col min="6915" max="6915" width="9" style="15" customWidth="1"/>
    <col min="6916" max="6916" width="11.42578125" style="15"/>
    <col min="6917" max="6917" width="12" style="15" customWidth="1"/>
    <col min="6918" max="6918" width="17" style="15" customWidth="1"/>
    <col min="6919" max="6919" width="11.85546875" style="15" bestFit="1" customWidth="1"/>
    <col min="6920" max="7168" width="11.42578125" style="15"/>
    <col min="7169" max="7169" width="23.42578125" style="15" customWidth="1"/>
    <col min="7170" max="7170" width="14.28515625" style="15" customWidth="1"/>
    <col min="7171" max="7171" width="9" style="15" customWidth="1"/>
    <col min="7172" max="7172" width="11.42578125" style="15"/>
    <col min="7173" max="7173" width="12" style="15" customWidth="1"/>
    <col min="7174" max="7174" width="17" style="15" customWidth="1"/>
    <col min="7175" max="7175" width="11.85546875" style="15" bestFit="1" customWidth="1"/>
    <col min="7176" max="7424" width="11.42578125" style="15"/>
    <col min="7425" max="7425" width="23.42578125" style="15" customWidth="1"/>
    <col min="7426" max="7426" width="14.28515625" style="15" customWidth="1"/>
    <col min="7427" max="7427" width="9" style="15" customWidth="1"/>
    <col min="7428" max="7428" width="11.42578125" style="15"/>
    <col min="7429" max="7429" width="12" style="15" customWidth="1"/>
    <col min="7430" max="7430" width="17" style="15" customWidth="1"/>
    <col min="7431" max="7431" width="11.85546875" style="15" bestFit="1" customWidth="1"/>
    <col min="7432" max="7680" width="11.42578125" style="15"/>
    <col min="7681" max="7681" width="23.42578125" style="15" customWidth="1"/>
    <col min="7682" max="7682" width="14.28515625" style="15" customWidth="1"/>
    <col min="7683" max="7683" width="9" style="15" customWidth="1"/>
    <col min="7684" max="7684" width="11.42578125" style="15"/>
    <col min="7685" max="7685" width="12" style="15" customWidth="1"/>
    <col min="7686" max="7686" width="17" style="15" customWidth="1"/>
    <col min="7687" max="7687" width="11.85546875" style="15" bestFit="1" customWidth="1"/>
    <col min="7688" max="7936" width="11.42578125" style="15"/>
    <col min="7937" max="7937" width="23.42578125" style="15" customWidth="1"/>
    <col min="7938" max="7938" width="14.28515625" style="15" customWidth="1"/>
    <col min="7939" max="7939" width="9" style="15" customWidth="1"/>
    <col min="7940" max="7940" width="11.42578125" style="15"/>
    <col min="7941" max="7941" width="12" style="15" customWidth="1"/>
    <col min="7942" max="7942" width="17" style="15" customWidth="1"/>
    <col min="7943" max="7943" width="11.85546875" style="15" bestFit="1" customWidth="1"/>
    <col min="7944" max="8192" width="11.42578125" style="15"/>
    <col min="8193" max="8193" width="23.42578125" style="15" customWidth="1"/>
    <col min="8194" max="8194" width="14.28515625" style="15" customWidth="1"/>
    <col min="8195" max="8195" width="9" style="15" customWidth="1"/>
    <col min="8196" max="8196" width="11.42578125" style="15"/>
    <col min="8197" max="8197" width="12" style="15" customWidth="1"/>
    <col min="8198" max="8198" width="17" style="15" customWidth="1"/>
    <col min="8199" max="8199" width="11.85546875" style="15" bestFit="1" customWidth="1"/>
    <col min="8200" max="8448" width="11.42578125" style="15"/>
    <col min="8449" max="8449" width="23.42578125" style="15" customWidth="1"/>
    <col min="8450" max="8450" width="14.28515625" style="15" customWidth="1"/>
    <col min="8451" max="8451" width="9" style="15" customWidth="1"/>
    <col min="8452" max="8452" width="11.42578125" style="15"/>
    <col min="8453" max="8453" width="12" style="15" customWidth="1"/>
    <col min="8454" max="8454" width="17" style="15" customWidth="1"/>
    <col min="8455" max="8455" width="11.85546875" style="15" bestFit="1" customWidth="1"/>
    <col min="8456" max="8704" width="11.42578125" style="15"/>
    <col min="8705" max="8705" width="23.42578125" style="15" customWidth="1"/>
    <col min="8706" max="8706" width="14.28515625" style="15" customWidth="1"/>
    <col min="8707" max="8707" width="9" style="15" customWidth="1"/>
    <col min="8708" max="8708" width="11.42578125" style="15"/>
    <col min="8709" max="8709" width="12" style="15" customWidth="1"/>
    <col min="8710" max="8710" width="17" style="15" customWidth="1"/>
    <col min="8711" max="8711" width="11.85546875" style="15" bestFit="1" customWidth="1"/>
    <col min="8712" max="8960" width="11.42578125" style="15"/>
    <col min="8961" max="8961" width="23.42578125" style="15" customWidth="1"/>
    <col min="8962" max="8962" width="14.28515625" style="15" customWidth="1"/>
    <col min="8963" max="8963" width="9" style="15" customWidth="1"/>
    <col min="8964" max="8964" width="11.42578125" style="15"/>
    <col min="8965" max="8965" width="12" style="15" customWidth="1"/>
    <col min="8966" max="8966" width="17" style="15" customWidth="1"/>
    <col min="8967" max="8967" width="11.85546875" style="15" bestFit="1" customWidth="1"/>
    <col min="8968" max="9216" width="11.42578125" style="15"/>
    <col min="9217" max="9217" width="23.42578125" style="15" customWidth="1"/>
    <col min="9218" max="9218" width="14.28515625" style="15" customWidth="1"/>
    <col min="9219" max="9219" width="9" style="15" customWidth="1"/>
    <col min="9220" max="9220" width="11.42578125" style="15"/>
    <col min="9221" max="9221" width="12" style="15" customWidth="1"/>
    <col min="9222" max="9222" width="17" style="15" customWidth="1"/>
    <col min="9223" max="9223" width="11.85546875" style="15" bestFit="1" customWidth="1"/>
    <col min="9224" max="9472" width="11.42578125" style="15"/>
    <col min="9473" max="9473" width="23.42578125" style="15" customWidth="1"/>
    <col min="9474" max="9474" width="14.28515625" style="15" customWidth="1"/>
    <col min="9475" max="9475" width="9" style="15" customWidth="1"/>
    <col min="9476" max="9476" width="11.42578125" style="15"/>
    <col min="9477" max="9477" width="12" style="15" customWidth="1"/>
    <col min="9478" max="9478" width="17" style="15" customWidth="1"/>
    <col min="9479" max="9479" width="11.85546875" style="15" bestFit="1" customWidth="1"/>
    <col min="9480" max="9728" width="11.42578125" style="15"/>
    <col min="9729" max="9729" width="23.42578125" style="15" customWidth="1"/>
    <col min="9730" max="9730" width="14.28515625" style="15" customWidth="1"/>
    <col min="9731" max="9731" width="9" style="15" customWidth="1"/>
    <col min="9732" max="9732" width="11.42578125" style="15"/>
    <col min="9733" max="9733" width="12" style="15" customWidth="1"/>
    <col min="9734" max="9734" width="17" style="15" customWidth="1"/>
    <col min="9735" max="9735" width="11.85546875" style="15" bestFit="1" customWidth="1"/>
    <col min="9736" max="9984" width="11.42578125" style="15"/>
    <col min="9985" max="9985" width="23.42578125" style="15" customWidth="1"/>
    <col min="9986" max="9986" width="14.28515625" style="15" customWidth="1"/>
    <col min="9987" max="9987" width="9" style="15" customWidth="1"/>
    <col min="9988" max="9988" width="11.42578125" style="15"/>
    <col min="9989" max="9989" width="12" style="15" customWidth="1"/>
    <col min="9990" max="9990" width="17" style="15" customWidth="1"/>
    <col min="9991" max="9991" width="11.85546875" style="15" bestFit="1" customWidth="1"/>
    <col min="9992" max="10240" width="11.42578125" style="15"/>
    <col min="10241" max="10241" width="23.42578125" style="15" customWidth="1"/>
    <col min="10242" max="10242" width="14.28515625" style="15" customWidth="1"/>
    <col min="10243" max="10243" width="9" style="15" customWidth="1"/>
    <col min="10244" max="10244" width="11.42578125" style="15"/>
    <col min="10245" max="10245" width="12" style="15" customWidth="1"/>
    <col min="10246" max="10246" width="17" style="15" customWidth="1"/>
    <col min="10247" max="10247" width="11.85546875" style="15" bestFit="1" customWidth="1"/>
    <col min="10248" max="10496" width="11.42578125" style="15"/>
    <col min="10497" max="10497" width="23.42578125" style="15" customWidth="1"/>
    <col min="10498" max="10498" width="14.28515625" style="15" customWidth="1"/>
    <col min="10499" max="10499" width="9" style="15" customWidth="1"/>
    <col min="10500" max="10500" width="11.42578125" style="15"/>
    <col min="10501" max="10501" width="12" style="15" customWidth="1"/>
    <col min="10502" max="10502" width="17" style="15" customWidth="1"/>
    <col min="10503" max="10503" width="11.85546875" style="15" bestFit="1" customWidth="1"/>
    <col min="10504" max="10752" width="11.42578125" style="15"/>
    <col min="10753" max="10753" width="23.42578125" style="15" customWidth="1"/>
    <col min="10754" max="10754" width="14.28515625" style="15" customWidth="1"/>
    <col min="10755" max="10755" width="9" style="15" customWidth="1"/>
    <col min="10756" max="10756" width="11.42578125" style="15"/>
    <col min="10757" max="10757" width="12" style="15" customWidth="1"/>
    <col min="10758" max="10758" width="17" style="15" customWidth="1"/>
    <col min="10759" max="10759" width="11.85546875" style="15" bestFit="1" customWidth="1"/>
    <col min="10760" max="11008" width="11.42578125" style="15"/>
    <col min="11009" max="11009" width="23.42578125" style="15" customWidth="1"/>
    <col min="11010" max="11010" width="14.28515625" style="15" customWidth="1"/>
    <col min="11011" max="11011" width="9" style="15" customWidth="1"/>
    <col min="11012" max="11012" width="11.42578125" style="15"/>
    <col min="11013" max="11013" width="12" style="15" customWidth="1"/>
    <col min="11014" max="11014" width="17" style="15" customWidth="1"/>
    <col min="11015" max="11015" width="11.85546875" style="15" bestFit="1" customWidth="1"/>
    <col min="11016" max="11264" width="11.42578125" style="15"/>
    <col min="11265" max="11265" width="23.42578125" style="15" customWidth="1"/>
    <col min="11266" max="11266" width="14.28515625" style="15" customWidth="1"/>
    <col min="11267" max="11267" width="9" style="15" customWidth="1"/>
    <col min="11268" max="11268" width="11.42578125" style="15"/>
    <col min="11269" max="11269" width="12" style="15" customWidth="1"/>
    <col min="11270" max="11270" width="17" style="15" customWidth="1"/>
    <col min="11271" max="11271" width="11.85546875" style="15" bestFit="1" customWidth="1"/>
    <col min="11272" max="11520" width="11.42578125" style="15"/>
    <col min="11521" max="11521" width="23.42578125" style="15" customWidth="1"/>
    <col min="11522" max="11522" width="14.28515625" style="15" customWidth="1"/>
    <col min="11523" max="11523" width="9" style="15" customWidth="1"/>
    <col min="11524" max="11524" width="11.42578125" style="15"/>
    <col min="11525" max="11525" width="12" style="15" customWidth="1"/>
    <col min="11526" max="11526" width="17" style="15" customWidth="1"/>
    <col min="11527" max="11527" width="11.85546875" style="15" bestFit="1" customWidth="1"/>
    <col min="11528" max="11776" width="11.42578125" style="15"/>
    <col min="11777" max="11777" width="23.42578125" style="15" customWidth="1"/>
    <col min="11778" max="11778" width="14.28515625" style="15" customWidth="1"/>
    <col min="11779" max="11779" width="9" style="15" customWidth="1"/>
    <col min="11780" max="11780" width="11.42578125" style="15"/>
    <col min="11781" max="11781" width="12" style="15" customWidth="1"/>
    <col min="11782" max="11782" width="17" style="15" customWidth="1"/>
    <col min="11783" max="11783" width="11.85546875" style="15" bestFit="1" customWidth="1"/>
    <col min="11784" max="12032" width="11.42578125" style="15"/>
    <col min="12033" max="12033" width="23.42578125" style="15" customWidth="1"/>
    <col min="12034" max="12034" width="14.28515625" style="15" customWidth="1"/>
    <col min="12035" max="12035" width="9" style="15" customWidth="1"/>
    <col min="12036" max="12036" width="11.42578125" style="15"/>
    <col min="12037" max="12037" width="12" style="15" customWidth="1"/>
    <col min="12038" max="12038" width="17" style="15" customWidth="1"/>
    <col min="12039" max="12039" width="11.85546875" style="15" bestFit="1" customWidth="1"/>
    <col min="12040" max="12288" width="11.42578125" style="15"/>
    <col min="12289" max="12289" width="23.42578125" style="15" customWidth="1"/>
    <col min="12290" max="12290" width="14.28515625" style="15" customWidth="1"/>
    <col min="12291" max="12291" width="9" style="15" customWidth="1"/>
    <col min="12292" max="12292" width="11.42578125" style="15"/>
    <col min="12293" max="12293" width="12" style="15" customWidth="1"/>
    <col min="12294" max="12294" width="17" style="15" customWidth="1"/>
    <col min="12295" max="12295" width="11.85546875" style="15" bestFit="1" customWidth="1"/>
    <col min="12296" max="12544" width="11.42578125" style="15"/>
    <col min="12545" max="12545" width="23.42578125" style="15" customWidth="1"/>
    <col min="12546" max="12546" width="14.28515625" style="15" customWidth="1"/>
    <col min="12547" max="12547" width="9" style="15" customWidth="1"/>
    <col min="12548" max="12548" width="11.42578125" style="15"/>
    <col min="12549" max="12549" width="12" style="15" customWidth="1"/>
    <col min="12550" max="12550" width="17" style="15" customWidth="1"/>
    <col min="12551" max="12551" width="11.85546875" style="15" bestFit="1" customWidth="1"/>
    <col min="12552" max="12800" width="11.42578125" style="15"/>
    <col min="12801" max="12801" width="23.42578125" style="15" customWidth="1"/>
    <col min="12802" max="12802" width="14.28515625" style="15" customWidth="1"/>
    <col min="12803" max="12803" width="9" style="15" customWidth="1"/>
    <col min="12804" max="12804" width="11.42578125" style="15"/>
    <col min="12805" max="12805" width="12" style="15" customWidth="1"/>
    <col min="12806" max="12806" width="17" style="15" customWidth="1"/>
    <col min="12807" max="12807" width="11.85546875" style="15" bestFit="1" customWidth="1"/>
    <col min="12808" max="13056" width="11.42578125" style="15"/>
    <col min="13057" max="13057" width="23.42578125" style="15" customWidth="1"/>
    <col min="13058" max="13058" width="14.28515625" style="15" customWidth="1"/>
    <col min="13059" max="13059" width="9" style="15" customWidth="1"/>
    <col min="13060" max="13060" width="11.42578125" style="15"/>
    <col min="13061" max="13061" width="12" style="15" customWidth="1"/>
    <col min="13062" max="13062" width="17" style="15" customWidth="1"/>
    <col min="13063" max="13063" width="11.85546875" style="15" bestFit="1" customWidth="1"/>
    <col min="13064" max="13312" width="11.42578125" style="15"/>
    <col min="13313" max="13313" width="23.42578125" style="15" customWidth="1"/>
    <col min="13314" max="13314" width="14.28515625" style="15" customWidth="1"/>
    <col min="13315" max="13315" width="9" style="15" customWidth="1"/>
    <col min="13316" max="13316" width="11.42578125" style="15"/>
    <col min="13317" max="13317" width="12" style="15" customWidth="1"/>
    <col min="13318" max="13318" width="17" style="15" customWidth="1"/>
    <col min="13319" max="13319" width="11.85546875" style="15" bestFit="1" customWidth="1"/>
    <col min="13320" max="13568" width="11.42578125" style="15"/>
    <col min="13569" max="13569" width="23.42578125" style="15" customWidth="1"/>
    <col min="13570" max="13570" width="14.28515625" style="15" customWidth="1"/>
    <col min="13571" max="13571" width="9" style="15" customWidth="1"/>
    <col min="13572" max="13572" width="11.42578125" style="15"/>
    <col min="13573" max="13573" width="12" style="15" customWidth="1"/>
    <col min="13574" max="13574" width="17" style="15" customWidth="1"/>
    <col min="13575" max="13575" width="11.85546875" style="15" bestFit="1" customWidth="1"/>
    <col min="13576" max="13824" width="11.42578125" style="15"/>
    <col min="13825" max="13825" width="23.42578125" style="15" customWidth="1"/>
    <col min="13826" max="13826" width="14.28515625" style="15" customWidth="1"/>
    <col min="13827" max="13827" width="9" style="15" customWidth="1"/>
    <col min="13828" max="13828" width="11.42578125" style="15"/>
    <col min="13829" max="13829" width="12" style="15" customWidth="1"/>
    <col min="13830" max="13830" width="17" style="15" customWidth="1"/>
    <col min="13831" max="13831" width="11.85546875" style="15" bestFit="1" customWidth="1"/>
    <col min="13832" max="14080" width="11.42578125" style="15"/>
    <col min="14081" max="14081" width="23.42578125" style="15" customWidth="1"/>
    <col min="14082" max="14082" width="14.28515625" style="15" customWidth="1"/>
    <col min="14083" max="14083" width="9" style="15" customWidth="1"/>
    <col min="14084" max="14084" width="11.42578125" style="15"/>
    <col min="14085" max="14085" width="12" style="15" customWidth="1"/>
    <col min="14086" max="14086" width="17" style="15" customWidth="1"/>
    <col min="14087" max="14087" width="11.85546875" style="15" bestFit="1" customWidth="1"/>
    <col min="14088" max="14336" width="11.42578125" style="15"/>
    <col min="14337" max="14337" width="23.42578125" style="15" customWidth="1"/>
    <col min="14338" max="14338" width="14.28515625" style="15" customWidth="1"/>
    <col min="14339" max="14339" width="9" style="15" customWidth="1"/>
    <col min="14340" max="14340" width="11.42578125" style="15"/>
    <col min="14341" max="14341" width="12" style="15" customWidth="1"/>
    <col min="14342" max="14342" width="17" style="15" customWidth="1"/>
    <col min="14343" max="14343" width="11.85546875" style="15" bestFit="1" customWidth="1"/>
    <col min="14344" max="14592" width="11.42578125" style="15"/>
    <col min="14593" max="14593" width="23.42578125" style="15" customWidth="1"/>
    <col min="14594" max="14594" width="14.28515625" style="15" customWidth="1"/>
    <col min="14595" max="14595" width="9" style="15" customWidth="1"/>
    <col min="14596" max="14596" width="11.42578125" style="15"/>
    <col min="14597" max="14597" width="12" style="15" customWidth="1"/>
    <col min="14598" max="14598" width="17" style="15" customWidth="1"/>
    <col min="14599" max="14599" width="11.85546875" style="15" bestFit="1" customWidth="1"/>
    <col min="14600" max="14848" width="11.42578125" style="15"/>
    <col min="14849" max="14849" width="23.42578125" style="15" customWidth="1"/>
    <col min="14850" max="14850" width="14.28515625" style="15" customWidth="1"/>
    <col min="14851" max="14851" width="9" style="15" customWidth="1"/>
    <col min="14852" max="14852" width="11.42578125" style="15"/>
    <col min="14853" max="14853" width="12" style="15" customWidth="1"/>
    <col min="14854" max="14854" width="17" style="15" customWidth="1"/>
    <col min="14855" max="14855" width="11.85546875" style="15" bestFit="1" customWidth="1"/>
    <col min="14856" max="15104" width="11.42578125" style="15"/>
    <col min="15105" max="15105" width="23.42578125" style="15" customWidth="1"/>
    <col min="15106" max="15106" width="14.28515625" style="15" customWidth="1"/>
    <col min="15107" max="15107" width="9" style="15" customWidth="1"/>
    <col min="15108" max="15108" width="11.42578125" style="15"/>
    <col min="15109" max="15109" width="12" style="15" customWidth="1"/>
    <col min="15110" max="15110" width="17" style="15" customWidth="1"/>
    <col min="15111" max="15111" width="11.85546875" style="15" bestFit="1" customWidth="1"/>
    <col min="15112" max="15360" width="11.42578125" style="15"/>
    <col min="15361" max="15361" width="23.42578125" style="15" customWidth="1"/>
    <col min="15362" max="15362" width="14.28515625" style="15" customWidth="1"/>
    <col min="15363" max="15363" width="9" style="15" customWidth="1"/>
    <col min="15364" max="15364" width="11.42578125" style="15"/>
    <col min="15365" max="15365" width="12" style="15" customWidth="1"/>
    <col min="15366" max="15366" width="17" style="15" customWidth="1"/>
    <col min="15367" max="15367" width="11.85546875" style="15" bestFit="1" customWidth="1"/>
    <col min="15368" max="15616" width="11.42578125" style="15"/>
    <col min="15617" max="15617" width="23.42578125" style="15" customWidth="1"/>
    <col min="15618" max="15618" width="14.28515625" style="15" customWidth="1"/>
    <col min="15619" max="15619" width="9" style="15" customWidth="1"/>
    <col min="15620" max="15620" width="11.42578125" style="15"/>
    <col min="15621" max="15621" width="12" style="15" customWidth="1"/>
    <col min="15622" max="15622" width="17" style="15" customWidth="1"/>
    <col min="15623" max="15623" width="11.85546875" style="15" bestFit="1" customWidth="1"/>
    <col min="15624" max="15872" width="11.42578125" style="15"/>
    <col min="15873" max="15873" width="23.42578125" style="15" customWidth="1"/>
    <col min="15874" max="15874" width="14.28515625" style="15" customWidth="1"/>
    <col min="15875" max="15875" width="9" style="15" customWidth="1"/>
    <col min="15876" max="15876" width="11.42578125" style="15"/>
    <col min="15877" max="15877" width="12" style="15" customWidth="1"/>
    <col min="15878" max="15878" width="17" style="15" customWidth="1"/>
    <col min="15879" max="15879" width="11.85546875" style="15" bestFit="1" customWidth="1"/>
    <col min="15880" max="16128" width="11.42578125" style="15"/>
    <col min="16129" max="16129" width="23.42578125" style="15" customWidth="1"/>
    <col min="16130" max="16130" width="14.28515625" style="15" customWidth="1"/>
    <col min="16131" max="16131" width="9" style="15" customWidth="1"/>
    <col min="16132" max="16132" width="11.42578125" style="15"/>
    <col min="16133" max="16133" width="12" style="15" customWidth="1"/>
    <col min="16134" max="16134" width="17" style="15" customWidth="1"/>
    <col min="16135" max="16135" width="11.85546875" style="15" bestFit="1" customWidth="1"/>
    <col min="16136" max="16384" width="11.42578125" style="15"/>
  </cols>
  <sheetData>
    <row r="1" spans="1:28" ht="21" thickBot="1" x14ac:dyDescent="0.35">
      <c r="A1" s="64" t="s">
        <v>1014</v>
      </c>
      <c r="B1" s="64"/>
      <c r="C1" s="64"/>
      <c r="D1" s="64"/>
      <c r="E1" s="64"/>
      <c r="F1" s="64"/>
      <c r="G1" s="64"/>
      <c r="H1" s="64"/>
      <c r="AA1" s="21">
        <v>18.235895548342402</v>
      </c>
      <c r="AB1" s="21">
        <v>154.32041812979082</v>
      </c>
    </row>
    <row r="2" spans="1:28" ht="13.5" thickBot="1" x14ac:dyDescent="0.25">
      <c r="A2" s="35"/>
      <c r="D2" s="73" t="s">
        <v>1015</v>
      </c>
      <c r="E2" s="74"/>
      <c r="F2" s="75"/>
      <c r="AA2" s="22">
        <v>31.514713381555588</v>
      </c>
      <c r="AB2" s="22">
        <v>133.77283391178642</v>
      </c>
    </row>
    <row r="3" spans="1:28" s="16" customFormat="1" ht="17.25" customHeight="1" thickBot="1" x14ac:dyDescent="0.25">
      <c r="A3" s="36" t="s">
        <v>1007</v>
      </c>
      <c r="D3" s="53" t="s">
        <v>1016</v>
      </c>
      <c r="E3" s="54"/>
      <c r="Z3" s="15"/>
      <c r="AA3" s="22">
        <v>-0.21944576768096333</v>
      </c>
      <c r="AB3" s="22">
        <v>175.21917127597689</v>
      </c>
    </row>
    <row r="4" spans="1:28" s="16" customFormat="1" ht="15" customHeight="1" thickBot="1" x14ac:dyDescent="0.25">
      <c r="A4" s="76" t="s">
        <v>1017</v>
      </c>
      <c r="B4" s="77"/>
      <c r="D4" s="55" t="s">
        <v>1018</v>
      </c>
      <c r="E4" s="56"/>
      <c r="F4" s="57">
        <f t="array" ref="F4:G4">+LINEST(AA1:AA200,AB1:AB200,TRUE,FALSE)</f>
        <v>-0.72536639727458974</v>
      </c>
      <c r="G4" s="58">
        <v>128.9517853920772</v>
      </c>
      <c r="Z4" s="15"/>
      <c r="AA4" s="22">
        <v>24.506919947254943</v>
      </c>
      <c r="AB4" s="22">
        <v>145.53050068050754</v>
      </c>
    </row>
    <row r="5" spans="1:28" ht="13.5" thickBot="1" x14ac:dyDescent="0.25">
      <c r="A5" s="46" t="s">
        <v>1019</v>
      </c>
      <c r="B5" s="59" t="s">
        <v>1020</v>
      </c>
      <c r="C5" s="16"/>
      <c r="D5" s="78" t="s">
        <v>1021</v>
      </c>
      <c r="E5" s="79"/>
      <c r="F5" s="60">
        <f>+G4</f>
        <v>128.9517853920772</v>
      </c>
      <c r="AA5" s="22">
        <v>2.3706495512456933</v>
      </c>
      <c r="AB5" s="22">
        <v>172.59633557640424</v>
      </c>
    </row>
    <row r="6" spans="1:28" ht="13.5" thickBot="1" x14ac:dyDescent="0.25">
      <c r="A6" s="61" t="s">
        <v>791</v>
      </c>
      <c r="B6" s="62">
        <v>-0.98695469362467692</v>
      </c>
      <c r="AA6" s="22">
        <v>29.759746255092463</v>
      </c>
      <c r="AB6" s="22">
        <v>136.98024257578794</v>
      </c>
    </row>
    <row r="7" spans="1:28" x14ac:dyDescent="0.2">
      <c r="AA7" s="22">
        <v>26.32070052498775</v>
      </c>
      <c r="AB7" s="22">
        <v>142.72795857287451</v>
      </c>
    </row>
    <row r="8" spans="1:28" x14ac:dyDescent="0.2">
      <c r="AA8" s="22">
        <v>25.589647431306009</v>
      </c>
      <c r="AB8" s="22">
        <v>143.87429999140963</v>
      </c>
    </row>
    <row r="9" spans="1:28" x14ac:dyDescent="0.2">
      <c r="AA9" s="22">
        <v>25.299633667633532</v>
      </c>
      <c r="AB9" s="22">
        <v>144.322654884862</v>
      </c>
    </row>
    <row r="10" spans="1:28" x14ac:dyDescent="0.2">
      <c r="AA10" s="22">
        <v>16.210963253984829</v>
      </c>
      <c r="AB10" s="22">
        <v>156.92140470022667</v>
      </c>
    </row>
    <row r="11" spans="1:28" x14ac:dyDescent="0.2">
      <c r="AA11" s="22">
        <v>26.88539898263155</v>
      </c>
      <c r="AB11" s="22">
        <v>141.82591626507076</v>
      </c>
    </row>
    <row r="12" spans="1:28" x14ac:dyDescent="0.2">
      <c r="AA12" s="22">
        <v>24.371193738611911</v>
      </c>
      <c r="AB12" s="22">
        <v>145.73479282819605</v>
      </c>
    </row>
    <row r="13" spans="1:28" x14ac:dyDescent="0.2">
      <c r="AA13" s="22">
        <v>25.854710635992838</v>
      </c>
      <c r="AB13" s="22">
        <v>143.46137631171391</v>
      </c>
    </row>
    <row r="14" spans="1:28" x14ac:dyDescent="0.2">
      <c r="AA14" s="22">
        <v>28.09478353107091</v>
      </c>
      <c r="AB14" s="22">
        <v>139.84178906058324</v>
      </c>
    </row>
    <row r="15" spans="1:28" x14ac:dyDescent="0.2">
      <c r="AA15" s="22">
        <v>13.31206250257469</v>
      </c>
      <c r="AB15" s="22">
        <v>160.48382740066069</v>
      </c>
    </row>
    <row r="16" spans="1:28" x14ac:dyDescent="0.2">
      <c r="AA16" s="22">
        <v>14.147296274772806</v>
      </c>
      <c r="AB16" s="22">
        <v>159.47550383230922</v>
      </c>
    </row>
    <row r="17" spans="27:28" x14ac:dyDescent="0.2">
      <c r="AA17" s="22">
        <v>29.2612304165722</v>
      </c>
      <c r="AB17" s="22">
        <v>137.85409295280638</v>
      </c>
    </row>
    <row r="18" spans="27:28" x14ac:dyDescent="0.2">
      <c r="AA18" s="22">
        <v>7.238235946644374</v>
      </c>
      <c r="AB18" s="22">
        <v>167.43471529527852</v>
      </c>
    </row>
    <row r="19" spans="27:28" x14ac:dyDescent="0.2">
      <c r="AA19" s="22">
        <v>12.604028904098417</v>
      </c>
      <c r="AB19" s="22">
        <v>161.32780602037946</v>
      </c>
    </row>
    <row r="20" spans="27:28" x14ac:dyDescent="0.2">
      <c r="AA20" s="22">
        <v>15.41842435685248</v>
      </c>
      <c r="AB20" s="22">
        <v>157.91324973008145</v>
      </c>
    </row>
    <row r="21" spans="27:28" x14ac:dyDescent="0.2">
      <c r="AA21" s="22">
        <v>29.740959501976523</v>
      </c>
      <c r="AB21" s="22">
        <v>137.01345359752347</v>
      </c>
    </row>
    <row r="22" spans="27:28" x14ac:dyDescent="0.2">
      <c r="AA22" s="22">
        <v>-7.0090767405890269</v>
      </c>
      <c r="AB22" s="22">
        <v>181.74881129013289</v>
      </c>
    </row>
    <row r="23" spans="27:28" x14ac:dyDescent="0.2">
      <c r="AA23" s="22">
        <v>26.579770281603512</v>
      </c>
      <c r="AB23" s="22">
        <v>142.31596665862406</v>
      </c>
    </row>
    <row r="24" spans="27:28" x14ac:dyDescent="0.2">
      <c r="AA24" s="22">
        <v>27.353386922722155</v>
      </c>
      <c r="AB24" s="22">
        <v>141.06684878283977</v>
      </c>
    </row>
    <row r="25" spans="27:28" x14ac:dyDescent="0.2">
      <c r="AA25" s="22">
        <v>11.656388736348809</v>
      </c>
      <c r="AB25" s="22">
        <v>162.44252445133509</v>
      </c>
    </row>
    <row r="26" spans="27:28" x14ac:dyDescent="0.2">
      <c r="AA26" s="22">
        <v>33.305444815371303</v>
      </c>
      <c r="AB26" s="22">
        <v>130.25274444184868</v>
      </c>
    </row>
    <row r="27" spans="27:28" x14ac:dyDescent="0.2">
      <c r="AA27" s="22">
        <v>13.382446796874879</v>
      </c>
      <c r="AB27" s="22">
        <v>160.39939513155713</v>
      </c>
    </row>
    <row r="28" spans="27:28" x14ac:dyDescent="0.2">
      <c r="AA28" s="22">
        <v>10.107486177700931</v>
      </c>
      <c r="AB28" s="22">
        <v>164.22965475552681</v>
      </c>
    </row>
    <row r="29" spans="27:28" x14ac:dyDescent="0.2">
      <c r="AA29" s="22">
        <v>20.409879765946886</v>
      </c>
      <c r="AB29" s="22">
        <v>151.41025771313471</v>
      </c>
    </row>
    <row r="30" spans="27:28" x14ac:dyDescent="0.2">
      <c r="AA30" s="22">
        <v>28.953062215603421</v>
      </c>
      <c r="AB30" s="22">
        <v>138.38677738145148</v>
      </c>
    </row>
    <row r="31" spans="27:28" x14ac:dyDescent="0.2">
      <c r="AA31" s="22">
        <v>29.480703915785011</v>
      </c>
      <c r="AB31" s="22">
        <v>137.47125988743554</v>
      </c>
    </row>
    <row r="32" spans="27:28" x14ac:dyDescent="0.2">
      <c r="AA32" s="22">
        <v>26.71535417541261</v>
      </c>
      <c r="AB32" s="22">
        <v>142.09911189115437</v>
      </c>
    </row>
    <row r="33" spans="27:28" x14ac:dyDescent="0.2">
      <c r="AA33" s="22">
        <v>-3.5051787800353575</v>
      </c>
      <c r="AB33" s="22">
        <v>178.43765054423932</v>
      </c>
    </row>
    <row r="34" spans="27:28" x14ac:dyDescent="0.2">
      <c r="AA34" s="22">
        <v>6.3455049110292006</v>
      </c>
      <c r="AB34" s="22">
        <v>168.40603587229998</v>
      </c>
    </row>
    <row r="35" spans="27:28" x14ac:dyDescent="0.2">
      <c r="AA35" s="22">
        <v>23.135400553904162</v>
      </c>
      <c r="AB35" s="22">
        <v>147.56292452975273</v>
      </c>
    </row>
    <row r="36" spans="27:28" x14ac:dyDescent="0.2">
      <c r="AA36" s="22">
        <v>13.123188161580268</v>
      </c>
      <c r="AB36" s="22">
        <v>160.70991785081753</v>
      </c>
    </row>
    <row r="37" spans="27:28" x14ac:dyDescent="0.2">
      <c r="AA37" s="22">
        <v>33.247227697318827</v>
      </c>
      <c r="AB37" s="22">
        <v>130.37172906437536</v>
      </c>
    </row>
    <row r="38" spans="27:28" x14ac:dyDescent="0.2">
      <c r="AA38" s="22">
        <v>22.655238059469816</v>
      </c>
      <c r="AB38" s="22">
        <v>148.25840139102397</v>
      </c>
    </row>
    <row r="39" spans="27:28" x14ac:dyDescent="0.2">
      <c r="AA39" s="22">
        <v>29.770766821553799</v>
      </c>
      <c r="AB39" s="22">
        <v>136.96075015836379</v>
      </c>
    </row>
    <row r="40" spans="27:28" x14ac:dyDescent="0.2">
      <c r="AA40" s="22">
        <v>24.033236852570759</v>
      </c>
      <c r="AB40" s="22">
        <v>146.2403911359136</v>
      </c>
    </row>
    <row r="41" spans="27:28" x14ac:dyDescent="0.2">
      <c r="AA41" s="22">
        <v>28.573366769211418</v>
      </c>
      <c r="AB41" s="22">
        <v>139.03552964109326</v>
      </c>
    </row>
    <row r="42" spans="27:28" x14ac:dyDescent="0.2">
      <c r="AA42" s="22">
        <v>32.301255923978573</v>
      </c>
      <c r="AB42" s="22">
        <v>132.26081113321953</v>
      </c>
    </row>
    <row r="43" spans="27:28" x14ac:dyDescent="0.2">
      <c r="AA43" s="22">
        <v>16.32262707070884</v>
      </c>
      <c r="AB43" s="22">
        <v>156.78051863710283</v>
      </c>
    </row>
    <row r="44" spans="27:28" x14ac:dyDescent="0.2">
      <c r="AA44" s="22">
        <v>22.676062653726309</v>
      </c>
      <c r="AB44" s="22">
        <v>148.22840386176716</v>
      </c>
    </row>
    <row r="45" spans="27:28" x14ac:dyDescent="0.2">
      <c r="AA45" s="22">
        <v>-2.7937860514260597</v>
      </c>
      <c r="AB45" s="22">
        <v>177.7505543417854</v>
      </c>
    </row>
    <row r="46" spans="27:28" x14ac:dyDescent="0.2">
      <c r="AA46" s="22">
        <v>28.748617504217069</v>
      </c>
      <c r="AB46" s="22">
        <v>138.73711483643487</v>
      </c>
    </row>
    <row r="47" spans="27:28" x14ac:dyDescent="0.2">
      <c r="AA47" s="22">
        <v>-8.5564459989360842</v>
      </c>
      <c r="AB47" s="22">
        <v>183.17459458923153</v>
      </c>
    </row>
    <row r="48" spans="27:28" x14ac:dyDescent="0.2">
      <c r="AA48" s="22">
        <v>28.834264930960323</v>
      </c>
      <c r="AB48" s="22">
        <v>138.59064138452308</v>
      </c>
    </row>
    <row r="49" spans="27:28" x14ac:dyDescent="0.2">
      <c r="AA49" s="22">
        <v>-8.1437263837503941</v>
      </c>
      <c r="AB49" s="22">
        <v>182.79639089260579</v>
      </c>
    </row>
    <row r="50" spans="27:28" x14ac:dyDescent="0.2">
      <c r="AA50" s="22">
        <v>1.6716038526308568</v>
      </c>
      <c r="AB50" s="22">
        <v>173.31211642763276</v>
      </c>
    </row>
    <row r="51" spans="27:28" x14ac:dyDescent="0.2">
      <c r="AA51" s="22">
        <v>32.755439880940557</v>
      </c>
      <c r="AB51" s="22">
        <v>131.36397178591335</v>
      </c>
    </row>
    <row r="52" spans="27:28" x14ac:dyDescent="0.2">
      <c r="AA52" s="22">
        <v>-3.3330195288864091</v>
      </c>
      <c r="AB52" s="22">
        <v>178.27184815544476</v>
      </c>
    </row>
    <row r="53" spans="27:28" x14ac:dyDescent="0.2">
      <c r="AA53" s="22">
        <v>6.4618124982136811</v>
      </c>
      <c r="AB53" s="22">
        <v>168.28015110664629</v>
      </c>
    </row>
    <row r="54" spans="27:28" x14ac:dyDescent="0.2">
      <c r="AA54" s="22">
        <v>20.81106377311669</v>
      </c>
      <c r="AB54" s="22">
        <v>150.8586129875377</v>
      </c>
    </row>
    <row r="55" spans="27:28" x14ac:dyDescent="0.2">
      <c r="AA55" s="22">
        <v>5.8417177968077505</v>
      </c>
      <c r="AB55" s="22">
        <v>168.94906006553202</v>
      </c>
    </row>
    <row r="56" spans="27:28" x14ac:dyDescent="0.2">
      <c r="AA56" s="22">
        <v>2.5827013973017738</v>
      </c>
      <c r="AB56" s="22">
        <v>172.37801396988615</v>
      </c>
    </row>
    <row r="57" spans="27:28" x14ac:dyDescent="0.2">
      <c r="AA57" s="22">
        <v>30.367753123912767</v>
      </c>
      <c r="AB57" s="22">
        <v>135.8931111142409</v>
      </c>
    </row>
    <row r="58" spans="27:28" x14ac:dyDescent="0.2">
      <c r="AA58" s="22">
        <v>26.716220815426084</v>
      </c>
      <c r="AB58" s="22">
        <v>142.09772300472278</v>
      </c>
    </row>
    <row r="59" spans="27:28" x14ac:dyDescent="0.2">
      <c r="AA59" s="22">
        <v>25.806862024399848</v>
      </c>
      <c r="AB59" s="22">
        <v>143.53614142435242</v>
      </c>
    </row>
    <row r="60" spans="27:28" x14ac:dyDescent="0.2">
      <c r="AA60" s="22">
        <v>19.255237466878413</v>
      </c>
      <c r="AB60" s="22">
        <v>152.97200503494815</v>
      </c>
    </row>
    <row r="61" spans="27:28" x14ac:dyDescent="0.2">
      <c r="AA61" s="22">
        <v>30.166505255893568</v>
      </c>
      <c r="AB61" s="22">
        <v>136.25563126674319</v>
      </c>
    </row>
    <row r="62" spans="27:28" x14ac:dyDescent="0.2">
      <c r="AA62" s="22">
        <v>25.235045248239128</v>
      </c>
      <c r="AB62" s="22">
        <v>144.42202633039474</v>
      </c>
    </row>
    <row r="63" spans="27:28" x14ac:dyDescent="0.2">
      <c r="AA63" s="22">
        <v>21.00565218099144</v>
      </c>
      <c r="AB63" s="22">
        <v>150.58930866895355</v>
      </c>
    </row>
    <row r="64" spans="27:28" x14ac:dyDescent="0.2">
      <c r="AA64" s="22">
        <v>20.168213581337632</v>
      </c>
      <c r="AB64" s="22">
        <v>151.74027259644774</v>
      </c>
    </row>
    <row r="65" spans="27:28" x14ac:dyDescent="0.2">
      <c r="AA65" s="22">
        <v>34.14189902469343</v>
      </c>
      <c r="AB65" s="22">
        <v>128.5050932285082</v>
      </c>
    </row>
    <row r="66" spans="27:28" x14ac:dyDescent="0.2">
      <c r="AA66" s="22">
        <v>21.41873956082123</v>
      </c>
      <c r="AB66" s="22">
        <v>150.01376309946701</v>
      </c>
    </row>
    <row r="67" spans="27:28" x14ac:dyDescent="0.2">
      <c r="AA67" s="22">
        <v>25.491954849807637</v>
      </c>
      <c r="AB67" s="22">
        <v>144.02572778199024</v>
      </c>
    </row>
    <row r="68" spans="27:28" x14ac:dyDescent="0.2">
      <c r="AA68" s="22">
        <v>25.802846961445518</v>
      </c>
      <c r="AB68" s="22">
        <v>143.54241056331387</v>
      </c>
    </row>
    <row r="69" spans="27:28" x14ac:dyDescent="0.2">
      <c r="AA69" s="22">
        <v>13.37243275935111</v>
      </c>
      <c r="AB69" s="22">
        <v>160.41141383290793</v>
      </c>
    </row>
    <row r="70" spans="27:28" x14ac:dyDescent="0.2">
      <c r="AA70" s="22">
        <v>29.151354395369008</v>
      </c>
      <c r="AB70" s="22">
        <v>138.0446632277872</v>
      </c>
    </row>
    <row r="71" spans="27:28" x14ac:dyDescent="0.2">
      <c r="AA71" s="22">
        <v>33.359388863559289</v>
      </c>
      <c r="AB71" s="22">
        <v>130.14219681110629</v>
      </c>
    </row>
    <row r="72" spans="27:28" x14ac:dyDescent="0.2">
      <c r="AA72" s="22">
        <v>32.530572678853545</v>
      </c>
      <c r="AB72" s="22">
        <v>131.81026722104741</v>
      </c>
    </row>
    <row r="73" spans="27:28" x14ac:dyDescent="0.2">
      <c r="AA73" s="22">
        <v>3.1110348340999976</v>
      </c>
      <c r="AB73" s="22">
        <v>171.83160086250291</v>
      </c>
    </row>
    <row r="74" spans="27:28" x14ac:dyDescent="0.2">
      <c r="AA74" s="22">
        <v>24.060932067648633</v>
      </c>
      <c r="AB74" s="22">
        <v>146.19912169838224</v>
      </c>
    </row>
    <row r="75" spans="27:28" x14ac:dyDescent="0.2">
      <c r="AA75" s="22">
        <v>3.7365946209695911</v>
      </c>
      <c r="AB75" s="22">
        <v>171.18002115995384</v>
      </c>
    </row>
    <row r="76" spans="27:28" x14ac:dyDescent="0.2">
      <c r="AA76" s="22">
        <v>18.383133954420277</v>
      </c>
      <c r="AB76" s="22">
        <v>154.12733341487149</v>
      </c>
    </row>
    <row r="77" spans="27:28" x14ac:dyDescent="0.2">
      <c r="AA77" s="22">
        <v>4.9565834864187321</v>
      </c>
      <c r="AB77" s="22">
        <v>169.89446516530538</v>
      </c>
    </row>
    <row r="78" spans="27:28" x14ac:dyDescent="0.2">
      <c r="AA78" s="22">
        <v>31.362676588838699</v>
      </c>
      <c r="AB78" s="22">
        <v>134.0594415446881</v>
      </c>
    </row>
    <row r="79" spans="27:28" x14ac:dyDescent="0.2">
      <c r="AA79" s="22">
        <v>35.712053462479169</v>
      </c>
      <c r="AB79" s="22">
        <v>125.00520822587373</v>
      </c>
    </row>
    <row r="80" spans="27:28" x14ac:dyDescent="0.2">
      <c r="AA80" s="22">
        <v>28.675528263765703</v>
      </c>
      <c r="AB80" s="22">
        <v>138.86178106180705</v>
      </c>
    </row>
    <row r="81" spans="27:28" x14ac:dyDescent="0.2">
      <c r="AA81" s="22">
        <v>28.78994564692205</v>
      </c>
      <c r="AB81" s="22">
        <v>138.66648817134748</v>
      </c>
    </row>
    <row r="82" spans="27:28" x14ac:dyDescent="0.2">
      <c r="AA82" s="22">
        <v>5.7070141945385675</v>
      </c>
      <c r="AB82" s="22">
        <v>169.09364261972712</v>
      </c>
    </row>
    <row r="83" spans="27:28" x14ac:dyDescent="0.2">
      <c r="AA83" s="22">
        <v>17.225652752184164</v>
      </c>
      <c r="AB83" s="22">
        <v>155.6304687226484</v>
      </c>
    </row>
    <row r="84" spans="27:28" x14ac:dyDescent="0.2">
      <c r="AA84" s="22">
        <v>-15.152596126485012</v>
      </c>
      <c r="AB84" s="22">
        <v>189.02809622038069</v>
      </c>
    </row>
    <row r="85" spans="27:28" x14ac:dyDescent="0.2">
      <c r="AA85" s="22">
        <v>19.563557350274738</v>
      </c>
      <c r="AB85" s="22">
        <v>152.55864634083559</v>
      </c>
    </row>
    <row r="86" spans="27:28" x14ac:dyDescent="0.2">
      <c r="AA86" s="22">
        <v>36.577810979056885</v>
      </c>
      <c r="AB86" s="22">
        <v>122.92785738179838</v>
      </c>
    </row>
    <row r="87" spans="27:28" x14ac:dyDescent="0.2">
      <c r="AA87" s="22">
        <v>20.547268028525643</v>
      </c>
      <c r="AB87" s="22">
        <v>151.22188081819314</v>
      </c>
    </row>
    <row r="88" spans="27:28" x14ac:dyDescent="0.2">
      <c r="AA88" s="22">
        <v>24.664960953408482</v>
      </c>
      <c r="AB88" s="22">
        <v>145.29171076507006</v>
      </c>
    </row>
    <row r="89" spans="27:28" x14ac:dyDescent="0.2">
      <c r="AA89" s="22">
        <v>27.946687354779741</v>
      </c>
      <c r="AB89" s="22">
        <v>140.08877934420559</v>
      </c>
    </row>
    <row r="90" spans="27:28" x14ac:dyDescent="0.2">
      <c r="AA90" s="22">
        <v>41.225505965181121</v>
      </c>
      <c r="AB90" s="22">
        <v>108.51871680415589</v>
      </c>
    </row>
    <row r="91" spans="27:28" x14ac:dyDescent="0.2">
      <c r="AA91" s="22">
        <v>18.028943835073555</v>
      </c>
      <c r="AB91" s="22">
        <v>154.59086993669203</v>
      </c>
    </row>
    <row r="92" spans="27:28" x14ac:dyDescent="0.2">
      <c r="AA92" s="22">
        <v>23.67045651288257</v>
      </c>
      <c r="AB92" s="22">
        <v>146.77832749197256</v>
      </c>
    </row>
    <row r="93" spans="27:28" x14ac:dyDescent="0.2">
      <c r="AA93" s="22">
        <v>21.458364736699377</v>
      </c>
      <c r="AB93" s="22">
        <v>149.95827544111035</v>
      </c>
    </row>
    <row r="94" spans="27:28" x14ac:dyDescent="0.2">
      <c r="AA94" s="22">
        <v>21.61410739991458</v>
      </c>
      <c r="AB94" s="22">
        <v>149.73970762314801</v>
      </c>
    </row>
    <row r="95" spans="27:28" x14ac:dyDescent="0.2">
      <c r="AA95" s="22">
        <v>29.998440695117946</v>
      </c>
      <c r="AB95" s="22">
        <v>136.55632353075757</v>
      </c>
    </row>
    <row r="96" spans="27:28" x14ac:dyDescent="0.2">
      <c r="AA96" s="22">
        <v>25.971387199445285</v>
      </c>
      <c r="AB96" s="22">
        <v>143.27864501847526</v>
      </c>
    </row>
    <row r="97" spans="27:28" x14ac:dyDescent="0.2">
      <c r="AA97" s="22">
        <v>-6.2432546242196238</v>
      </c>
      <c r="AB97" s="22">
        <v>181.03512473524816</v>
      </c>
    </row>
    <row r="98" spans="27:28" x14ac:dyDescent="0.2">
      <c r="AA98" s="22">
        <v>24.739734927683905</v>
      </c>
      <c r="AB98" s="22">
        <v>145.17838752648444</v>
      </c>
    </row>
    <row r="99" spans="27:28" x14ac:dyDescent="0.2">
      <c r="AA99" s="22">
        <v>26.280535644996935</v>
      </c>
      <c r="AB99" s="22">
        <v>142.79155687919754</v>
      </c>
    </row>
    <row r="100" spans="27:28" x14ac:dyDescent="0.2">
      <c r="AA100" s="22">
        <v>2.343047725072497</v>
      </c>
      <c r="AB100" s="22">
        <v>172.62471232322793</v>
      </c>
    </row>
    <row r="101" spans="27:28" x14ac:dyDescent="0.2">
      <c r="AA101" s="22">
        <v>19.840614682447619</v>
      </c>
      <c r="AB101" s="22">
        <v>152.18494748062849</v>
      </c>
    </row>
    <row r="102" spans="27:28" x14ac:dyDescent="0.2">
      <c r="AA102" s="22">
        <v>19.397086380346995</v>
      </c>
      <c r="AB102" s="22">
        <v>152.78215593436906</v>
      </c>
    </row>
    <row r="103" spans="27:28" x14ac:dyDescent="0.2">
      <c r="AA103" s="22">
        <v>5.5091836529402709</v>
      </c>
      <c r="AB103" s="22">
        <v>169.30551852250221</v>
      </c>
    </row>
    <row r="104" spans="27:28" x14ac:dyDescent="0.2">
      <c r="AA104" s="22">
        <v>28.68731657967286</v>
      </c>
      <c r="AB104" s="22">
        <v>138.84169454310259</v>
      </c>
    </row>
    <row r="105" spans="27:28" x14ac:dyDescent="0.2">
      <c r="AA105" s="22">
        <v>20.336153735744038</v>
      </c>
      <c r="AB105" s="22">
        <v>151.51111697388816</v>
      </c>
    </row>
    <row r="106" spans="27:28" x14ac:dyDescent="0.2">
      <c r="AA106" s="22">
        <v>13.802298602350119</v>
      </c>
      <c r="AB106" s="22">
        <v>159.89369961943325</v>
      </c>
    </row>
    <row r="107" spans="27:28" x14ac:dyDescent="0.2">
      <c r="AA107" s="22">
        <v>13.300193154804409</v>
      </c>
      <c r="AB107" s="22">
        <v>160.49805612418203</v>
      </c>
    </row>
    <row r="108" spans="27:28" x14ac:dyDescent="0.2">
      <c r="AA108" s="22">
        <v>22.355046509235788</v>
      </c>
      <c r="AB108" s="22">
        <v>148.6891890850315</v>
      </c>
    </row>
    <row r="109" spans="27:28" x14ac:dyDescent="0.2">
      <c r="AA109" s="22">
        <v>8.5775226203598063</v>
      </c>
      <c r="AB109" s="22">
        <v>165.95497779897102</v>
      </c>
    </row>
    <row r="110" spans="27:28" x14ac:dyDescent="0.2">
      <c r="AA110" s="22">
        <v>15.706800196122195</v>
      </c>
      <c r="AB110" s="22">
        <v>157.55397894251701</v>
      </c>
    </row>
    <row r="111" spans="27:28" x14ac:dyDescent="0.2">
      <c r="AA111" s="22">
        <v>23.39908048528849</v>
      </c>
      <c r="AB111" s="22">
        <v>147.17755788463964</v>
      </c>
    </row>
    <row r="112" spans="27:28" x14ac:dyDescent="0.2">
      <c r="AA112" s="22">
        <v>24.967309241082557</v>
      </c>
      <c r="AB112" s="22">
        <v>144.83211039906479</v>
      </c>
    </row>
    <row r="113" spans="27:28" x14ac:dyDescent="0.2">
      <c r="AA113" s="22">
        <v>16.600576838185496</v>
      </c>
      <c r="AB113" s="22">
        <v>156.4285793652933</v>
      </c>
    </row>
    <row r="114" spans="27:28" x14ac:dyDescent="0.2">
      <c r="AA114" s="22">
        <v>20.37781102066516</v>
      </c>
      <c r="AB114" s="22">
        <v>151.45414819527812</v>
      </c>
    </row>
    <row r="115" spans="27:28" x14ac:dyDescent="0.2">
      <c r="AA115" s="22">
        <v>34.417004162098401</v>
      </c>
      <c r="AB115" s="22">
        <v>127.91378813762425</v>
      </c>
    </row>
    <row r="116" spans="27:28" x14ac:dyDescent="0.2">
      <c r="AA116" s="22">
        <v>20.487308023957109</v>
      </c>
      <c r="AB116" s="22">
        <v>151.30416205709079</v>
      </c>
    </row>
    <row r="117" spans="27:28" x14ac:dyDescent="0.2">
      <c r="AA117" s="22">
        <v>27.657163098217779</v>
      </c>
      <c r="AB117" s="22">
        <v>140.5683187769491</v>
      </c>
    </row>
    <row r="118" spans="27:28" x14ac:dyDescent="0.2">
      <c r="AA118" s="22">
        <v>9.9896919910340447</v>
      </c>
      <c r="AB118" s="22">
        <v>164.36386603319562</v>
      </c>
    </row>
    <row r="119" spans="27:28" x14ac:dyDescent="0.2">
      <c r="AA119" s="22">
        <v>22.805144501945328</v>
      </c>
      <c r="AB119" s="22">
        <v>148.04213171139224</v>
      </c>
    </row>
    <row r="120" spans="27:28" x14ac:dyDescent="0.2">
      <c r="AA120" s="22">
        <v>20.566638653332966</v>
      </c>
      <c r="AB120" s="22">
        <v>151.19527639995553</v>
      </c>
    </row>
    <row r="121" spans="27:28" x14ac:dyDescent="0.2">
      <c r="AA121" s="22">
        <v>-3.5384091226534524</v>
      </c>
      <c r="AB121" s="22">
        <v>178.469619084969</v>
      </c>
    </row>
    <row r="122" spans="27:28" x14ac:dyDescent="0.2">
      <c r="AA122" s="22">
        <v>27.7673936958019</v>
      </c>
      <c r="AB122" s="22">
        <v>140.38625627925148</v>
      </c>
    </row>
    <row r="123" spans="27:28" x14ac:dyDescent="0.2">
      <c r="AA123" s="22">
        <v>21.368744333206788</v>
      </c>
      <c r="AB123" s="22">
        <v>150.08370188546544</v>
      </c>
    </row>
    <row r="124" spans="27:28" x14ac:dyDescent="0.2">
      <c r="AA124" s="22">
        <v>6.7709656277156425</v>
      </c>
      <c r="AB124" s="22">
        <v>167.94458350411023</v>
      </c>
    </row>
    <row r="125" spans="27:28" x14ac:dyDescent="0.2">
      <c r="AA125" s="22">
        <v>11.923635052931497</v>
      </c>
      <c r="AB125" s="22">
        <v>162.12984567675983</v>
      </c>
    </row>
    <row r="126" spans="27:28" x14ac:dyDescent="0.2">
      <c r="AA126" s="22">
        <v>39.856531288603655</v>
      </c>
      <c r="AB126" s="22">
        <v>113.60281640923752</v>
      </c>
    </row>
    <row r="127" spans="27:28" x14ac:dyDescent="0.2">
      <c r="AA127" s="22">
        <v>19.839354078270247</v>
      </c>
      <c r="AB127" s="22">
        <v>152.18665269051033</v>
      </c>
    </row>
    <row r="128" spans="27:28" x14ac:dyDescent="0.2">
      <c r="AA128" s="22">
        <v>21.908356932021089</v>
      </c>
      <c r="AB128" s="22">
        <v>149.32465153073093</v>
      </c>
    </row>
    <row r="129" spans="27:28" x14ac:dyDescent="0.2">
      <c r="AA129" s="22">
        <v>32.962213055894019</v>
      </c>
      <c r="AB129" s="22">
        <v>130.9495421750166</v>
      </c>
    </row>
    <row r="130" spans="27:28" x14ac:dyDescent="0.2">
      <c r="AA130" s="22">
        <v>32.525669707613417</v>
      </c>
      <c r="AB130" s="22">
        <v>131.81994811783574</v>
      </c>
    </row>
    <row r="131" spans="27:28" x14ac:dyDescent="0.2">
      <c r="AA131" s="22">
        <v>23.740955994784816</v>
      </c>
      <c r="AB131" s="22">
        <v>146.67417258325338</v>
      </c>
    </row>
    <row r="132" spans="27:28" x14ac:dyDescent="0.2">
      <c r="AA132" s="22">
        <v>9.3091392637811445</v>
      </c>
      <c r="AB132" s="22">
        <v>165.13472566344458</v>
      </c>
    </row>
    <row r="133" spans="27:28" x14ac:dyDescent="0.2">
      <c r="AA133" s="22">
        <v>18.886659385985642</v>
      </c>
      <c r="AB133" s="22">
        <v>153.46275166677412</v>
      </c>
    </row>
    <row r="134" spans="27:28" x14ac:dyDescent="0.2">
      <c r="AA134" s="22">
        <v>21.946011474792716</v>
      </c>
      <c r="AB134" s="22">
        <v>149.27133632933058</v>
      </c>
    </row>
    <row r="135" spans="27:28" x14ac:dyDescent="0.2">
      <c r="AA135" s="22">
        <v>15.240553699829675</v>
      </c>
      <c r="AB135" s="22">
        <v>158.13393732852364</v>
      </c>
    </row>
    <row r="136" spans="27:28" x14ac:dyDescent="0.2">
      <c r="AA136" s="22">
        <v>21.853888650907866</v>
      </c>
      <c r="AB136" s="22">
        <v>149.40169211007986</v>
      </c>
    </row>
    <row r="137" spans="27:28" x14ac:dyDescent="0.2">
      <c r="AA137" s="22">
        <v>-18.055249545284131</v>
      </c>
      <c r="AB137" s="22">
        <v>191.4996089916915</v>
      </c>
    </row>
    <row r="138" spans="27:28" x14ac:dyDescent="0.2">
      <c r="AA138" s="22">
        <v>23.257696823608857</v>
      </c>
      <c r="AB138" s="22">
        <v>147.38449762558295</v>
      </c>
    </row>
    <row r="139" spans="27:28" x14ac:dyDescent="0.2">
      <c r="AA139" s="22">
        <v>10.46497029569028</v>
      </c>
      <c r="AB139" s="22">
        <v>163.82090276100121</v>
      </c>
    </row>
    <row r="140" spans="27:28" x14ac:dyDescent="0.2">
      <c r="AA140" s="22">
        <v>22.733587777160341</v>
      </c>
      <c r="AB140" s="22">
        <v>148.14546264146182</v>
      </c>
    </row>
    <row r="141" spans="27:28" x14ac:dyDescent="0.2">
      <c r="AA141" s="22">
        <v>18.75526843584732</v>
      </c>
      <c r="AB141" s="22">
        <v>153.63681292386804</v>
      </c>
    </row>
    <row r="142" spans="27:28" x14ac:dyDescent="0.2">
      <c r="AA142" s="22">
        <v>23.819180790106746</v>
      </c>
      <c r="AB142" s="22">
        <v>146.55838942717045</v>
      </c>
    </row>
    <row r="143" spans="27:28" x14ac:dyDescent="0.2">
      <c r="AA143" s="22">
        <v>18.247067491238603</v>
      </c>
      <c r="AB143" s="22">
        <v>154.30578709238628</v>
      </c>
    </row>
    <row r="144" spans="27:28" x14ac:dyDescent="0.2">
      <c r="AA144" s="22">
        <v>26.885872808616213</v>
      </c>
      <c r="AB144" s="22">
        <v>141.825153092211</v>
      </c>
    </row>
    <row r="145" spans="27:28" x14ac:dyDescent="0.2">
      <c r="AA145" s="22">
        <v>29.129028483067351</v>
      </c>
      <c r="AB145" s="22">
        <v>138.08329779149648</v>
      </c>
    </row>
    <row r="146" spans="27:28" x14ac:dyDescent="0.2">
      <c r="AA146" s="22">
        <v>16.22519341663255</v>
      </c>
      <c r="AB146" s="22">
        <v>156.90346642704026</v>
      </c>
    </row>
    <row r="147" spans="27:28" x14ac:dyDescent="0.2">
      <c r="AA147" s="22">
        <v>34.567157777353529</v>
      </c>
      <c r="AB147" s="22">
        <v>127.58737193884294</v>
      </c>
    </row>
    <row r="148" spans="27:28" x14ac:dyDescent="0.2">
      <c r="AA148" s="22">
        <v>17.060146272704348</v>
      </c>
      <c r="AB148" s="22">
        <v>155.84269823673</v>
      </c>
    </row>
    <row r="149" spans="27:28" x14ac:dyDescent="0.2">
      <c r="AA149" s="22">
        <v>30.463966054320032</v>
      </c>
      <c r="AB149" s="22">
        <v>135.71883387737611</v>
      </c>
    </row>
    <row r="150" spans="27:28" x14ac:dyDescent="0.2">
      <c r="AA150" s="22">
        <v>32.948109721483</v>
      </c>
      <c r="AB150" s="22">
        <v>130.97793461907403</v>
      </c>
    </row>
    <row r="151" spans="27:28" x14ac:dyDescent="0.2">
      <c r="AA151" s="22">
        <v>21.871237099694515</v>
      </c>
      <c r="AB151" s="22">
        <v>149.37716466963769</v>
      </c>
    </row>
    <row r="152" spans="27:28" x14ac:dyDescent="0.2">
      <c r="AA152" s="22">
        <v>9.7521195504991702</v>
      </c>
      <c r="AB152" s="22">
        <v>164.63383873931497</v>
      </c>
    </row>
    <row r="153" spans="27:28" x14ac:dyDescent="0.2">
      <c r="AA153" s="22">
        <v>31.454176065968216</v>
      </c>
      <c r="AB153" s="22">
        <v>133.88716620419447</v>
      </c>
    </row>
    <row r="154" spans="27:28" x14ac:dyDescent="0.2">
      <c r="AA154" s="22">
        <v>37.72515636701803</v>
      </c>
      <c r="AB154" s="22">
        <v>119.97071966821562</v>
      </c>
    </row>
    <row r="155" spans="27:28" x14ac:dyDescent="0.2">
      <c r="AA155" s="22">
        <v>21.99570657653123</v>
      </c>
      <c r="AB155" s="22">
        <v>149.20090233624654</v>
      </c>
    </row>
    <row r="156" spans="27:28" x14ac:dyDescent="0.2">
      <c r="AA156" s="22">
        <v>5.2042046812978429</v>
      </c>
      <c r="AB156" s="22">
        <v>169.6310792621945</v>
      </c>
    </row>
    <row r="157" spans="27:28" x14ac:dyDescent="0.2">
      <c r="AA157" s="22">
        <v>11.428289397448118</v>
      </c>
      <c r="AB157" s="22">
        <v>162.70837290785235</v>
      </c>
    </row>
    <row r="158" spans="27:28" x14ac:dyDescent="0.2">
      <c r="AA158" s="22">
        <v>13.421060712414487</v>
      </c>
      <c r="AB158" s="22">
        <v>160.3530327119432</v>
      </c>
    </row>
    <row r="159" spans="27:28" x14ac:dyDescent="0.2">
      <c r="AA159" s="22">
        <v>31.081729979890262</v>
      </c>
      <c r="AB159" s="22">
        <v>134.58446934520134</v>
      </c>
    </row>
    <row r="160" spans="27:28" x14ac:dyDescent="0.2">
      <c r="AA160" s="22">
        <v>31.897869933283335</v>
      </c>
      <c r="AB160" s="22">
        <v>133.04253793625708</v>
      </c>
    </row>
    <row r="161" spans="2:28" x14ac:dyDescent="0.2">
      <c r="AA161" s="22">
        <v>10.813817601156563</v>
      </c>
      <c r="AB161" s="22">
        <v>163.41990463506656</v>
      </c>
    </row>
    <row r="162" spans="2:28" x14ac:dyDescent="0.2">
      <c r="AA162" s="22">
        <v>5.2605335884651838</v>
      </c>
      <c r="AB162" s="22">
        <v>169.57104618572004</v>
      </c>
    </row>
    <row r="163" spans="2:28" x14ac:dyDescent="0.2">
      <c r="AA163" s="22">
        <v>20.206163624612053</v>
      </c>
      <c r="AB163" s="22">
        <v>151.68856101902341</v>
      </c>
    </row>
    <row r="164" spans="2:28" x14ac:dyDescent="0.2">
      <c r="AA164" s="22">
        <v>31.204250090608564</v>
      </c>
      <c r="AB164" s="22">
        <v>134.35622940595522</v>
      </c>
    </row>
    <row r="165" spans="2:28" x14ac:dyDescent="0.2">
      <c r="AA165" s="22">
        <v>21.066629375678662</v>
      </c>
      <c r="AB165" s="22">
        <v>150.50468124874718</v>
      </c>
    </row>
    <row r="166" spans="2:28" x14ac:dyDescent="0.2">
      <c r="AA166" s="22">
        <v>9.4663446020481619</v>
      </c>
      <c r="AB166" s="22">
        <v>164.95734112814338</v>
      </c>
    </row>
    <row r="167" spans="2:28" x14ac:dyDescent="0.2">
      <c r="AA167" s="22">
        <v>39.309687704279604</v>
      </c>
      <c r="AB167" s="22">
        <v>115.37570002261948</v>
      </c>
    </row>
    <row r="168" spans="2:28" x14ac:dyDescent="0.2">
      <c r="AA168" s="22">
        <v>11.14612991998259</v>
      </c>
      <c r="AB168" s="22">
        <v>163.03593359456841</v>
      </c>
    </row>
    <row r="169" spans="2:28" x14ac:dyDescent="0.2">
      <c r="AA169" s="22">
        <v>36.928045772669243</v>
      </c>
      <c r="AB169" s="22">
        <v>122.05201860648494</v>
      </c>
    </row>
    <row r="170" spans="2:28" x14ac:dyDescent="0.2">
      <c r="AA170" s="22">
        <v>19.209840785162871</v>
      </c>
      <c r="AB170" s="22">
        <v>153.03264730343568</v>
      </c>
    </row>
    <row r="171" spans="2:28" x14ac:dyDescent="0.2">
      <c r="B171" s="63"/>
      <c r="AA171" s="22">
        <v>23.110809767861706</v>
      </c>
      <c r="AB171" s="22">
        <v>147.59873784551721</v>
      </c>
    </row>
    <row r="172" spans="2:28" x14ac:dyDescent="0.2">
      <c r="B172" s="63"/>
      <c r="AA172" s="22">
        <v>10.108082707829347</v>
      </c>
      <c r="AB172" s="22">
        <v>164.22897448897558</v>
      </c>
    </row>
    <row r="173" spans="2:28" x14ac:dyDescent="0.2">
      <c r="B173" s="63"/>
      <c r="AA173" s="22">
        <v>29.718733636269505</v>
      </c>
      <c r="AB173" s="22">
        <v>137.05271550230961</v>
      </c>
    </row>
    <row r="174" spans="2:28" x14ac:dyDescent="0.2">
      <c r="B174" s="63"/>
      <c r="AA174" s="22">
        <v>29.387415131272579</v>
      </c>
      <c r="AB174" s="22">
        <v>137.63434303974969</v>
      </c>
    </row>
    <row r="175" spans="2:28" x14ac:dyDescent="0.2">
      <c r="B175" s="63"/>
      <c r="AA175" s="22">
        <v>21.493339774665369</v>
      </c>
      <c r="AB175" s="22">
        <v>149.90925844322749</v>
      </c>
    </row>
    <row r="176" spans="2:28" x14ac:dyDescent="0.2">
      <c r="B176" s="63"/>
      <c r="AA176" s="22">
        <v>32.90095048369988</v>
      </c>
      <c r="AB176" s="22">
        <v>131.07273993396009</v>
      </c>
    </row>
    <row r="177" spans="2:28" x14ac:dyDescent="0.2">
      <c r="B177" s="63"/>
      <c r="AA177" s="22">
        <v>5.3490130976933434</v>
      </c>
      <c r="AB177" s="22">
        <v>169.47665953125721</v>
      </c>
    </row>
    <row r="178" spans="2:28" x14ac:dyDescent="0.2">
      <c r="B178" s="63"/>
      <c r="AA178" s="22">
        <v>13.426482027407825</v>
      </c>
      <c r="AB178" s="22">
        <v>160.34652116061295</v>
      </c>
    </row>
    <row r="179" spans="2:28" x14ac:dyDescent="0.2">
      <c r="B179" s="63"/>
      <c r="AA179" s="22">
        <v>36.360006150673243</v>
      </c>
      <c r="AB179" s="22">
        <v>123.46177030726078</v>
      </c>
    </row>
    <row r="180" spans="2:28" x14ac:dyDescent="0.2">
      <c r="B180" s="63"/>
      <c r="AA180" s="22">
        <v>22.26703849120036</v>
      </c>
      <c r="AB180" s="22">
        <v>148.81491061756461</v>
      </c>
    </row>
    <row r="181" spans="2:28" x14ac:dyDescent="0.2">
      <c r="B181" s="63"/>
      <c r="AA181" s="22">
        <v>29.146149071457241</v>
      </c>
      <c r="AB181" s="22">
        <v>138.05367358061116</v>
      </c>
    </row>
    <row r="182" spans="2:28" x14ac:dyDescent="0.2">
      <c r="B182" s="63"/>
      <c r="AA182" s="22">
        <v>36.510877389581815</v>
      </c>
      <c r="AB182" s="22">
        <v>123.09278658412659</v>
      </c>
    </row>
    <row r="183" spans="2:28" x14ac:dyDescent="0.2">
      <c r="AA183" s="22">
        <v>31.999010853351042</v>
      </c>
      <c r="AB183" s="22">
        <v>132.84780149757614</v>
      </c>
    </row>
    <row r="184" spans="2:28" x14ac:dyDescent="0.2">
      <c r="AA184" s="22">
        <v>25.527729039759404</v>
      </c>
      <c r="AB184" s="22">
        <v>143.97032333927356</v>
      </c>
    </row>
    <row r="185" spans="2:28" x14ac:dyDescent="0.2">
      <c r="AA185" s="22">
        <v>21.473871009951463</v>
      </c>
      <c r="AB185" s="22">
        <v>149.93654837720047</v>
      </c>
    </row>
    <row r="186" spans="2:28" x14ac:dyDescent="0.2">
      <c r="AA186" s="22">
        <v>19.105861811730936</v>
      </c>
      <c r="AB186" s="22">
        <v>153.17133456042359</v>
      </c>
    </row>
    <row r="187" spans="2:28" x14ac:dyDescent="0.2">
      <c r="AA187" s="22">
        <v>16.768103554674248</v>
      </c>
      <c r="AB187" s="22">
        <v>156.21558686304007</v>
      </c>
    </row>
    <row r="188" spans="2:28" x14ac:dyDescent="0.2">
      <c r="AA188" s="22">
        <v>7.5459419154913947</v>
      </c>
      <c r="AB188" s="22">
        <v>167.09717435178842</v>
      </c>
    </row>
    <row r="189" spans="2:28" x14ac:dyDescent="0.2">
      <c r="AA189" s="22">
        <v>22.962412513029488</v>
      </c>
      <c r="AB189" s="22">
        <v>147.81440798200575</v>
      </c>
    </row>
    <row r="190" spans="2:28" x14ac:dyDescent="0.2">
      <c r="AA190" s="22">
        <v>35.889921744569378</v>
      </c>
      <c r="AB190" s="22">
        <v>124.58791844658256</v>
      </c>
    </row>
    <row r="191" spans="2:28" x14ac:dyDescent="0.2">
      <c r="AA191" s="22">
        <v>13.355062016407267</v>
      </c>
      <c r="AB191" s="22">
        <v>160.43225724690501</v>
      </c>
    </row>
    <row r="192" spans="2:28" x14ac:dyDescent="0.2">
      <c r="AA192" s="22">
        <v>31.856174721451453</v>
      </c>
      <c r="AB192" s="22">
        <v>133.1225758122664</v>
      </c>
    </row>
    <row r="193" spans="27:28" x14ac:dyDescent="0.2">
      <c r="AA193" s="22">
        <v>13.261627701301228</v>
      </c>
      <c r="AB193" s="22">
        <v>160.54426844231028</v>
      </c>
    </row>
    <row r="194" spans="27:28" x14ac:dyDescent="0.2">
      <c r="AA194" s="22">
        <v>11.53247113493159</v>
      </c>
      <c r="AB194" s="22">
        <v>162.58706647210937</v>
      </c>
    </row>
    <row r="195" spans="27:28" x14ac:dyDescent="0.2">
      <c r="AA195" s="22">
        <v>26.557425365500514</v>
      </c>
      <c r="AB195" s="22">
        <v>142.35162313949706</v>
      </c>
    </row>
    <row r="196" spans="27:28" x14ac:dyDescent="0.2">
      <c r="AA196" s="22">
        <v>16.913538648313438</v>
      </c>
      <c r="AB196" s="22">
        <v>156.03014472876259</v>
      </c>
    </row>
    <row r="197" spans="27:28" x14ac:dyDescent="0.2">
      <c r="AA197" s="22">
        <v>15.765163935778707</v>
      </c>
      <c r="AB197" s="22">
        <v>157.48104251323159</v>
      </c>
    </row>
    <row r="198" spans="27:28" x14ac:dyDescent="0.2">
      <c r="AA198" s="22">
        <v>16.191313461869978</v>
      </c>
      <c r="AB198" s="22">
        <v>156.94616723889629</v>
      </c>
    </row>
    <row r="199" spans="27:28" x14ac:dyDescent="0.2">
      <c r="AA199" s="22">
        <v>31.932375716496811</v>
      </c>
      <c r="AB199" s="22">
        <v>132.97619431761038</v>
      </c>
    </row>
    <row r="200" spans="27:28" ht="13.5" thickBot="1" x14ac:dyDescent="0.25">
      <c r="AA200" s="24">
        <v>15.004803041987557</v>
      </c>
      <c r="AB200" s="24">
        <v>158.42537957355023</v>
      </c>
    </row>
  </sheetData>
  <mergeCells count="4">
    <mergeCell ref="A1:H1"/>
    <mergeCell ref="D2:F2"/>
    <mergeCell ref="A4:B4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datos</vt:lpstr>
      <vt:lpstr>Dashboard</vt:lpstr>
      <vt:lpstr>Simulación_Libro</vt:lpstr>
      <vt:lpstr>Simulación_Simulaad40</vt:lpstr>
      <vt:lpstr>Datos simulación</vt:lpstr>
      <vt:lpstr>Resumen</vt:lpstr>
      <vt:lpstr>Estadísticas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Arrivillaga</dc:creator>
  <cp:lastModifiedBy>JOSE ANTONIO ALVAREZ GUILLEN</cp:lastModifiedBy>
  <dcterms:created xsi:type="dcterms:W3CDTF">2024-05-22T00:42:58Z</dcterms:created>
  <dcterms:modified xsi:type="dcterms:W3CDTF">2024-06-08T13:18:20Z</dcterms:modified>
</cp:coreProperties>
</file>