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STADISTICA\ESTADISTICA DESCRIPTIVA\ENCUENTRO 1\"/>
    </mc:Choice>
  </mc:AlternateContent>
  <bookViews>
    <workbookView xWindow="0" yWindow="0" windowWidth="28800" windowHeight="12330"/>
  </bookViews>
  <sheets>
    <sheet name="Tabla automatizad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" i="1" l="1"/>
  <c r="M7" i="1" l="1"/>
  <c r="M5" i="1"/>
  <c r="M9" i="1" l="1"/>
  <c r="J26" i="1"/>
  <c r="P26" i="1"/>
  <c r="M11" i="1" l="1"/>
  <c r="M13" i="1" l="1"/>
  <c r="M15" i="1" s="1"/>
  <c r="M17" i="1" s="1"/>
  <c r="C4" i="1" s="1"/>
  <c r="M22" i="1" l="1"/>
  <c r="K21" i="1"/>
  <c r="I26" i="1" s="1"/>
  <c r="O21" i="1"/>
  <c r="Q26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20" i="1" l="1"/>
  <c r="C21" i="1"/>
  <c r="C22" i="1" l="1"/>
  <c r="C23" i="1" l="1"/>
  <c r="C24" i="1" l="1"/>
  <c r="C26" i="1" l="1"/>
  <c r="C25" i="1"/>
  <c r="C27" i="1" l="1"/>
  <c r="C28" i="1" l="1"/>
  <c r="C29" i="1" l="1"/>
  <c r="C30" i="1" l="1"/>
  <c r="G30" i="1" l="1"/>
  <c r="E30" i="1"/>
  <c r="F30" i="1"/>
  <c r="H30" i="1"/>
  <c r="C31" i="1"/>
  <c r="F31" i="1" l="1"/>
  <c r="G31" i="1"/>
  <c r="E31" i="1"/>
  <c r="H31" i="1"/>
  <c r="C32" i="1"/>
  <c r="D4" i="1" a="1"/>
  <c r="F32" i="1" l="1"/>
  <c r="G32" i="1"/>
  <c r="E32" i="1"/>
  <c r="H32" i="1"/>
  <c r="D5" i="1"/>
  <c r="E5" i="1" s="1"/>
  <c r="D9" i="1"/>
  <c r="D8" i="1"/>
  <c r="D14" i="1"/>
  <c r="E14" i="1" s="1"/>
  <c r="E29" i="1" s="1"/>
  <c r="D6" i="1"/>
  <c r="D11" i="1"/>
  <c r="D10" i="1"/>
  <c r="D12" i="1"/>
  <c r="E12" i="1" s="1"/>
  <c r="E27" i="1" s="1"/>
  <c r="D16" i="1"/>
  <c r="E16" i="1" s="1"/>
  <c r="D4" i="1"/>
  <c r="E4" i="1" s="1"/>
  <c r="D7" i="1"/>
  <c r="D13" i="1"/>
  <c r="E13" i="1" s="1"/>
  <c r="E28" i="1" s="1"/>
  <c r="D15" i="1"/>
  <c r="E15" i="1" s="1"/>
  <c r="E20" i="1" l="1"/>
  <c r="G20" i="1" s="1"/>
  <c r="E9" i="1"/>
  <c r="E24" i="1" s="1"/>
  <c r="E7" i="1"/>
  <c r="E22" i="1" s="1"/>
  <c r="E8" i="1"/>
  <c r="E23" i="1" s="1"/>
  <c r="E10" i="1"/>
  <c r="E25" i="1" s="1"/>
  <c r="E11" i="1"/>
  <c r="E26" i="1" s="1"/>
  <c r="E6" i="1"/>
  <c r="E17" i="1" l="1"/>
  <c r="E21" i="1"/>
  <c r="E33" i="1" l="1"/>
  <c r="F29" i="1" s="1"/>
  <c r="G21" i="1"/>
  <c r="G22" i="1" s="1"/>
  <c r="G23" i="1" s="1"/>
  <c r="G24" i="1" s="1"/>
  <c r="G25" i="1" s="1"/>
  <c r="G26" i="1" s="1"/>
  <c r="G27" i="1" s="1"/>
  <c r="G28" i="1" s="1"/>
  <c r="G29" i="1" s="1"/>
  <c r="F27" i="1" l="1"/>
  <c r="F28" i="1"/>
  <c r="F26" i="1"/>
  <c r="F25" i="1"/>
  <c r="F20" i="1"/>
  <c r="F21" i="1"/>
  <c r="F22" i="1"/>
  <c r="F24" i="1"/>
  <c r="F23" i="1"/>
  <c r="H20" i="1" l="1"/>
  <c r="H21" i="1" s="1"/>
  <c r="H22" i="1" s="1"/>
  <c r="H23" i="1" s="1"/>
  <c r="H24" i="1" s="1"/>
  <c r="H25" i="1" s="1"/>
  <c r="H26" i="1" s="1"/>
  <c r="H27" i="1" s="1"/>
  <c r="H28" i="1" s="1"/>
  <c r="H29" i="1" s="1"/>
  <c r="F33" i="1"/>
</calcChain>
</file>

<file path=xl/sharedStrings.xml><?xml version="1.0" encoding="utf-8"?>
<sst xmlns="http://schemas.openxmlformats.org/spreadsheetml/2006/main" count="17" uniqueCount="14">
  <si>
    <t>Datos</t>
  </si>
  <si>
    <t>n</t>
  </si>
  <si>
    <t>Rango</t>
  </si>
  <si>
    <t>Número de intervalos</t>
  </si>
  <si>
    <t>Amplitud</t>
  </si>
  <si>
    <t>Rango Ampliado</t>
  </si>
  <si>
    <t>k</t>
  </si>
  <si>
    <t>ni</t>
  </si>
  <si>
    <t>fi</t>
  </si>
  <si>
    <t>Ni</t>
  </si>
  <si>
    <t>Fi</t>
  </si>
  <si>
    <t>Máximo</t>
  </si>
  <si>
    <t>Mínimo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</si>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</sst>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Verdana"/>
      <family val="2"/>
    </font>
    <font>
      <sz val="12"/>
      <color theme="1"/>
      <name val="Arial"/>
      <family val="2"/>
    </font>
    <font>
      <sz val="12"/>
      <color theme="0"/>
      <name val="Arial"/>
      <family val="2"/>
    </font>
    <font>
      <sz val="11"/>
      <color theme="1"/>
      <name val="Calibri"/>
      <family val="2"/>
      <scheme val="minor"/>
    </font>
    <font>
      <sz val="14"/>
      <color theme="5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0A38D"/>
        <bgColor indexed="64"/>
      </patternFill>
    </fill>
  </fills>
  <borders count="10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/>
      <right style="thin">
        <color theme="0"/>
      </right>
      <top/>
      <bottom style="thin">
        <color theme="4"/>
      </bottom>
      <diagonal/>
    </border>
    <border>
      <left style="thin">
        <color theme="0"/>
      </left>
      <right style="thin">
        <color theme="0"/>
      </right>
      <top/>
      <bottom style="thin">
        <color theme="4"/>
      </bottom>
      <diagonal/>
    </border>
    <border>
      <left style="thin">
        <color theme="0"/>
      </left>
      <right/>
      <top/>
      <bottom style="thin">
        <color theme="4"/>
      </bottom>
      <diagonal/>
    </border>
    <border>
      <left style="thin">
        <color theme="4" tint="-0.24994659260841701"/>
      </left>
      <right style="thin">
        <color theme="0"/>
      </right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theme="0"/>
      </left>
      <right style="thin">
        <color theme="0"/>
      </right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theme="0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theme="8" tint="-0.24994659260841701"/>
      </left>
      <right style="thin">
        <color theme="8" tint="-0.24994659260841701"/>
      </right>
      <top style="thin">
        <color theme="8" tint="-0.24994659260841701"/>
      </top>
      <bottom style="thin">
        <color theme="8" tint="-0.24994659260841701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35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2" fillId="0" borderId="1" xfId="0" applyFont="1" applyBorder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Border="1"/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/>
    <xf numFmtId="0" fontId="3" fillId="0" borderId="2" xfId="0" applyFont="1" applyBorder="1" applyAlignment="1">
      <alignment horizontal="center" vertical="center"/>
    </xf>
    <xf numFmtId="9" fontId="3" fillId="0" borderId="2" xfId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9" fontId="3" fillId="0" borderId="2" xfId="0" applyNumberFormat="1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9" fontId="3" fillId="0" borderId="1" xfId="1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8" fillId="2" borderId="6" xfId="0" applyFont="1" applyFill="1" applyBorder="1" applyAlignment="1">
      <alignment horizontal="center" vertical="center"/>
    </xf>
    <xf numFmtId="0" fontId="0" fillId="2" borderId="0" xfId="0" applyFont="1" applyFill="1"/>
    <xf numFmtId="0" fontId="8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left" vertical="center"/>
    </xf>
    <xf numFmtId="0" fontId="7" fillId="0" borderId="0" xfId="0" applyFont="1"/>
    <xf numFmtId="0" fontId="8" fillId="2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8" fillId="2" borderId="0" xfId="0" applyFont="1" applyFill="1" applyAlignment="1">
      <alignment horizontal="left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50A38D"/>
      <color rgb="FFEC752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389659</xdr:colOff>
      <xdr:row>24</xdr:row>
      <xdr:rowOff>8659</xdr:rowOff>
    </xdr:from>
    <xdr:to>
      <xdr:col>16</xdr:col>
      <xdr:colOff>363681</xdr:colOff>
      <xdr:row>24</xdr:row>
      <xdr:rowOff>8659</xdr:rowOff>
    </xdr:to>
    <xdr:cxnSp macro="">
      <xdr:nvCxnSpPr>
        <xdr:cNvPr id="69" name="Conector recto 68"/>
        <xdr:cNvCxnSpPr/>
      </xdr:nvCxnSpPr>
      <xdr:spPr>
        <a:xfrm>
          <a:off x="6156614" y="5844886"/>
          <a:ext cx="6070022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133350</xdr:colOff>
      <xdr:row>10</xdr:row>
      <xdr:rowOff>104775</xdr:rowOff>
    </xdr:from>
    <xdr:to>
      <xdr:col>14</xdr:col>
      <xdr:colOff>371475</xdr:colOff>
      <xdr:row>10</xdr:row>
      <xdr:rowOff>104775</xdr:rowOff>
    </xdr:to>
    <xdr:cxnSp macro="">
      <xdr:nvCxnSpPr>
        <xdr:cNvPr id="4" name="Conector recto de flecha 3"/>
        <xdr:cNvCxnSpPr/>
      </xdr:nvCxnSpPr>
      <xdr:spPr>
        <a:xfrm flipH="1">
          <a:off x="7753350" y="2228850"/>
          <a:ext cx="100012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419099</xdr:colOff>
      <xdr:row>9</xdr:row>
      <xdr:rowOff>161925</xdr:rowOff>
    </xdr:from>
    <xdr:to>
      <xdr:col>16</xdr:col>
      <xdr:colOff>95250</xdr:colOff>
      <xdr:row>11</xdr:row>
      <xdr:rowOff>28575</xdr:rowOff>
    </xdr:to>
    <xdr:sp macro="" textlink="">
      <xdr:nvSpPr>
        <xdr:cNvPr id="7" name="Rectángulo 6"/>
        <xdr:cNvSpPr/>
      </xdr:nvSpPr>
      <xdr:spPr>
        <a:xfrm>
          <a:off x="10753724" y="3057525"/>
          <a:ext cx="1200151" cy="247650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CO" sz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 + 3,3*log(n)</a:t>
          </a:r>
        </a:p>
      </xdr:txBody>
    </xdr:sp>
    <xdr:clientData/>
  </xdr:twoCellAnchor>
  <xdr:twoCellAnchor>
    <xdr:from>
      <xdr:col>14</xdr:col>
      <xdr:colOff>428624</xdr:colOff>
      <xdr:row>7</xdr:row>
      <xdr:rowOff>171450</xdr:rowOff>
    </xdr:from>
    <xdr:to>
      <xdr:col>15</xdr:col>
      <xdr:colOff>676275</xdr:colOff>
      <xdr:row>9</xdr:row>
      <xdr:rowOff>38100</xdr:rowOff>
    </xdr:to>
    <xdr:sp macro="" textlink="">
      <xdr:nvSpPr>
        <xdr:cNvPr id="8" name="Rectángulo 7"/>
        <xdr:cNvSpPr/>
      </xdr:nvSpPr>
      <xdr:spPr>
        <a:xfrm>
          <a:off x="10763249" y="2676525"/>
          <a:ext cx="1009651" cy="257175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CO" sz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  Max - Min</a:t>
          </a:r>
        </a:p>
      </xdr:txBody>
    </xdr:sp>
    <xdr:clientData/>
  </xdr:twoCellAnchor>
  <xdr:twoCellAnchor>
    <xdr:from>
      <xdr:col>13</xdr:col>
      <xdr:colOff>133350</xdr:colOff>
      <xdr:row>8</xdr:row>
      <xdr:rowOff>114300</xdr:rowOff>
    </xdr:from>
    <xdr:to>
      <xdr:col>14</xdr:col>
      <xdr:colOff>371475</xdr:colOff>
      <xdr:row>8</xdr:row>
      <xdr:rowOff>114300</xdr:rowOff>
    </xdr:to>
    <xdr:cxnSp macro="">
      <xdr:nvCxnSpPr>
        <xdr:cNvPr id="9" name="Conector recto de flecha 8"/>
        <xdr:cNvCxnSpPr/>
      </xdr:nvCxnSpPr>
      <xdr:spPr>
        <a:xfrm flipH="1">
          <a:off x="7753350" y="1857375"/>
          <a:ext cx="100012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371473</xdr:colOff>
      <xdr:row>1</xdr:row>
      <xdr:rowOff>171450</xdr:rowOff>
    </xdr:from>
    <xdr:to>
      <xdr:col>16</xdr:col>
      <xdr:colOff>704850</xdr:colOff>
      <xdr:row>3</xdr:row>
      <xdr:rowOff>38100</xdr:rowOff>
    </xdr:to>
    <xdr:sp macro="" textlink="">
      <xdr:nvSpPr>
        <xdr:cNvPr id="10" name="Rectángulo 9"/>
        <xdr:cNvSpPr/>
      </xdr:nvSpPr>
      <xdr:spPr>
        <a:xfrm>
          <a:off x="10706098" y="1524000"/>
          <a:ext cx="1857377" cy="257175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CO" sz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  Tamaño de la muestra</a:t>
          </a:r>
        </a:p>
      </xdr:txBody>
    </xdr:sp>
    <xdr:clientData/>
  </xdr:twoCellAnchor>
  <xdr:twoCellAnchor>
    <xdr:from>
      <xdr:col>13</xdr:col>
      <xdr:colOff>104775</xdr:colOff>
      <xdr:row>2</xdr:row>
      <xdr:rowOff>114300</xdr:rowOff>
    </xdr:from>
    <xdr:to>
      <xdr:col>14</xdr:col>
      <xdr:colOff>342900</xdr:colOff>
      <xdr:row>2</xdr:row>
      <xdr:rowOff>114300</xdr:rowOff>
    </xdr:to>
    <xdr:cxnSp macro="">
      <xdr:nvCxnSpPr>
        <xdr:cNvPr id="11" name="Conector recto de flecha 10"/>
        <xdr:cNvCxnSpPr/>
      </xdr:nvCxnSpPr>
      <xdr:spPr>
        <a:xfrm flipH="1">
          <a:off x="9677400" y="1657350"/>
          <a:ext cx="100012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133350</xdr:colOff>
      <xdr:row>12</xdr:row>
      <xdr:rowOff>85725</xdr:rowOff>
    </xdr:from>
    <xdr:to>
      <xdr:col>14</xdr:col>
      <xdr:colOff>371475</xdr:colOff>
      <xdr:row>12</xdr:row>
      <xdr:rowOff>85725</xdr:rowOff>
    </xdr:to>
    <xdr:cxnSp macro="">
      <xdr:nvCxnSpPr>
        <xdr:cNvPr id="12" name="Conector recto de flecha 11"/>
        <xdr:cNvCxnSpPr/>
      </xdr:nvCxnSpPr>
      <xdr:spPr>
        <a:xfrm flipH="1">
          <a:off x="7753350" y="2590800"/>
          <a:ext cx="100012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419098</xdr:colOff>
      <xdr:row>11</xdr:row>
      <xdr:rowOff>152400</xdr:rowOff>
    </xdr:from>
    <xdr:to>
      <xdr:col>17</xdr:col>
      <xdr:colOff>504825</xdr:colOff>
      <xdr:row>13</xdr:row>
      <xdr:rowOff>19050</xdr:rowOff>
    </xdr:to>
    <xdr:sp macro="" textlink="">
      <xdr:nvSpPr>
        <xdr:cNvPr id="13" name="Rectángulo 12"/>
        <xdr:cNvSpPr/>
      </xdr:nvSpPr>
      <xdr:spPr>
        <a:xfrm>
          <a:off x="10753723" y="3429000"/>
          <a:ext cx="2371727" cy="257175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CO" sz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Rango / Número de intervalos</a:t>
          </a:r>
        </a:p>
      </xdr:txBody>
    </xdr:sp>
    <xdr:clientData/>
  </xdr:twoCellAnchor>
  <xdr:twoCellAnchor>
    <xdr:from>
      <xdr:col>13</xdr:col>
      <xdr:colOff>142875</xdr:colOff>
      <xdr:row>14</xdr:row>
      <xdr:rowOff>104775</xdr:rowOff>
    </xdr:from>
    <xdr:to>
      <xdr:col>14</xdr:col>
      <xdr:colOff>381000</xdr:colOff>
      <xdr:row>14</xdr:row>
      <xdr:rowOff>104775</xdr:rowOff>
    </xdr:to>
    <xdr:cxnSp macro="">
      <xdr:nvCxnSpPr>
        <xdr:cNvPr id="14" name="Conector recto de flecha 13"/>
        <xdr:cNvCxnSpPr/>
      </xdr:nvCxnSpPr>
      <xdr:spPr>
        <a:xfrm flipH="1">
          <a:off x="7762875" y="2990850"/>
          <a:ext cx="100012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419098</xdr:colOff>
      <xdr:row>13</xdr:row>
      <xdr:rowOff>171450</xdr:rowOff>
    </xdr:from>
    <xdr:to>
      <xdr:col>17</xdr:col>
      <xdr:colOff>504825</xdr:colOff>
      <xdr:row>15</xdr:row>
      <xdr:rowOff>38100</xdr:rowOff>
    </xdr:to>
    <xdr:sp macro="" textlink="">
      <xdr:nvSpPr>
        <xdr:cNvPr id="15" name="Rectángulo 14"/>
        <xdr:cNvSpPr/>
      </xdr:nvSpPr>
      <xdr:spPr>
        <a:xfrm>
          <a:off x="10753723" y="3838575"/>
          <a:ext cx="2371727" cy="247650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CO" sz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Número de intervalos * Amplitud</a:t>
          </a:r>
        </a:p>
      </xdr:txBody>
    </xdr:sp>
    <xdr:clientData/>
  </xdr:twoCellAnchor>
  <xdr:twoCellAnchor>
    <xdr:from>
      <xdr:col>13</xdr:col>
      <xdr:colOff>152400</xdr:colOff>
      <xdr:row>16</xdr:row>
      <xdr:rowOff>104775</xdr:rowOff>
    </xdr:from>
    <xdr:to>
      <xdr:col>14</xdr:col>
      <xdr:colOff>390525</xdr:colOff>
      <xdr:row>16</xdr:row>
      <xdr:rowOff>104775</xdr:rowOff>
    </xdr:to>
    <xdr:cxnSp macro="">
      <xdr:nvCxnSpPr>
        <xdr:cNvPr id="16" name="Conector recto de flecha 15"/>
        <xdr:cNvCxnSpPr/>
      </xdr:nvCxnSpPr>
      <xdr:spPr>
        <a:xfrm flipH="1">
          <a:off x="9296400" y="3371850"/>
          <a:ext cx="100012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438148</xdr:colOff>
      <xdr:row>15</xdr:row>
      <xdr:rowOff>142875</xdr:rowOff>
    </xdr:from>
    <xdr:to>
      <xdr:col>17</xdr:col>
      <xdr:colOff>523875</xdr:colOff>
      <xdr:row>17</xdr:row>
      <xdr:rowOff>66675</xdr:rowOff>
    </xdr:to>
    <xdr:sp macro="" textlink="">
      <xdr:nvSpPr>
        <xdr:cNvPr id="17" name="Rectángulo 16"/>
        <xdr:cNvSpPr/>
      </xdr:nvSpPr>
      <xdr:spPr>
        <a:xfrm>
          <a:off x="10772773" y="4191000"/>
          <a:ext cx="2371727" cy="304800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CO" sz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Rango</a:t>
          </a:r>
          <a:r>
            <a:rPr lang="es-CO" sz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Ampliado</a:t>
          </a:r>
          <a:r>
            <a:rPr lang="es-CO" sz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es-CO" sz="1400">
              <a:solidFill>
                <a:srgbClr val="FF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</a:t>
          </a:r>
          <a:r>
            <a:rPr lang="es-CO" sz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Rango</a:t>
          </a:r>
        </a:p>
        <a:p>
          <a:pPr marL="0" indent="0" algn="l"/>
          <a:endParaRPr lang="es-CO" sz="12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76200</xdr:colOff>
      <xdr:row>4</xdr:row>
      <xdr:rowOff>104775</xdr:rowOff>
    </xdr:from>
    <xdr:to>
      <xdr:col>14</xdr:col>
      <xdr:colOff>314325</xdr:colOff>
      <xdr:row>4</xdr:row>
      <xdr:rowOff>104775</xdr:rowOff>
    </xdr:to>
    <xdr:cxnSp macro="">
      <xdr:nvCxnSpPr>
        <xdr:cNvPr id="32" name="Conector recto de flecha 31"/>
        <xdr:cNvCxnSpPr/>
      </xdr:nvCxnSpPr>
      <xdr:spPr>
        <a:xfrm flipH="1">
          <a:off x="9648825" y="2028825"/>
          <a:ext cx="100012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371474</xdr:colOff>
      <xdr:row>3</xdr:row>
      <xdr:rowOff>161925</xdr:rowOff>
    </xdr:from>
    <xdr:to>
      <xdr:col>15</xdr:col>
      <xdr:colOff>571500</xdr:colOff>
      <xdr:row>5</xdr:row>
      <xdr:rowOff>28575</xdr:rowOff>
    </xdr:to>
    <xdr:sp macro="" textlink="">
      <xdr:nvSpPr>
        <xdr:cNvPr id="33" name="Rectángulo 32"/>
        <xdr:cNvSpPr/>
      </xdr:nvSpPr>
      <xdr:spPr>
        <a:xfrm>
          <a:off x="10706099" y="1905000"/>
          <a:ext cx="962026" cy="247650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s-CO" sz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Max( )</a:t>
          </a:r>
        </a:p>
      </xdr:txBody>
    </xdr:sp>
    <xdr:clientData/>
  </xdr:twoCellAnchor>
  <xdr:twoCellAnchor>
    <xdr:from>
      <xdr:col>13</xdr:col>
      <xdr:colOff>76200</xdr:colOff>
      <xdr:row>6</xdr:row>
      <xdr:rowOff>85725</xdr:rowOff>
    </xdr:from>
    <xdr:to>
      <xdr:col>14</xdr:col>
      <xdr:colOff>314325</xdr:colOff>
      <xdr:row>6</xdr:row>
      <xdr:rowOff>85725</xdr:rowOff>
    </xdr:to>
    <xdr:cxnSp macro="">
      <xdr:nvCxnSpPr>
        <xdr:cNvPr id="38" name="Conector recto de flecha 37"/>
        <xdr:cNvCxnSpPr/>
      </xdr:nvCxnSpPr>
      <xdr:spPr>
        <a:xfrm flipH="1">
          <a:off x="9648825" y="2390775"/>
          <a:ext cx="100012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380999</xdr:colOff>
      <xdr:row>5</xdr:row>
      <xdr:rowOff>133350</xdr:rowOff>
    </xdr:from>
    <xdr:to>
      <xdr:col>15</xdr:col>
      <xdr:colOff>590551</xdr:colOff>
      <xdr:row>7</xdr:row>
      <xdr:rowOff>0</xdr:rowOff>
    </xdr:to>
    <xdr:sp macro="" textlink="">
      <xdr:nvSpPr>
        <xdr:cNvPr id="40" name="Rectángulo 39"/>
        <xdr:cNvSpPr/>
      </xdr:nvSpPr>
      <xdr:spPr>
        <a:xfrm>
          <a:off x="10715624" y="2257425"/>
          <a:ext cx="971552" cy="247650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s-CO" sz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Min( )</a:t>
          </a:r>
        </a:p>
      </xdr:txBody>
    </xdr:sp>
    <xdr:clientData/>
  </xdr:twoCellAnchor>
  <xdr:twoCellAnchor>
    <xdr:from>
      <xdr:col>8</xdr:col>
      <xdr:colOff>753341</xdr:colOff>
      <xdr:row>21</xdr:row>
      <xdr:rowOff>114296</xdr:rowOff>
    </xdr:from>
    <xdr:to>
      <xdr:col>12</xdr:col>
      <xdr:colOff>219082</xdr:colOff>
      <xdr:row>23</xdr:row>
      <xdr:rowOff>8659</xdr:rowOff>
    </xdr:to>
    <xdr:cxnSp macro="">
      <xdr:nvCxnSpPr>
        <xdr:cNvPr id="44" name="Conector angular 43"/>
        <xdr:cNvCxnSpPr/>
      </xdr:nvCxnSpPr>
      <xdr:spPr>
        <a:xfrm rot="10800000" flipV="1">
          <a:off x="6520296" y="5327069"/>
          <a:ext cx="2513741" cy="318658"/>
        </a:xfrm>
        <a:prstGeom prst="bentConnector3">
          <a:avLst>
            <a:gd name="adj1" fmla="val 99948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542927</xdr:colOff>
      <xdr:row>21</xdr:row>
      <xdr:rowOff>104776</xdr:rowOff>
    </xdr:from>
    <xdr:to>
      <xdr:col>16</xdr:col>
      <xdr:colOff>8659</xdr:colOff>
      <xdr:row>23</xdr:row>
      <xdr:rowOff>0</xdr:rowOff>
    </xdr:to>
    <xdr:cxnSp macro="">
      <xdr:nvCxnSpPr>
        <xdr:cNvPr id="45" name="Conector angular 44"/>
        <xdr:cNvCxnSpPr/>
      </xdr:nvCxnSpPr>
      <xdr:spPr>
        <a:xfrm>
          <a:off x="9357882" y="5317549"/>
          <a:ext cx="2513732" cy="319519"/>
        </a:xfrm>
        <a:prstGeom prst="bentConnector3">
          <a:avLst>
            <a:gd name="adj1" fmla="val 99948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400050</xdr:colOff>
      <xdr:row>23</xdr:row>
      <xdr:rowOff>49357</xdr:rowOff>
    </xdr:from>
    <xdr:to>
      <xdr:col>9</xdr:col>
      <xdr:colOff>400050</xdr:colOff>
      <xdr:row>24</xdr:row>
      <xdr:rowOff>163657</xdr:rowOff>
    </xdr:to>
    <xdr:cxnSp macro="">
      <xdr:nvCxnSpPr>
        <xdr:cNvPr id="22" name="Conector recto 21"/>
        <xdr:cNvCxnSpPr/>
      </xdr:nvCxnSpPr>
      <xdr:spPr>
        <a:xfrm>
          <a:off x="6134100" y="5688157"/>
          <a:ext cx="0" cy="314325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381000</xdr:colOff>
      <xdr:row>23</xdr:row>
      <xdr:rowOff>47625</xdr:rowOff>
    </xdr:from>
    <xdr:to>
      <xdr:col>15</xdr:col>
      <xdr:colOff>381000</xdr:colOff>
      <xdr:row>24</xdr:row>
      <xdr:rowOff>161925</xdr:rowOff>
    </xdr:to>
    <xdr:cxnSp macro="">
      <xdr:nvCxnSpPr>
        <xdr:cNvPr id="46" name="Conector recto 45"/>
        <xdr:cNvCxnSpPr/>
      </xdr:nvCxnSpPr>
      <xdr:spPr>
        <a:xfrm>
          <a:off x="11477625" y="5695950"/>
          <a:ext cx="0" cy="314325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389659</xdr:colOff>
      <xdr:row>24</xdr:row>
      <xdr:rowOff>8660</xdr:rowOff>
    </xdr:from>
    <xdr:to>
      <xdr:col>15</xdr:col>
      <xdr:colOff>381000</xdr:colOff>
      <xdr:row>24</xdr:row>
      <xdr:rowOff>8660</xdr:rowOff>
    </xdr:to>
    <xdr:cxnSp macro="">
      <xdr:nvCxnSpPr>
        <xdr:cNvPr id="59" name="Conector recto 58"/>
        <xdr:cNvCxnSpPr/>
      </xdr:nvCxnSpPr>
      <xdr:spPr>
        <a:xfrm>
          <a:off x="6918614" y="5844887"/>
          <a:ext cx="4563341" cy="0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400050</xdr:colOff>
      <xdr:row>23</xdr:row>
      <xdr:rowOff>58016</xdr:rowOff>
    </xdr:from>
    <xdr:to>
      <xdr:col>8</xdr:col>
      <xdr:colOff>400050</xdr:colOff>
      <xdr:row>24</xdr:row>
      <xdr:rowOff>172316</xdr:rowOff>
    </xdr:to>
    <xdr:cxnSp macro="">
      <xdr:nvCxnSpPr>
        <xdr:cNvPr id="73" name="Conector recto 72"/>
        <xdr:cNvCxnSpPr/>
      </xdr:nvCxnSpPr>
      <xdr:spPr>
        <a:xfrm>
          <a:off x="6167005" y="5695084"/>
          <a:ext cx="0" cy="313459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356754</xdr:colOff>
      <xdr:row>23</xdr:row>
      <xdr:rowOff>58016</xdr:rowOff>
    </xdr:from>
    <xdr:to>
      <xdr:col>16</xdr:col>
      <xdr:colOff>356754</xdr:colOff>
      <xdr:row>24</xdr:row>
      <xdr:rowOff>172316</xdr:rowOff>
    </xdr:to>
    <xdr:cxnSp macro="">
      <xdr:nvCxnSpPr>
        <xdr:cNvPr id="74" name="Conector recto 73"/>
        <xdr:cNvCxnSpPr/>
      </xdr:nvCxnSpPr>
      <xdr:spPr>
        <a:xfrm>
          <a:off x="12219709" y="5695084"/>
          <a:ext cx="0" cy="313459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87"/>
  <sheetViews>
    <sheetView tabSelected="1" zoomScaleNormal="100" workbookViewId="0">
      <selection activeCell="T20" sqref="T20"/>
    </sheetView>
  </sheetViews>
  <sheetFormatPr baseColWidth="10" defaultRowHeight="15" x14ac:dyDescent="0.25"/>
  <cols>
    <col min="3" max="3" width="12" customWidth="1"/>
    <col min="4" max="4" width="8.140625" hidden="1" customWidth="1"/>
    <col min="5" max="5" width="9" customWidth="1"/>
    <col min="6" max="6" width="8.5703125" customWidth="1"/>
    <col min="7" max="8" width="8.140625" customWidth="1"/>
  </cols>
  <sheetData>
    <row r="2" spans="1:17" x14ac:dyDescent="0.25">
      <c r="J2" s="7"/>
      <c r="K2" s="7"/>
      <c r="L2" s="7"/>
      <c r="M2" s="7"/>
      <c r="N2" s="7"/>
      <c r="O2" s="7"/>
      <c r="P2" s="7"/>
      <c r="Q2" s="7"/>
    </row>
    <row r="3" spans="1:17" ht="15.75" x14ac:dyDescent="0.25">
      <c r="A3" s="28" t="s">
        <v>0</v>
      </c>
      <c r="C3" s="25" t="s">
        <v>13</v>
      </c>
      <c r="D3" s="26" t="s">
        <v>7</v>
      </c>
      <c r="E3" s="27" t="s">
        <v>7</v>
      </c>
      <c r="J3" s="32" t="s">
        <v>1</v>
      </c>
      <c r="K3" s="33"/>
      <c r="L3" s="2"/>
      <c r="M3" s="29">
        <f>COUNTA(A4:A1048576)</f>
        <v>64</v>
      </c>
      <c r="N3" s="7"/>
      <c r="O3" s="7"/>
      <c r="P3" s="7"/>
      <c r="Q3" s="7"/>
    </row>
    <row r="4" spans="1:17" ht="15.75" x14ac:dyDescent="0.25">
      <c r="A4" s="1">
        <v>57</v>
      </c>
      <c r="C4" s="3">
        <f>IF(M17=1,M7-1,IF(MOD(M17,2)=0,M7-M17/2,IF(MOD(M17,2)=1,ROUND(M7-M17/2,0),M7)))</f>
        <v>36</v>
      </c>
      <c r="D4" s="3">
        <f t="array" ref="D4:D16">FREQUENCY($A$4:$A$1048576,$C$4:$C$16)</f>
        <v>0</v>
      </c>
      <c r="E4" s="3">
        <f>IFERROR(D4,"")</f>
        <v>0</v>
      </c>
      <c r="J4" s="30"/>
      <c r="K4" s="30"/>
      <c r="L4" s="7"/>
      <c r="M4" s="30"/>
      <c r="N4" s="7"/>
      <c r="O4" s="7"/>
      <c r="P4" s="7"/>
      <c r="Q4" s="7"/>
    </row>
    <row r="5" spans="1:17" ht="15.75" x14ac:dyDescent="0.25">
      <c r="A5" s="1">
        <v>52</v>
      </c>
      <c r="C5" s="3">
        <f>IFERROR(IF((C4+$M$13)&lt;=$Q$26,C4+$M$13,""),"")</f>
        <v>40</v>
      </c>
      <c r="D5" s="3">
        <v>6</v>
      </c>
      <c r="E5" s="3">
        <f t="shared" ref="E5:E16" si="0">IFERROR(D5,"")</f>
        <v>6</v>
      </c>
      <c r="J5" s="32" t="s">
        <v>11</v>
      </c>
      <c r="K5" s="30"/>
      <c r="L5" s="7"/>
      <c r="M5" s="29">
        <f>MAX(A4:A1048576)</f>
        <v>62</v>
      </c>
      <c r="N5" s="7"/>
      <c r="O5" s="7"/>
      <c r="P5" s="7"/>
      <c r="Q5" s="7"/>
    </row>
    <row r="6" spans="1:17" x14ac:dyDescent="0.25">
      <c r="A6" s="1">
        <v>50</v>
      </c>
      <c r="C6" s="3">
        <f t="shared" ref="C6:C16" si="1">IFERROR(IF((C5+$M$13)&lt;=$Q$26,C5+$M$13,""),"")</f>
        <v>44</v>
      </c>
      <c r="D6" s="3">
        <v>7</v>
      </c>
      <c r="E6" s="3">
        <f t="shared" si="0"/>
        <v>7</v>
      </c>
      <c r="J6" s="31"/>
      <c r="K6" s="31"/>
      <c r="M6" s="31"/>
    </row>
    <row r="7" spans="1:17" ht="15.75" x14ac:dyDescent="0.25">
      <c r="A7" s="1">
        <v>51</v>
      </c>
      <c r="C7" s="3">
        <f t="shared" si="1"/>
        <v>48</v>
      </c>
      <c r="D7" s="3">
        <v>13</v>
      </c>
      <c r="E7" s="3">
        <f t="shared" si="0"/>
        <v>13</v>
      </c>
      <c r="J7" s="32" t="s">
        <v>12</v>
      </c>
      <c r="K7" s="30"/>
      <c r="L7" s="7"/>
      <c r="M7" s="29">
        <f>MIN(A4:A1048576)</f>
        <v>37</v>
      </c>
    </row>
    <row r="8" spans="1:17" ht="15.75" x14ac:dyDescent="0.25">
      <c r="A8" s="1">
        <v>61</v>
      </c>
      <c r="C8" s="3">
        <f t="shared" si="1"/>
        <v>52</v>
      </c>
      <c r="D8" s="3">
        <v>18</v>
      </c>
      <c r="E8" s="3">
        <f t="shared" si="0"/>
        <v>18</v>
      </c>
      <c r="F8" s="4"/>
      <c r="G8" s="4"/>
      <c r="H8" s="4"/>
      <c r="J8" s="31"/>
      <c r="K8" s="31"/>
      <c r="M8" s="31"/>
    </row>
    <row r="9" spans="1:17" ht="15.75" x14ac:dyDescent="0.25">
      <c r="A9" s="1">
        <v>45</v>
      </c>
      <c r="C9" s="3">
        <f t="shared" si="1"/>
        <v>56</v>
      </c>
      <c r="D9" s="3">
        <v>9</v>
      </c>
      <c r="E9" s="3">
        <f t="shared" si="0"/>
        <v>9</v>
      </c>
      <c r="F9" s="5"/>
      <c r="G9" s="5"/>
      <c r="H9" s="5"/>
      <c r="J9" s="32" t="s">
        <v>2</v>
      </c>
      <c r="K9" s="31"/>
      <c r="M9" s="29">
        <f>M5-M7</f>
        <v>25</v>
      </c>
    </row>
    <row r="10" spans="1:17" x14ac:dyDescent="0.25">
      <c r="A10" s="1">
        <v>54</v>
      </c>
      <c r="C10" s="3">
        <f t="shared" si="1"/>
        <v>60</v>
      </c>
      <c r="D10" s="3">
        <v>7</v>
      </c>
      <c r="E10" s="3">
        <f t="shared" si="0"/>
        <v>7</v>
      </c>
      <c r="F10" s="5"/>
      <c r="G10" s="5"/>
      <c r="H10" s="5"/>
      <c r="J10" s="31"/>
      <c r="K10" s="31"/>
      <c r="M10" s="31"/>
    </row>
    <row r="11" spans="1:17" ht="15.75" x14ac:dyDescent="0.25">
      <c r="A11" s="1">
        <v>37</v>
      </c>
      <c r="C11" s="3">
        <f t="shared" si="1"/>
        <v>64</v>
      </c>
      <c r="D11" s="3">
        <v>4</v>
      </c>
      <c r="E11" s="3">
        <f t="shared" si="0"/>
        <v>4</v>
      </c>
      <c r="F11" s="5"/>
      <c r="G11" s="5"/>
      <c r="H11" s="5"/>
      <c r="J11" s="34" t="s">
        <v>3</v>
      </c>
      <c r="K11" s="34"/>
      <c r="M11" s="29">
        <f>ROUND(1+3.3*LOG(M3),0)</f>
        <v>7</v>
      </c>
    </row>
    <row r="12" spans="1:17" x14ac:dyDescent="0.25">
      <c r="A12" s="1">
        <v>54</v>
      </c>
      <c r="C12" s="3" t="str">
        <f t="shared" si="1"/>
        <v/>
      </c>
      <c r="D12" s="3">
        <v>0</v>
      </c>
      <c r="E12" s="3">
        <f t="shared" si="0"/>
        <v>0</v>
      </c>
      <c r="F12" s="5"/>
      <c r="G12" s="5"/>
      <c r="H12" s="5"/>
      <c r="J12" s="31"/>
      <c r="K12" s="31"/>
      <c r="M12" s="31"/>
    </row>
    <row r="13" spans="1:17" ht="15.75" x14ac:dyDescent="0.25">
      <c r="A13" s="1">
        <v>51</v>
      </c>
      <c r="C13" s="3" t="str">
        <f t="shared" si="1"/>
        <v/>
      </c>
      <c r="D13" s="3" t="e">
        <v>#N/A</v>
      </c>
      <c r="E13" s="3" t="str">
        <f t="shared" si="0"/>
        <v/>
      </c>
      <c r="F13" s="5"/>
      <c r="G13" s="5"/>
      <c r="H13" s="5"/>
      <c r="J13" s="32" t="s">
        <v>4</v>
      </c>
      <c r="K13" s="33"/>
      <c r="M13" s="29">
        <f>IF(ROUND(M9/M11,0)&gt;=M9/M11,ROUND(M9/M11,0),ROUND(M9/M11,0)+1)</f>
        <v>4</v>
      </c>
    </row>
    <row r="14" spans="1:17" x14ac:dyDescent="0.25">
      <c r="A14" s="1">
        <v>47</v>
      </c>
      <c r="C14" s="3" t="str">
        <f t="shared" si="1"/>
        <v/>
      </c>
      <c r="D14" s="3" t="e">
        <v>#N/A</v>
      </c>
      <c r="E14" s="3" t="str">
        <f t="shared" si="0"/>
        <v/>
      </c>
      <c r="F14" s="5"/>
      <c r="G14" s="5"/>
      <c r="H14" s="5"/>
      <c r="J14" s="31"/>
      <c r="K14" s="31"/>
      <c r="M14" s="31"/>
    </row>
    <row r="15" spans="1:17" ht="15.75" x14ac:dyDescent="0.25">
      <c r="A15" s="1">
        <v>62</v>
      </c>
      <c r="C15" s="3" t="str">
        <f t="shared" si="1"/>
        <v/>
      </c>
      <c r="D15" s="3" t="e">
        <v>#N/A</v>
      </c>
      <c r="E15" s="3" t="str">
        <f t="shared" si="0"/>
        <v/>
      </c>
      <c r="F15" s="5"/>
      <c r="G15" s="5"/>
      <c r="H15" s="5"/>
      <c r="J15" s="34" t="s">
        <v>5</v>
      </c>
      <c r="K15" s="34"/>
      <c r="M15" s="29">
        <f>M11*M13</f>
        <v>28</v>
      </c>
    </row>
    <row r="16" spans="1:17" x14ac:dyDescent="0.25">
      <c r="A16" s="1">
        <v>49</v>
      </c>
      <c r="C16" s="3" t="str">
        <f t="shared" si="1"/>
        <v/>
      </c>
      <c r="D16" s="3" t="e">
        <v>#N/A</v>
      </c>
      <c r="E16" s="3" t="str">
        <f t="shared" si="0"/>
        <v/>
      </c>
      <c r="F16" s="5"/>
      <c r="G16" s="5"/>
      <c r="H16" s="5"/>
      <c r="J16" s="31"/>
      <c r="K16" s="31"/>
      <c r="M16" s="31"/>
    </row>
    <row r="17" spans="1:17" ht="15.75" x14ac:dyDescent="0.25">
      <c r="A17" s="1">
        <v>50</v>
      </c>
      <c r="D17" s="8"/>
      <c r="E17" s="3">
        <f>SUM(E4:E16)</f>
        <v>64</v>
      </c>
      <c r="F17" s="5"/>
      <c r="G17" s="5"/>
      <c r="H17" s="5"/>
      <c r="J17" s="32" t="s">
        <v>6</v>
      </c>
      <c r="K17" s="31"/>
      <c r="M17" s="29">
        <f>M15-M9</f>
        <v>3</v>
      </c>
    </row>
    <row r="18" spans="1:17" x14ac:dyDescent="0.25">
      <c r="A18" s="1">
        <v>41</v>
      </c>
      <c r="C18" s="1"/>
    </row>
    <row r="19" spans="1:17" ht="15.75" x14ac:dyDescent="0.25">
      <c r="A19" s="1">
        <v>58</v>
      </c>
      <c r="C19" s="21" t="s">
        <v>13</v>
      </c>
      <c r="D19" s="22"/>
      <c r="E19" s="23" t="s">
        <v>7</v>
      </c>
      <c r="F19" s="23" t="s">
        <v>8</v>
      </c>
      <c r="G19" s="23" t="s">
        <v>9</v>
      </c>
      <c r="H19" s="24" t="s">
        <v>10</v>
      </c>
    </row>
    <row r="20" spans="1:17" ht="15.75" x14ac:dyDescent="0.25">
      <c r="A20" s="1">
        <v>42</v>
      </c>
      <c r="C20" s="12" t="str">
        <f>IF(C4&lt;$Q$26,C4&amp;" - "&amp;C5,"")</f>
        <v>36 - 40</v>
      </c>
      <c r="E20" s="12">
        <f>IF(C20&lt;&gt;"",E4+E5,"")</f>
        <v>6</v>
      </c>
      <c r="F20" s="13">
        <f t="shared" ref="F20:F32" si="2">IF(C20&lt;&gt;"",E20/$E$33,"")</f>
        <v>9.375E-2</v>
      </c>
      <c r="G20" s="14">
        <f>IF(C20&lt;&gt;"",E20,"")</f>
        <v>6</v>
      </c>
      <c r="H20" s="15">
        <f>IF(C20&lt;&gt;"",F20,"")</f>
        <v>9.375E-2</v>
      </c>
    </row>
    <row r="21" spans="1:17" ht="15.75" x14ac:dyDescent="0.25">
      <c r="A21" s="1">
        <v>39</v>
      </c>
      <c r="C21" s="12" t="str">
        <f t="shared" ref="C21:C32" si="3">IF(C5&lt;$Q$26,C5&amp;" - "&amp;C6,"")</f>
        <v>40 - 44</v>
      </c>
      <c r="E21" s="12">
        <f t="shared" ref="E21:E32" si="4">IF(C21&lt;&gt;"",E6,"")</f>
        <v>7</v>
      </c>
      <c r="F21" s="13">
        <f t="shared" si="2"/>
        <v>0.109375</v>
      </c>
      <c r="G21" s="14">
        <f t="shared" ref="G21:G32" si="5">IF(C21&lt;&gt;"",G20+E21,"")</f>
        <v>13</v>
      </c>
      <c r="H21" s="15">
        <f t="shared" ref="H21:H32" si="6">IF(C21&lt;&gt;"",H20+F21,"")</f>
        <v>0.203125</v>
      </c>
      <c r="K21" s="9">
        <f>IF(M17=1,1,IF(MOD(M17,2)=0,M17/2,IF(MOD(M17,2)=1,ROUND(M17/2,0)-1,0)))</f>
        <v>1</v>
      </c>
      <c r="O21" s="9">
        <f>IF(M17=1,0,IF(MOD(M17,2)=0,M17/2,IF(MOD(M17,2)=1,ROUND(M17/2,0),0)))</f>
        <v>2</v>
      </c>
    </row>
    <row r="22" spans="1:17" ht="18" x14ac:dyDescent="0.25">
      <c r="A22" s="19">
        <v>46</v>
      </c>
      <c r="C22" s="12" t="str">
        <f t="shared" si="3"/>
        <v>44 - 48</v>
      </c>
      <c r="E22" s="12">
        <f t="shared" si="4"/>
        <v>13</v>
      </c>
      <c r="F22" s="13">
        <f t="shared" si="2"/>
        <v>0.203125</v>
      </c>
      <c r="G22" s="14">
        <f t="shared" si="5"/>
        <v>26</v>
      </c>
      <c r="H22" s="15">
        <f t="shared" si="6"/>
        <v>0.40625</v>
      </c>
      <c r="M22" s="10">
        <f>M17</f>
        <v>3</v>
      </c>
    </row>
    <row r="23" spans="1:17" ht="15.75" x14ac:dyDescent="0.25">
      <c r="A23" s="19">
        <v>38</v>
      </c>
      <c r="C23" s="12" t="str">
        <f t="shared" si="3"/>
        <v>48 - 52</v>
      </c>
      <c r="E23" s="12">
        <f t="shared" si="4"/>
        <v>18</v>
      </c>
      <c r="F23" s="13">
        <f t="shared" si="2"/>
        <v>0.28125</v>
      </c>
      <c r="G23" s="14">
        <f t="shared" si="5"/>
        <v>44</v>
      </c>
      <c r="H23" s="15">
        <f t="shared" si="6"/>
        <v>0.6875</v>
      </c>
    </row>
    <row r="24" spans="1:17" ht="15.75" x14ac:dyDescent="0.25">
      <c r="A24" s="19">
        <v>59</v>
      </c>
      <c r="C24" s="12" t="str">
        <f t="shared" si="3"/>
        <v>52 - 56</v>
      </c>
      <c r="E24" s="12">
        <f t="shared" si="4"/>
        <v>9</v>
      </c>
      <c r="F24" s="13">
        <f t="shared" si="2"/>
        <v>0.140625</v>
      </c>
      <c r="G24" s="14">
        <f t="shared" si="5"/>
        <v>53</v>
      </c>
      <c r="H24" s="15">
        <f t="shared" si="6"/>
        <v>0.828125</v>
      </c>
    </row>
    <row r="25" spans="1:17" ht="15.75" x14ac:dyDescent="0.25">
      <c r="A25" s="19">
        <v>46</v>
      </c>
      <c r="C25" s="12" t="str">
        <f t="shared" si="3"/>
        <v>56 - 60</v>
      </c>
      <c r="E25" s="12">
        <f t="shared" si="4"/>
        <v>7</v>
      </c>
      <c r="F25" s="13">
        <f t="shared" si="2"/>
        <v>0.109375</v>
      </c>
      <c r="G25" s="14">
        <f t="shared" si="5"/>
        <v>60</v>
      </c>
      <c r="H25" s="15">
        <f t="shared" si="6"/>
        <v>0.9375</v>
      </c>
    </row>
    <row r="26" spans="1:17" ht="15.75" x14ac:dyDescent="0.25">
      <c r="A26" s="19">
        <v>45</v>
      </c>
      <c r="C26" s="12" t="str">
        <f t="shared" si="3"/>
        <v>60 - 64</v>
      </c>
      <c r="E26" s="12">
        <f t="shared" si="4"/>
        <v>4</v>
      </c>
      <c r="F26" s="13">
        <f t="shared" si="2"/>
        <v>6.25E-2</v>
      </c>
      <c r="G26" s="14">
        <f t="shared" si="5"/>
        <v>64</v>
      </c>
      <c r="H26" s="15">
        <f t="shared" si="6"/>
        <v>1</v>
      </c>
      <c r="I26" s="9">
        <f>J26-K21</f>
        <v>36</v>
      </c>
      <c r="J26" s="9">
        <f>M7</f>
        <v>37</v>
      </c>
      <c r="P26" s="9">
        <f>M5</f>
        <v>62</v>
      </c>
      <c r="Q26" s="9">
        <f>P26+O21</f>
        <v>64</v>
      </c>
    </row>
    <row r="27" spans="1:17" ht="15.75" x14ac:dyDescent="0.25">
      <c r="A27" s="19">
        <v>55</v>
      </c>
      <c r="C27" s="12" t="str">
        <f t="shared" si="3"/>
        <v/>
      </c>
      <c r="E27" s="12" t="str">
        <f t="shared" si="4"/>
        <v/>
      </c>
      <c r="F27" s="13" t="str">
        <f t="shared" si="2"/>
        <v/>
      </c>
      <c r="G27" s="14" t="str">
        <f t="shared" si="5"/>
        <v/>
      </c>
      <c r="H27" s="15" t="str">
        <f t="shared" si="6"/>
        <v/>
      </c>
    </row>
    <row r="28" spans="1:17" ht="15.75" x14ac:dyDescent="0.25">
      <c r="A28" s="19">
        <v>42</v>
      </c>
      <c r="C28" s="12" t="str">
        <f t="shared" si="3"/>
        <v/>
      </c>
      <c r="E28" s="12" t="str">
        <f t="shared" si="4"/>
        <v/>
      </c>
      <c r="F28" s="13" t="str">
        <f t="shared" si="2"/>
        <v/>
      </c>
      <c r="G28" s="14" t="str">
        <f t="shared" si="5"/>
        <v/>
      </c>
      <c r="H28" s="15" t="str">
        <f t="shared" si="6"/>
        <v/>
      </c>
      <c r="J28" s="8"/>
      <c r="K28" s="8"/>
      <c r="L28" s="8"/>
      <c r="M28" s="8"/>
      <c r="N28" s="8"/>
      <c r="O28" s="8"/>
      <c r="P28" s="8"/>
    </row>
    <row r="29" spans="1:17" ht="15.75" x14ac:dyDescent="0.25">
      <c r="A29" s="19">
        <v>50</v>
      </c>
      <c r="C29" s="12" t="str">
        <f t="shared" si="3"/>
        <v/>
      </c>
      <c r="E29" s="12" t="str">
        <f t="shared" si="4"/>
        <v/>
      </c>
      <c r="F29" s="13" t="str">
        <f t="shared" si="2"/>
        <v/>
      </c>
      <c r="G29" s="14" t="str">
        <f t="shared" si="5"/>
        <v/>
      </c>
      <c r="H29" s="15" t="str">
        <f t="shared" si="6"/>
        <v/>
      </c>
      <c r="J29" s="8"/>
      <c r="K29" s="8"/>
      <c r="L29" s="8"/>
      <c r="M29" s="8"/>
      <c r="N29" s="8"/>
      <c r="O29" s="8"/>
      <c r="P29" s="8"/>
    </row>
    <row r="30" spans="1:17" ht="15.75" x14ac:dyDescent="0.25">
      <c r="A30" s="19">
        <v>51</v>
      </c>
      <c r="C30" s="12" t="str">
        <f t="shared" si="3"/>
        <v/>
      </c>
      <c r="E30" s="12" t="str">
        <f t="shared" si="4"/>
        <v/>
      </c>
      <c r="F30" s="13" t="str">
        <f t="shared" si="2"/>
        <v/>
      </c>
      <c r="G30" s="14" t="str">
        <f t="shared" si="5"/>
        <v/>
      </c>
      <c r="H30" s="15" t="str">
        <f t="shared" si="6"/>
        <v/>
      </c>
      <c r="J30" s="20"/>
      <c r="K30" s="20"/>
      <c r="O30" s="11"/>
      <c r="P30" s="11"/>
    </row>
    <row r="31" spans="1:17" ht="15.75" x14ac:dyDescent="0.25">
      <c r="A31" s="19">
        <v>49</v>
      </c>
      <c r="C31" s="12" t="str">
        <f t="shared" si="3"/>
        <v/>
      </c>
      <c r="E31" s="12" t="str">
        <f t="shared" si="4"/>
        <v/>
      </c>
      <c r="F31" s="13" t="str">
        <f t="shared" si="2"/>
        <v/>
      </c>
      <c r="G31" s="14" t="str">
        <f t="shared" si="5"/>
        <v/>
      </c>
      <c r="H31" s="15" t="str">
        <f t="shared" si="6"/>
        <v/>
      </c>
    </row>
    <row r="32" spans="1:17" ht="15.75" x14ac:dyDescent="0.25">
      <c r="A32" s="19">
        <v>43</v>
      </c>
      <c r="C32" s="12" t="str">
        <f t="shared" si="3"/>
        <v/>
      </c>
      <c r="E32" s="12" t="str">
        <f t="shared" si="4"/>
        <v/>
      </c>
      <c r="F32" s="13" t="str">
        <f t="shared" si="2"/>
        <v/>
      </c>
      <c r="G32" s="14" t="str">
        <f t="shared" si="5"/>
        <v/>
      </c>
      <c r="H32" s="15" t="str">
        <f t="shared" si="6"/>
        <v/>
      </c>
    </row>
    <row r="33" spans="1:6" ht="15.75" x14ac:dyDescent="0.25">
      <c r="A33" s="19">
        <v>40</v>
      </c>
      <c r="E33" s="16">
        <f>SUM(E20:E32)</f>
        <v>64</v>
      </c>
      <c r="F33" s="17">
        <f>SUM(F20:F32)</f>
        <v>1</v>
      </c>
    </row>
    <row r="34" spans="1:6" x14ac:dyDescent="0.25">
      <c r="A34" s="19">
        <v>48</v>
      </c>
    </row>
    <row r="35" spans="1:6" x14ac:dyDescent="0.25">
      <c r="A35" s="19">
        <v>46</v>
      </c>
    </row>
    <row r="36" spans="1:6" x14ac:dyDescent="0.25">
      <c r="A36" s="19">
        <v>49</v>
      </c>
    </row>
    <row r="37" spans="1:6" x14ac:dyDescent="0.25">
      <c r="A37" s="19">
        <v>47</v>
      </c>
    </row>
    <row r="38" spans="1:6" x14ac:dyDescent="0.25">
      <c r="A38" s="19">
        <v>48</v>
      </c>
    </row>
    <row r="39" spans="1:6" x14ac:dyDescent="0.25">
      <c r="A39" s="19">
        <v>51</v>
      </c>
    </row>
    <row r="40" spans="1:6" x14ac:dyDescent="0.25">
      <c r="A40" s="19">
        <v>53</v>
      </c>
    </row>
    <row r="41" spans="1:6" x14ac:dyDescent="0.25">
      <c r="A41" s="19">
        <v>60</v>
      </c>
    </row>
    <row r="42" spans="1:6" x14ac:dyDescent="0.25">
      <c r="A42" s="19">
        <v>57</v>
      </c>
    </row>
    <row r="43" spans="1:6" x14ac:dyDescent="0.25">
      <c r="A43" s="19">
        <v>43</v>
      </c>
    </row>
    <row r="44" spans="1:6" x14ac:dyDescent="0.25">
      <c r="A44" s="19">
        <v>50</v>
      </c>
    </row>
    <row r="45" spans="1:6" x14ac:dyDescent="0.25">
      <c r="A45" s="19">
        <v>47</v>
      </c>
    </row>
    <row r="46" spans="1:6" x14ac:dyDescent="0.25">
      <c r="A46" s="19">
        <v>61</v>
      </c>
    </row>
    <row r="47" spans="1:6" x14ac:dyDescent="0.25">
      <c r="A47" s="19">
        <v>45</v>
      </c>
    </row>
    <row r="48" spans="1:6" x14ac:dyDescent="0.25">
      <c r="A48" s="19">
        <v>52</v>
      </c>
    </row>
    <row r="49" spans="1:1" x14ac:dyDescent="0.25">
      <c r="A49" s="19">
        <v>49</v>
      </c>
    </row>
    <row r="50" spans="1:1" x14ac:dyDescent="0.25">
      <c r="A50" s="19">
        <v>54</v>
      </c>
    </row>
    <row r="51" spans="1:1" x14ac:dyDescent="0.25">
      <c r="A51" s="19">
        <v>53</v>
      </c>
    </row>
    <row r="52" spans="1:1" x14ac:dyDescent="0.25">
      <c r="A52" s="19">
        <v>50</v>
      </c>
    </row>
    <row r="53" spans="1:1" x14ac:dyDescent="0.25">
      <c r="A53" s="19">
        <v>53</v>
      </c>
    </row>
    <row r="54" spans="1:1" x14ac:dyDescent="0.25">
      <c r="A54" s="19">
        <v>48</v>
      </c>
    </row>
    <row r="55" spans="1:1" x14ac:dyDescent="0.25">
      <c r="A55" s="19">
        <v>59</v>
      </c>
    </row>
    <row r="56" spans="1:1" x14ac:dyDescent="0.25">
      <c r="A56" s="19">
        <v>44</v>
      </c>
    </row>
    <row r="57" spans="1:1" x14ac:dyDescent="0.25">
      <c r="A57" s="19">
        <v>57</v>
      </c>
    </row>
    <row r="58" spans="1:1" x14ac:dyDescent="0.25">
      <c r="A58" s="19">
        <v>53</v>
      </c>
    </row>
    <row r="59" spans="1:1" x14ac:dyDescent="0.25">
      <c r="A59" s="19">
        <v>40</v>
      </c>
    </row>
    <row r="60" spans="1:1" x14ac:dyDescent="0.25">
      <c r="A60" s="19">
        <v>45</v>
      </c>
    </row>
    <row r="61" spans="1:1" x14ac:dyDescent="0.25">
      <c r="A61" s="19">
        <v>51</v>
      </c>
    </row>
    <row r="62" spans="1:1" x14ac:dyDescent="0.25">
      <c r="A62" s="19">
        <v>39</v>
      </c>
    </row>
    <row r="63" spans="1:1" x14ac:dyDescent="0.25">
      <c r="A63" s="19">
        <v>43</v>
      </c>
    </row>
    <row r="64" spans="1:1" x14ac:dyDescent="0.25">
      <c r="A64" s="19">
        <v>62</v>
      </c>
    </row>
    <row r="65" spans="1:1" x14ac:dyDescent="0.25">
      <c r="A65" s="19">
        <v>52</v>
      </c>
    </row>
    <row r="66" spans="1:1" x14ac:dyDescent="0.25">
      <c r="A66" s="19">
        <v>51</v>
      </c>
    </row>
    <row r="67" spans="1:1" x14ac:dyDescent="0.25">
      <c r="A67" s="19">
        <v>55</v>
      </c>
    </row>
    <row r="68" spans="1:1" x14ac:dyDescent="0.25">
      <c r="A68" s="18"/>
    </row>
    <row r="69" spans="1:1" x14ac:dyDescent="0.25">
      <c r="A69" s="18"/>
    </row>
    <row r="70" spans="1:1" x14ac:dyDescent="0.25">
      <c r="A70" s="18"/>
    </row>
    <row r="71" spans="1:1" x14ac:dyDescent="0.25">
      <c r="A71" s="18"/>
    </row>
    <row r="72" spans="1:1" x14ac:dyDescent="0.25">
      <c r="A72" s="18"/>
    </row>
    <row r="73" spans="1:1" x14ac:dyDescent="0.25">
      <c r="A73" s="18"/>
    </row>
    <row r="74" spans="1:1" x14ac:dyDescent="0.25">
      <c r="A74" s="18"/>
    </row>
    <row r="75" spans="1:1" x14ac:dyDescent="0.25">
      <c r="A75" s="18"/>
    </row>
    <row r="76" spans="1:1" x14ac:dyDescent="0.25">
      <c r="A76" s="18"/>
    </row>
    <row r="77" spans="1:1" x14ac:dyDescent="0.25">
      <c r="A77" s="18"/>
    </row>
    <row r="78" spans="1:1" x14ac:dyDescent="0.25">
      <c r="A78" s="18"/>
    </row>
    <row r="79" spans="1:1" x14ac:dyDescent="0.25">
      <c r="A79" s="18"/>
    </row>
    <row r="80" spans="1:1" x14ac:dyDescent="0.25">
      <c r="A80" s="18"/>
    </row>
    <row r="81" spans="1:1" x14ac:dyDescent="0.25">
      <c r="A81" s="18"/>
    </row>
    <row r="82" spans="1:1" x14ac:dyDescent="0.25">
      <c r="A82" s="18"/>
    </row>
    <row r="83" spans="1:1" x14ac:dyDescent="0.25">
      <c r="A83" s="18"/>
    </row>
    <row r="84" spans="1:1" x14ac:dyDescent="0.25">
      <c r="A84" s="18"/>
    </row>
    <row r="85" spans="1:1" x14ac:dyDescent="0.25">
      <c r="A85" s="18"/>
    </row>
    <row r="86" spans="1:1" x14ac:dyDescent="0.25">
      <c r="A86" s="18"/>
    </row>
    <row r="87" spans="1:1" x14ac:dyDescent="0.25">
      <c r="A87" s="18"/>
    </row>
    <row r="88" spans="1:1" x14ac:dyDescent="0.25">
      <c r="A88" s="18"/>
    </row>
    <row r="89" spans="1:1" x14ac:dyDescent="0.25">
      <c r="A89" s="18"/>
    </row>
    <row r="90" spans="1:1" x14ac:dyDescent="0.25">
      <c r="A90" s="18"/>
    </row>
    <row r="91" spans="1:1" x14ac:dyDescent="0.25">
      <c r="A91" s="18"/>
    </row>
    <row r="92" spans="1:1" x14ac:dyDescent="0.25">
      <c r="A92" s="18"/>
    </row>
    <row r="93" spans="1:1" x14ac:dyDescent="0.25">
      <c r="A93" s="18"/>
    </row>
    <row r="94" spans="1:1" x14ac:dyDescent="0.25">
      <c r="A94" s="18"/>
    </row>
    <row r="95" spans="1:1" x14ac:dyDescent="0.25">
      <c r="A95" s="18"/>
    </row>
    <row r="96" spans="1:1" x14ac:dyDescent="0.25">
      <c r="A96" s="18"/>
    </row>
    <row r="97" spans="1:1" x14ac:dyDescent="0.25">
      <c r="A97" s="18"/>
    </row>
    <row r="98" spans="1:1" x14ac:dyDescent="0.25">
      <c r="A98" s="18"/>
    </row>
    <row r="99" spans="1:1" x14ac:dyDescent="0.25">
      <c r="A99" s="18"/>
    </row>
    <row r="100" spans="1:1" x14ac:dyDescent="0.25">
      <c r="A100" s="18"/>
    </row>
    <row r="101" spans="1:1" x14ac:dyDescent="0.25">
      <c r="A101" s="18"/>
    </row>
    <row r="102" spans="1:1" x14ac:dyDescent="0.25">
      <c r="A102" s="18"/>
    </row>
    <row r="103" spans="1:1" x14ac:dyDescent="0.25">
      <c r="A103" s="18"/>
    </row>
    <row r="104" spans="1:1" x14ac:dyDescent="0.25">
      <c r="A104" s="18"/>
    </row>
    <row r="105" spans="1:1" x14ac:dyDescent="0.25">
      <c r="A105" s="18"/>
    </row>
    <row r="106" spans="1:1" x14ac:dyDescent="0.25">
      <c r="A106" s="18"/>
    </row>
    <row r="107" spans="1:1" x14ac:dyDescent="0.25">
      <c r="A107" s="18"/>
    </row>
    <row r="108" spans="1:1" x14ac:dyDescent="0.25">
      <c r="A108" s="18"/>
    </row>
    <row r="109" spans="1:1" x14ac:dyDescent="0.25">
      <c r="A109" s="18"/>
    </row>
    <row r="110" spans="1:1" x14ac:dyDescent="0.25">
      <c r="A110" s="18"/>
    </row>
    <row r="111" spans="1:1" x14ac:dyDescent="0.25">
      <c r="A111" s="18"/>
    </row>
    <row r="112" spans="1:1" x14ac:dyDescent="0.25">
      <c r="A112" s="18"/>
    </row>
    <row r="113" spans="1:1" x14ac:dyDescent="0.25">
      <c r="A113" s="18"/>
    </row>
    <row r="114" spans="1:1" x14ac:dyDescent="0.25">
      <c r="A114" s="18"/>
    </row>
    <row r="115" spans="1:1" x14ac:dyDescent="0.25">
      <c r="A115" s="18"/>
    </row>
    <row r="116" spans="1:1" x14ac:dyDescent="0.25">
      <c r="A116" s="18"/>
    </row>
    <row r="117" spans="1:1" x14ac:dyDescent="0.25">
      <c r="A117" s="18"/>
    </row>
    <row r="118" spans="1:1" x14ac:dyDescent="0.25">
      <c r="A118" s="18"/>
    </row>
    <row r="119" spans="1:1" x14ac:dyDescent="0.25">
      <c r="A119" s="18"/>
    </row>
    <row r="120" spans="1:1" x14ac:dyDescent="0.25">
      <c r="A120" s="18"/>
    </row>
    <row r="121" spans="1:1" x14ac:dyDescent="0.25">
      <c r="A121" s="18"/>
    </row>
    <row r="122" spans="1:1" x14ac:dyDescent="0.25">
      <c r="A122" s="18"/>
    </row>
    <row r="123" spans="1:1" x14ac:dyDescent="0.25">
      <c r="A123" s="18"/>
    </row>
    <row r="124" spans="1:1" x14ac:dyDescent="0.25">
      <c r="A124" s="18"/>
    </row>
    <row r="125" spans="1:1" x14ac:dyDescent="0.25">
      <c r="A125" s="18"/>
    </row>
    <row r="126" spans="1:1" x14ac:dyDescent="0.25">
      <c r="A126" s="18"/>
    </row>
    <row r="127" spans="1:1" x14ac:dyDescent="0.25">
      <c r="A127" s="18"/>
    </row>
    <row r="128" spans="1:1" x14ac:dyDescent="0.25">
      <c r="A128" s="18"/>
    </row>
    <row r="129" spans="1:1" x14ac:dyDescent="0.25">
      <c r="A129" s="18"/>
    </row>
    <row r="130" spans="1:1" x14ac:dyDescent="0.25">
      <c r="A130" s="18"/>
    </row>
    <row r="131" spans="1:1" x14ac:dyDescent="0.25">
      <c r="A131" s="18"/>
    </row>
    <row r="132" spans="1:1" x14ac:dyDescent="0.25">
      <c r="A132" s="18"/>
    </row>
    <row r="133" spans="1:1" x14ac:dyDescent="0.25">
      <c r="A133" s="18"/>
    </row>
    <row r="134" spans="1:1" x14ac:dyDescent="0.25">
      <c r="A134" s="18"/>
    </row>
    <row r="135" spans="1:1" x14ac:dyDescent="0.25">
      <c r="A135" s="18"/>
    </row>
    <row r="136" spans="1:1" x14ac:dyDescent="0.25">
      <c r="A136" s="18"/>
    </row>
    <row r="137" spans="1:1" x14ac:dyDescent="0.25">
      <c r="A137" s="18"/>
    </row>
    <row r="138" spans="1:1" x14ac:dyDescent="0.25">
      <c r="A138" s="18"/>
    </row>
    <row r="139" spans="1:1" x14ac:dyDescent="0.25">
      <c r="A139" s="18"/>
    </row>
    <row r="140" spans="1:1" x14ac:dyDescent="0.25">
      <c r="A140" s="18"/>
    </row>
    <row r="141" spans="1:1" x14ac:dyDescent="0.25">
      <c r="A141" s="18"/>
    </row>
    <row r="142" spans="1:1" x14ac:dyDescent="0.25">
      <c r="A142" s="18"/>
    </row>
    <row r="143" spans="1:1" x14ac:dyDescent="0.25">
      <c r="A143" s="18"/>
    </row>
    <row r="144" spans="1:1" x14ac:dyDescent="0.25">
      <c r="A144" s="18"/>
    </row>
    <row r="145" spans="1:1" x14ac:dyDescent="0.25">
      <c r="A145" s="18"/>
    </row>
    <row r="146" spans="1:1" x14ac:dyDescent="0.25">
      <c r="A146" s="18"/>
    </row>
    <row r="147" spans="1:1" x14ac:dyDescent="0.25">
      <c r="A147" s="18"/>
    </row>
    <row r="148" spans="1:1" x14ac:dyDescent="0.25">
      <c r="A148" s="18"/>
    </row>
    <row r="149" spans="1:1" x14ac:dyDescent="0.25">
      <c r="A149" s="18"/>
    </row>
    <row r="150" spans="1:1" x14ac:dyDescent="0.25">
      <c r="A150" s="18"/>
    </row>
    <row r="151" spans="1:1" x14ac:dyDescent="0.25">
      <c r="A151" s="18"/>
    </row>
    <row r="152" spans="1:1" x14ac:dyDescent="0.25">
      <c r="A152" s="18"/>
    </row>
    <row r="153" spans="1:1" x14ac:dyDescent="0.25">
      <c r="A153" s="18"/>
    </row>
    <row r="154" spans="1:1" x14ac:dyDescent="0.25">
      <c r="A154" s="18"/>
    </row>
    <row r="155" spans="1:1" x14ac:dyDescent="0.25">
      <c r="A155" s="18"/>
    </row>
    <row r="156" spans="1:1" x14ac:dyDescent="0.25">
      <c r="A156" s="18"/>
    </row>
    <row r="157" spans="1:1" x14ac:dyDescent="0.25">
      <c r="A157" s="18"/>
    </row>
    <row r="158" spans="1:1" x14ac:dyDescent="0.25">
      <c r="A158" s="18"/>
    </row>
    <row r="159" spans="1:1" x14ac:dyDescent="0.25">
      <c r="A159" s="18"/>
    </row>
    <row r="160" spans="1:1" x14ac:dyDescent="0.25">
      <c r="A160" s="18"/>
    </row>
    <row r="161" spans="1:1" x14ac:dyDescent="0.25">
      <c r="A161" s="18"/>
    </row>
    <row r="162" spans="1:1" x14ac:dyDescent="0.25">
      <c r="A162" s="18"/>
    </row>
    <row r="163" spans="1:1" x14ac:dyDescent="0.25">
      <c r="A163" s="18"/>
    </row>
    <row r="164" spans="1:1" x14ac:dyDescent="0.25">
      <c r="A164" s="18"/>
    </row>
    <row r="165" spans="1:1" x14ac:dyDescent="0.25">
      <c r="A165" s="18"/>
    </row>
    <row r="166" spans="1:1" x14ac:dyDescent="0.25">
      <c r="A166" s="18"/>
    </row>
    <row r="167" spans="1:1" x14ac:dyDescent="0.25">
      <c r="A167" s="18"/>
    </row>
    <row r="168" spans="1:1" x14ac:dyDescent="0.25">
      <c r="A168" s="18"/>
    </row>
    <row r="169" spans="1:1" x14ac:dyDescent="0.25">
      <c r="A169" s="18"/>
    </row>
    <row r="170" spans="1:1" x14ac:dyDescent="0.25">
      <c r="A170" s="18"/>
    </row>
    <row r="171" spans="1:1" x14ac:dyDescent="0.25">
      <c r="A171" s="18"/>
    </row>
    <row r="172" spans="1:1" x14ac:dyDescent="0.25">
      <c r="A172" s="18"/>
    </row>
    <row r="173" spans="1:1" x14ac:dyDescent="0.25">
      <c r="A173" s="18"/>
    </row>
    <row r="174" spans="1:1" x14ac:dyDescent="0.25">
      <c r="A174" s="18"/>
    </row>
    <row r="175" spans="1:1" x14ac:dyDescent="0.25">
      <c r="A175" s="18"/>
    </row>
    <row r="176" spans="1:1" x14ac:dyDescent="0.25">
      <c r="A176" s="18"/>
    </row>
    <row r="177" spans="1:1" x14ac:dyDescent="0.25">
      <c r="A177" s="18"/>
    </row>
    <row r="178" spans="1:1" x14ac:dyDescent="0.25">
      <c r="A178" s="18"/>
    </row>
    <row r="179" spans="1:1" x14ac:dyDescent="0.25">
      <c r="A179" s="18"/>
    </row>
    <row r="180" spans="1:1" x14ac:dyDescent="0.25">
      <c r="A180" s="18"/>
    </row>
    <row r="181" spans="1:1" x14ac:dyDescent="0.25">
      <c r="A181" s="18"/>
    </row>
    <row r="182" spans="1:1" x14ac:dyDescent="0.25">
      <c r="A182" s="18"/>
    </row>
    <row r="183" spans="1:1" x14ac:dyDescent="0.25">
      <c r="A183" s="18"/>
    </row>
    <row r="184" spans="1:1" x14ac:dyDescent="0.25">
      <c r="A184" s="18"/>
    </row>
    <row r="185" spans="1:1" x14ac:dyDescent="0.25">
      <c r="A185" s="18"/>
    </row>
    <row r="186" spans="1:1" x14ac:dyDescent="0.25">
      <c r="A186" s="18"/>
    </row>
    <row r="187" spans="1:1" x14ac:dyDescent="0.25">
      <c r="A187" s="18"/>
    </row>
    <row r="188" spans="1:1" x14ac:dyDescent="0.25">
      <c r="A188" s="18"/>
    </row>
    <row r="189" spans="1:1" x14ac:dyDescent="0.25">
      <c r="A189" s="18"/>
    </row>
    <row r="190" spans="1:1" x14ac:dyDescent="0.25">
      <c r="A190" s="18"/>
    </row>
    <row r="191" spans="1:1" x14ac:dyDescent="0.25">
      <c r="A191" s="18"/>
    </row>
    <row r="192" spans="1:1" x14ac:dyDescent="0.25">
      <c r="A192" s="18"/>
    </row>
    <row r="193" spans="1:1" x14ac:dyDescent="0.25">
      <c r="A193" s="18"/>
    </row>
    <row r="194" spans="1:1" x14ac:dyDescent="0.25">
      <c r="A194" s="18"/>
    </row>
    <row r="195" spans="1:1" x14ac:dyDescent="0.25">
      <c r="A195" s="18"/>
    </row>
    <row r="196" spans="1:1" x14ac:dyDescent="0.25">
      <c r="A196" s="18"/>
    </row>
    <row r="197" spans="1:1" x14ac:dyDescent="0.25">
      <c r="A197" s="18"/>
    </row>
    <row r="198" spans="1:1" x14ac:dyDescent="0.25">
      <c r="A198" s="18"/>
    </row>
    <row r="199" spans="1:1" x14ac:dyDescent="0.25">
      <c r="A199" s="18"/>
    </row>
    <row r="200" spans="1:1" x14ac:dyDescent="0.25">
      <c r="A200" s="18"/>
    </row>
    <row r="201" spans="1:1" x14ac:dyDescent="0.25">
      <c r="A201" s="18"/>
    </row>
    <row r="202" spans="1:1" x14ac:dyDescent="0.25">
      <c r="A202" s="18"/>
    </row>
    <row r="203" spans="1:1" x14ac:dyDescent="0.25">
      <c r="A203" s="18"/>
    </row>
    <row r="204" spans="1:1" x14ac:dyDescent="0.25">
      <c r="A204" s="18"/>
    </row>
    <row r="205" spans="1:1" x14ac:dyDescent="0.25">
      <c r="A205" s="18"/>
    </row>
    <row r="206" spans="1:1" x14ac:dyDescent="0.25">
      <c r="A206" s="18"/>
    </row>
    <row r="207" spans="1:1" x14ac:dyDescent="0.25">
      <c r="A207" s="18"/>
    </row>
    <row r="208" spans="1:1" x14ac:dyDescent="0.25">
      <c r="A208" s="18"/>
    </row>
    <row r="209" spans="1:1" x14ac:dyDescent="0.25">
      <c r="A209" s="18"/>
    </row>
    <row r="210" spans="1:1" x14ac:dyDescent="0.25">
      <c r="A210" s="18"/>
    </row>
    <row r="211" spans="1:1" x14ac:dyDescent="0.25">
      <c r="A211" s="18"/>
    </row>
    <row r="212" spans="1:1" x14ac:dyDescent="0.25">
      <c r="A212" s="18"/>
    </row>
    <row r="213" spans="1:1" x14ac:dyDescent="0.25">
      <c r="A213" s="18"/>
    </row>
    <row r="214" spans="1:1" x14ac:dyDescent="0.25">
      <c r="A214" s="18"/>
    </row>
    <row r="215" spans="1:1" x14ac:dyDescent="0.25">
      <c r="A215" s="18"/>
    </row>
    <row r="216" spans="1:1" x14ac:dyDescent="0.25">
      <c r="A216" s="18"/>
    </row>
    <row r="217" spans="1:1" x14ac:dyDescent="0.25">
      <c r="A217" s="18"/>
    </row>
    <row r="218" spans="1:1" x14ac:dyDescent="0.25">
      <c r="A218" s="18"/>
    </row>
    <row r="219" spans="1:1" x14ac:dyDescent="0.25">
      <c r="A219" s="18"/>
    </row>
    <row r="220" spans="1:1" x14ac:dyDescent="0.25">
      <c r="A220" s="18"/>
    </row>
    <row r="221" spans="1:1" x14ac:dyDescent="0.25">
      <c r="A221" s="18"/>
    </row>
    <row r="222" spans="1:1" x14ac:dyDescent="0.25">
      <c r="A222" s="18"/>
    </row>
    <row r="223" spans="1:1" x14ac:dyDescent="0.25">
      <c r="A223" s="18"/>
    </row>
    <row r="224" spans="1:1" x14ac:dyDescent="0.25">
      <c r="A224" s="18"/>
    </row>
    <row r="225" spans="1:1" x14ac:dyDescent="0.25">
      <c r="A225" s="18"/>
    </row>
    <row r="226" spans="1:1" x14ac:dyDescent="0.25">
      <c r="A226" s="18"/>
    </row>
    <row r="227" spans="1:1" x14ac:dyDescent="0.25">
      <c r="A227" s="18"/>
    </row>
    <row r="228" spans="1:1" x14ac:dyDescent="0.25">
      <c r="A228" s="18"/>
    </row>
    <row r="229" spans="1:1" x14ac:dyDescent="0.25">
      <c r="A229" s="18"/>
    </row>
    <row r="230" spans="1:1" x14ac:dyDescent="0.25">
      <c r="A230" s="18"/>
    </row>
    <row r="231" spans="1:1" x14ac:dyDescent="0.25">
      <c r="A231" s="18"/>
    </row>
    <row r="232" spans="1:1" x14ac:dyDescent="0.25">
      <c r="A232" s="18"/>
    </row>
    <row r="233" spans="1:1" x14ac:dyDescent="0.25">
      <c r="A233" s="18"/>
    </row>
    <row r="234" spans="1:1" x14ac:dyDescent="0.25">
      <c r="A234" s="18"/>
    </row>
    <row r="235" spans="1:1" x14ac:dyDescent="0.25">
      <c r="A235" s="18"/>
    </row>
    <row r="236" spans="1:1" x14ac:dyDescent="0.25">
      <c r="A236" s="18"/>
    </row>
    <row r="237" spans="1:1" x14ac:dyDescent="0.25">
      <c r="A237" s="18"/>
    </row>
    <row r="238" spans="1:1" x14ac:dyDescent="0.25">
      <c r="A238" s="18"/>
    </row>
    <row r="239" spans="1:1" x14ac:dyDescent="0.25">
      <c r="A239" s="18"/>
    </row>
    <row r="240" spans="1:1" x14ac:dyDescent="0.25">
      <c r="A240" s="18"/>
    </row>
    <row r="241" spans="1:1" x14ac:dyDescent="0.25">
      <c r="A241" s="18"/>
    </row>
    <row r="242" spans="1:1" x14ac:dyDescent="0.25">
      <c r="A242" s="18"/>
    </row>
    <row r="243" spans="1:1" x14ac:dyDescent="0.25">
      <c r="A243" s="18"/>
    </row>
    <row r="244" spans="1:1" x14ac:dyDescent="0.25">
      <c r="A244" s="18"/>
    </row>
    <row r="245" spans="1:1" x14ac:dyDescent="0.25">
      <c r="A245" s="18"/>
    </row>
    <row r="246" spans="1:1" x14ac:dyDescent="0.25">
      <c r="A246" s="18"/>
    </row>
    <row r="247" spans="1:1" x14ac:dyDescent="0.25">
      <c r="A247" s="18"/>
    </row>
    <row r="248" spans="1:1" x14ac:dyDescent="0.25">
      <c r="A248" s="18"/>
    </row>
    <row r="249" spans="1:1" x14ac:dyDescent="0.25">
      <c r="A249" s="18"/>
    </row>
    <row r="250" spans="1:1" x14ac:dyDescent="0.25">
      <c r="A250" s="18"/>
    </row>
    <row r="251" spans="1:1" x14ac:dyDescent="0.25">
      <c r="A251" s="18"/>
    </row>
    <row r="252" spans="1:1" x14ac:dyDescent="0.25">
      <c r="A252" s="18"/>
    </row>
    <row r="253" spans="1:1" x14ac:dyDescent="0.25">
      <c r="A253" s="18"/>
    </row>
    <row r="254" spans="1:1" x14ac:dyDescent="0.25">
      <c r="A254" s="18"/>
    </row>
    <row r="255" spans="1:1" x14ac:dyDescent="0.25">
      <c r="A255" s="18"/>
    </row>
    <row r="256" spans="1:1" x14ac:dyDescent="0.25">
      <c r="A256" s="18"/>
    </row>
    <row r="257" spans="1:1" x14ac:dyDescent="0.25">
      <c r="A257" s="18"/>
    </row>
    <row r="258" spans="1:1" x14ac:dyDescent="0.25">
      <c r="A258" s="18"/>
    </row>
    <row r="259" spans="1:1" x14ac:dyDescent="0.25">
      <c r="A259" s="18"/>
    </row>
    <row r="260" spans="1:1" x14ac:dyDescent="0.25">
      <c r="A260" s="18"/>
    </row>
    <row r="261" spans="1:1" x14ac:dyDescent="0.25">
      <c r="A261" s="18"/>
    </row>
    <row r="262" spans="1:1" x14ac:dyDescent="0.25">
      <c r="A262" s="18"/>
    </row>
    <row r="263" spans="1:1" x14ac:dyDescent="0.25">
      <c r="A263" s="18"/>
    </row>
    <row r="264" spans="1:1" x14ac:dyDescent="0.25">
      <c r="A264" s="18"/>
    </row>
    <row r="265" spans="1:1" x14ac:dyDescent="0.25">
      <c r="A265" s="18"/>
    </row>
    <row r="266" spans="1:1" x14ac:dyDescent="0.25">
      <c r="A266" s="18"/>
    </row>
    <row r="267" spans="1:1" x14ac:dyDescent="0.25">
      <c r="A267" s="18"/>
    </row>
    <row r="268" spans="1:1" x14ac:dyDescent="0.25">
      <c r="A268" s="18"/>
    </row>
    <row r="269" spans="1:1" x14ac:dyDescent="0.25">
      <c r="A269" s="18"/>
    </row>
    <row r="270" spans="1:1" x14ac:dyDescent="0.25">
      <c r="A270" s="18"/>
    </row>
    <row r="271" spans="1:1" x14ac:dyDescent="0.25">
      <c r="A271" s="18"/>
    </row>
    <row r="272" spans="1:1" x14ac:dyDescent="0.25">
      <c r="A272" s="18"/>
    </row>
    <row r="273" spans="1:1" x14ac:dyDescent="0.25">
      <c r="A273" s="18"/>
    </row>
    <row r="274" spans="1:1" x14ac:dyDescent="0.25">
      <c r="A274" s="18"/>
    </row>
    <row r="275" spans="1:1" x14ac:dyDescent="0.25">
      <c r="A275" s="18"/>
    </row>
    <row r="276" spans="1:1" x14ac:dyDescent="0.25">
      <c r="A276" s="18"/>
    </row>
    <row r="277" spans="1:1" x14ac:dyDescent="0.25">
      <c r="A277" s="18"/>
    </row>
    <row r="278" spans="1:1" x14ac:dyDescent="0.25">
      <c r="A278" s="18"/>
    </row>
    <row r="279" spans="1:1" x14ac:dyDescent="0.25">
      <c r="A279" s="18"/>
    </row>
    <row r="280" spans="1:1" x14ac:dyDescent="0.25">
      <c r="A280" s="18"/>
    </row>
    <row r="281" spans="1:1" x14ac:dyDescent="0.25">
      <c r="A281" s="18"/>
    </row>
    <row r="282" spans="1:1" x14ac:dyDescent="0.25">
      <c r="A282" s="18"/>
    </row>
    <row r="283" spans="1:1" x14ac:dyDescent="0.25">
      <c r="A283" s="18"/>
    </row>
    <row r="284" spans="1:1" x14ac:dyDescent="0.25">
      <c r="A284" s="18"/>
    </row>
    <row r="285" spans="1:1" x14ac:dyDescent="0.25">
      <c r="A285" s="18"/>
    </row>
    <row r="286" spans="1:1" x14ac:dyDescent="0.25">
      <c r="A286" s="18"/>
    </row>
    <row r="287" spans="1:1" x14ac:dyDescent="0.25">
      <c r="A287" s="18"/>
    </row>
    <row r="288" spans="1:1" x14ac:dyDescent="0.25">
      <c r="A288" s="18"/>
    </row>
    <row r="289" spans="1:1" x14ac:dyDescent="0.25">
      <c r="A289" s="18"/>
    </row>
    <row r="290" spans="1:1" x14ac:dyDescent="0.25">
      <c r="A290" s="18"/>
    </row>
    <row r="291" spans="1:1" x14ac:dyDescent="0.25">
      <c r="A291" s="18"/>
    </row>
    <row r="292" spans="1:1" x14ac:dyDescent="0.25">
      <c r="A292" s="18"/>
    </row>
    <row r="293" spans="1:1" x14ac:dyDescent="0.25">
      <c r="A293" s="18"/>
    </row>
    <row r="294" spans="1:1" x14ac:dyDescent="0.25">
      <c r="A294" s="18"/>
    </row>
    <row r="295" spans="1:1" x14ac:dyDescent="0.25">
      <c r="A295" s="18"/>
    </row>
    <row r="296" spans="1:1" x14ac:dyDescent="0.25">
      <c r="A296" s="18"/>
    </row>
    <row r="297" spans="1:1" x14ac:dyDescent="0.25">
      <c r="A297" s="18"/>
    </row>
    <row r="298" spans="1:1" x14ac:dyDescent="0.25">
      <c r="A298" s="18"/>
    </row>
    <row r="299" spans="1:1" x14ac:dyDescent="0.25">
      <c r="A299" s="18"/>
    </row>
    <row r="300" spans="1:1" x14ac:dyDescent="0.25">
      <c r="A300" s="18"/>
    </row>
    <row r="301" spans="1:1" x14ac:dyDescent="0.25">
      <c r="A301" s="18"/>
    </row>
    <row r="302" spans="1:1" x14ac:dyDescent="0.25">
      <c r="A302" s="18"/>
    </row>
    <row r="303" spans="1:1" x14ac:dyDescent="0.25">
      <c r="A303" s="18"/>
    </row>
    <row r="304" spans="1:1" x14ac:dyDescent="0.25">
      <c r="A304" s="18"/>
    </row>
    <row r="305" spans="1:1" x14ac:dyDescent="0.25">
      <c r="A305" s="18"/>
    </row>
    <row r="306" spans="1:1" x14ac:dyDescent="0.25">
      <c r="A306" s="18"/>
    </row>
    <row r="307" spans="1:1" x14ac:dyDescent="0.25">
      <c r="A307" s="18"/>
    </row>
    <row r="308" spans="1:1" x14ac:dyDescent="0.25">
      <c r="A308" s="18"/>
    </row>
    <row r="309" spans="1:1" x14ac:dyDescent="0.25">
      <c r="A309" s="18"/>
    </row>
    <row r="310" spans="1:1" x14ac:dyDescent="0.25">
      <c r="A310" s="18"/>
    </row>
    <row r="311" spans="1:1" x14ac:dyDescent="0.25">
      <c r="A311" s="18"/>
    </row>
    <row r="312" spans="1:1" x14ac:dyDescent="0.25">
      <c r="A312" s="18"/>
    </row>
    <row r="313" spans="1:1" x14ac:dyDescent="0.25">
      <c r="A313" s="18"/>
    </row>
    <row r="314" spans="1:1" x14ac:dyDescent="0.25">
      <c r="A314" s="18"/>
    </row>
    <row r="315" spans="1:1" x14ac:dyDescent="0.25">
      <c r="A315" s="18"/>
    </row>
    <row r="316" spans="1:1" x14ac:dyDescent="0.25">
      <c r="A316" s="18"/>
    </row>
    <row r="317" spans="1:1" x14ac:dyDescent="0.25">
      <c r="A317" s="18"/>
    </row>
    <row r="318" spans="1:1" x14ac:dyDescent="0.25">
      <c r="A318" s="18"/>
    </row>
    <row r="319" spans="1:1" x14ac:dyDescent="0.25">
      <c r="A319" s="18"/>
    </row>
    <row r="320" spans="1:1" x14ac:dyDescent="0.25">
      <c r="A320" s="18"/>
    </row>
    <row r="321" spans="1:1" x14ac:dyDescent="0.25">
      <c r="A321" s="18"/>
    </row>
    <row r="322" spans="1:1" x14ac:dyDescent="0.25">
      <c r="A322" s="18"/>
    </row>
    <row r="323" spans="1:1" x14ac:dyDescent="0.25">
      <c r="A323" s="18"/>
    </row>
    <row r="324" spans="1:1" x14ac:dyDescent="0.25">
      <c r="A324" s="18"/>
    </row>
    <row r="325" spans="1:1" x14ac:dyDescent="0.25">
      <c r="A325" s="18"/>
    </row>
    <row r="326" spans="1:1" x14ac:dyDescent="0.25">
      <c r="A326" s="18"/>
    </row>
    <row r="327" spans="1:1" x14ac:dyDescent="0.25">
      <c r="A327" s="18"/>
    </row>
    <row r="328" spans="1:1" x14ac:dyDescent="0.25">
      <c r="A328" s="18"/>
    </row>
    <row r="329" spans="1:1" x14ac:dyDescent="0.25">
      <c r="A329" s="18"/>
    </row>
    <row r="330" spans="1:1" x14ac:dyDescent="0.25">
      <c r="A330" s="18"/>
    </row>
    <row r="331" spans="1:1" x14ac:dyDescent="0.25">
      <c r="A331" s="18"/>
    </row>
    <row r="332" spans="1:1" x14ac:dyDescent="0.25">
      <c r="A332" s="18"/>
    </row>
    <row r="333" spans="1:1" x14ac:dyDescent="0.25">
      <c r="A333" s="18"/>
    </row>
    <row r="334" spans="1:1" x14ac:dyDescent="0.25">
      <c r="A334" s="18"/>
    </row>
    <row r="335" spans="1:1" x14ac:dyDescent="0.25">
      <c r="A335" s="18"/>
    </row>
    <row r="336" spans="1:1" x14ac:dyDescent="0.25">
      <c r="A336" s="18"/>
    </row>
    <row r="337" spans="1:1" x14ac:dyDescent="0.25">
      <c r="A337" s="18"/>
    </row>
    <row r="338" spans="1:1" x14ac:dyDescent="0.25">
      <c r="A338" s="18"/>
    </row>
    <row r="339" spans="1:1" x14ac:dyDescent="0.25">
      <c r="A339" s="18"/>
    </row>
    <row r="340" spans="1:1" x14ac:dyDescent="0.25">
      <c r="A340" s="18"/>
    </row>
    <row r="341" spans="1:1" x14ac:dyDescent="0.25">
      <c r="A341" s="18"/>
    </row>
    <row r="342" spans="1:1" x14ac:dyDescent="0.25">
      <c r="A342" s="18"/>
    </row>
    <row r="343" spans="1:1" x14ac:dyDescent="0.25">
      <c r="A343" s="18"/>
    </row>
    <row r="344" spans="1:1" x14ac:dyDescent="0.25">
      <c r="A344" s="18"/>
    </row>
    <row r="345" spans="1:1" x14ac:dyDescent="0.25">
      <c r="A345" s="18"/>
    </row>
    <row r="346" spans="1:1" x14ac:dyDescent="0.25">
      <c r="A346" s="18"/>
    </row>
    <row r="347" spans="1:1" x14ac:dyDescent="0.25">
      <c r="A347" s="18"/>
    </row>
    <row r="348" spans="1:1" x14ac:dyDescent="0.25">
      <c r="A348" s="18"/>
    </row>
    <row r="349" spans="1:1" x14ac:dyDescent="0.25">
      <c r="A349" s="18"/>
    </row>
    <row r="350" spans="1:1" x14ac:dyDescent="0.25">
      <c r="A350" s="18"/>
    </row>
    <row r="351" spans="1:1" x14ac:dyDescent="0.25">
      <c r="A351" s="18"/>
    </row>
    <row r="352" spans="1:1" x14ac:dyDescent="0.25">
      <c r="A352" s="18"/>
    </row>
    <row r="353" spans="1:1" x14ac:dyDescent="0.25">
      <c r="A353" s="18"/>
    </row>
    <row r="354" spans="1:1" x14ac:dyDescent="0.25">
      <c r="A354" s="6"/>
    </row>
    <row r="355" spans="1:1" x14ac:dyDescent="0.25">
      <c r="A355" s="6"/>
    </row>
    <row r="356" spans="1:1" x14ac:dyDescent="0.25">
      <c r="A356" s="6"/>
    </row>
    <row r="357" spans="1:1" x14ac:dyDescent="0.25">
      <c r="A357" s="6"/>
    </row>
    <row r="358" spans="1:1" x14ac:dyDescent="0.25">
      <c r="A358" s="6"/>
    </row>
    <row r="359" spans="1:1" x14ac:dyDescent="0.25">
      <c r="A359" s="6"/>
    </row>
    <row r="360" spans="1:1" x14ac:dyDescent="0.25">
      <c r="A360" s="6"/>
    </row>
    <row r="361" spans="1:1" x14ac:dyDescent="0.25">
      <c r="A361" s="6"/>
    </row>
    <row r="362" spans="1:1" x14ac:dyDescent="0.25">
      <c r="A362" s="6"/>
    </row>
    <row r="363" spans="1:1" x14ac:dyDescent="0.25">
      <c r="A363" s="6"/>
    </row>
    <row r="364" spans="1:1" x14ac:dyDescent="0.25">
      <c r="A364" s="3"/>
    </row>
    <row r="365" spans="1:1" x14ac:dyDescent="0.25">
      <c r="A365" s="6"/>
    </row>
    <row r="366" spans="1:1" x14ac:dyDescent="0.25">
      <c r="A366" s="3"/>
    </row>
    <row r="367" spans="1:1" x14ac:dyDescent="0.25">
      <c r="A367" s="6"/>
    </row>
    <row r="368" spans="1:1" x14ac:dyDescent="0.25">
      <c r="A368" s="3"/>
    </row>
    <row r="369" spans="1:1" x14ac:dyDescent="0.25">
      <c r="A369" s="6"/>
    </row>
    <row r="370" spans="1:1" x14ac:dyDescent="0.25">
      <c r="A370" s="3"/>
    </row>
    <row r="371" spans="1:1" x14ac:dyDescent="0.25">
      <c r="A371" s="6"/>
    </row>
    <row r="372" spans="1:1" x14ac:dyDescent="0.25">
      <c r="A372" s="3"/>
    </row>
    <row r="373" spans="1:1" x14ac:dyDescent="0.25">
      <c r="A373" s="6"/>
    </row>
    <row r="374" spans="1:1" x14ac:dyDescent="0.25">
      <c r="A374" s="3"/>
    </row>
    <row r="375" spans="1:1" x14ac:dyDescent="0.25">
      <c r="A375" s="6"/>
    </row>
    <row r="376" spans="1:1" x14ac:dyDescent="0.25">
      <c r="A376" s="3"/>
    </row>
    <row r="377" spans="1:1" x14ac:dyDescent="0.25">
      <c r="A377" s="6"/>
    </row>
    <row r="378" spans="1:1" x14ac:dyDescent="0.25">
      <c r="A378" s="3"/>
    </row>
    <row r="379" spans="1:1" x14ac:dyDescent="0.25">
      <c r="A379" s="6"/>
    </row>
    <row r="380" spans="1:1" x14ac:dyDescent="0.25">
      <c r="A380" s="3"/>
    </row>
    <row r="381" spans="1:1" x14ac:dyDescent="0.25">
      <c r="A381" s="6"/>
    </row>
    <row r="382" spans="1:1" x14ac:dyDescent="0.25">
      <c r="A382" s="3"/>
    </row>
    <row r="383" spans="1:1" x14ac:dyDescent="0.25">
      <c r="A383" s="6"/>
    </row>
    <row r="384" spans="1:1" x14ac:dyDescent="0.25">
      <c r="A384" s="3"/>
    </row>
    <row r="385" spans="1:1" x14ac:dyDescent="0.25">
      <c r="A385" s="6"/>
    </row>
    <row r="386" spans="1:1" x14ac:dyDescent="0.25">
      <c r="A386" s="3"/>
    </row>
    <row r="387" spans="1:1" x14ac:dyDescent="0.25">
      <c r="A387" s="6"/>
    </row>
  </sheetData>
  <sortState ref="A4:A353">
    <sortCondition ref="A3"/>
  </sortState>
  <mergeCells count="3">
    <mergeCell ref="J30:K30"/>
    <mergeCell ref="J11:K11"/>
    <mergeCell ref="J15:K15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automatizada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Yesid Marcial Perez Espitia</cp:lastModifiedBy>
  <dcterms:created xsi:type="dcterms:W3CDTF">2015-02-16T23:33:19Z</dcterms:created>
  <dcterms:modified xsi:type="dcterms:W3CDTF">2019-11-07T14:29:58Z</dcterms:modified>
</cp:coreProperties>
</file>