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lebe\fin-tech\finTech\src\exel\"/>
    </mc:Choice>
  </mc:AlternateContent>
  <xr:revisionPtr revIDLastSave="0" documentId="13_ncr:20001_{FD05BDF2-7ADB-4EAA-A6A3-D58B77DED244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HOME" sheetId="1" r:id="rId1"/>
    <sheet name="BASE " sheetId="2" r:id="rId2"/>
    <sheet name="ENTRADAS MANUAIS " sheetId="3" r:id="rId3"/>
    <sheet name="CENTRO DE CUSTO" sheetId="4" r:id="rId4"/>
    <sheet name="FOPAG" sheetId="5" r:id="rId5"/>
    <sheet name="cd" sheetId="6" state="hidden" r:id="rId6"/>
    <sheet name="centrovalor D" sheetId="7" state="hidden" r:id="rId7"/>
    <sheet name="centrovalor C" sheetId="8" state="hidden" r:id="rId8"/>
    <sheet name="data" sheetId="9" state="hidden" r:id="rId9"/>
    <sheet name="fixos" sheetId="10" state="hidden" r:id="rId10"/>
    <sheet name="RESUMO FINANCEIRO " sheetId="11" r:id="rId11"/>
    <sheet name="DASHBOARD" sheetId="12" r:id="rId12"/>
  </sheets>
  <definedNames>
    <definedName name="_xlnm._FilterDatabase" localSheetId="1" hidden="1">'BASE '!$A$1:$L$312</definedName>
    <definedName name="_xlnm._FilterDatabase" localSheetId="3" hidden="1">'CENTRO DE CUSTO'!$A$11:$B$26</definedName>
    <definedName name="_xlnm._FilterDatabase" localSheetId="4" hidden="1">FOPAG!$A$11:$E$224</definedName>
    <definedName name="BASETABELA">'BASE '!$A$1:$K$908</definedName>
    <definedName name="Z_E12660D6_3E73_4E2A_B14C_315D8B8A9897_.wvu.FilterData" localSheetId="5" hidden="1">cd!$A$1:$B$3</definedName>
    <definedName name="Z_E12660D6_3E73_4E2A_B14C_315D8B8A9897_.wvu.FilterData" localSheetId="7" hidden="1">'centrovalor C'!$A$1:$B$6</definedName>
    <definedName name="Z_E12660D6_3E73_4E2A_B14C_315D8B8A9897_.wvu.FilterData" localSheetId="6" hidden="1">'centrovalor D'!$A$1:$B$5</definedName>
  </definedNames>
  <calcPr calcId="191029"/>
  <customWorkbookViews>
    <customWorkbookView name="Filtro 1" guid="{E12660D6-3E73-4E2A-B14C-315D8B8A9897}" maximized="1" windowWidth="0" windowHeight="0" activeSheetId="0"/>
  </customWorkbookViews>
  <pivotCaches>
    <pivotCache cacheId="32" r:id="rId1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2" i="2" l="1" a="1"/>
  <c r="J312" i="2" s="1"/>
  <c r="B16" i="11"/>
  <c r="B15" i="11"/>
  <c r="D5" i="3"/>
  <c r="D4" i="3"/>
  <c r="D11" i="3" s="1"/>
  <c r="F3" i="3"/>
  <c r="B2" i="3"/>
  <c r="J311" i="2" a="1"/>
  <c r="J311" i="2" s="1"/>
  <c r="J310" i="2" a="1"/>
  <c r="J310" i="2"/>
  <c r="J309" i="2" a="1"/>
  <c r="J309" i="2" s="1"/>
  <c r="J308" i="2" a="1"/>
  <c r="J308" i="2" s="1"/>
  <c r="J307" i="2" a="1"/>
  <c r="J307" i="2" s="1"/>
  <c r="J306" i="2" a="1"/>
  <c r="J306" i="2" s="1"/>
  <c r="J305" i="2" a="1"/>
  <c r="J305" i="2" s="1"/>
  <c r="J304" i="2" a="1"/>
  <c r="J304" i="2" s="1"/>
  <c r="J303" i="2" a="1"/>
  <c r="J303" i="2" s="1"/>
  <c r="J302" i="2" a="1"/>
  <c r="J302" i="2" s="1"/>
  <c r="J301" i="2" a="1"/>
  <c r="J301" i="2" s="1"/>
  <c r="J300" i="2" a="1"/>
  <c r="J300" i="2" s="1"/>
  <c r="J299" i="2" a="1"/>
  <c r="J299" i="2" s="1"/>
  <c r="J298" i="2" a="1"/>
  <c r="J298" i="2" s="1"/>
  <c r="J297" i="2" a="1"/>
  <c r="J297" i="2" s="1"/>
  <c r="J296" i="2" a="1"/>
  <c r="J296" i="2" s="1"/>
  <c r="J295" i="2" a="1"/>
  <c r="J295" i="2" s="1"/>
  <c r="J294" i="2" a="1"/>
  <c r="J294" i="2" s="1"/>
  <c r="J293" i="2" a="1"/>
  <c r="J293" i="2" s="1"/>
  <c r="J292" i="2" a="1"/>
  <c r="J292" i="2" s="1"/>
  <c r="J291" i="2" a="1"/>
  <c r="J291" i="2" s="1"/>
  <c r="J290" i="2" a="1"/>
  <c r="J290" i="2" s="1"/>
  <c r="J289" i="2" a="1"/>
  <c r="J289" i="2" s="1"/>
  <c r="J288" i="2" a="1"/>
  <c r="J288" i="2" s="1"/>
  <c r="J287" i="2" a="1"/>
  <c r="J287" i="2" s="1"/>
  <c r="J286" i="2" a="1"/>
  <c r="J286" i="2" s="1"/>
  <c r="J285" i="2" a="1"/>
  <c r="J285" i="2" s="1"/>
  <c r="J284" i="2" a="1"/>
  <c r="J284" i="2" s="1"/>
  <c r="J283" i="2" a="1"/>
  <c r="J283" i="2" s="1"/>
  <c r="J282" i="2" a="1"/>
  <c r="J282" i="2" s="1"/>
  <c r="J281" i="2" a="1"/>
  <c r="J281" i="2" s="1"/>
  <c r="J280" i="2" a="1"/>
  <c r="J280" i="2" s="1"/>
  <c r="J279" i="2" a="1"/>
  <c r="J279" i="2" s="1"/>
  <c r="J278" i="2" a="1"/>
  <c r="J278" i="2" s="1"/>
  <c r="J277" i="2" a="1"/>
  <c r="J277" i="2" s="1"/>
  <c r="J276" i="2" a="1"/>
  <c r="J276" i="2" s="1"/>
  <c r="J275" i="2" a="1"/>
  <c r="J275" i="2" s="1"/>
  <c r="J274" i="2" a="1"/>
  <c r="J274" i="2" s="1"/>
  <c r="J273" i="2" a="1"/>
  <c r="J273" i="2" s="1"/>
  <c r="J272" i="2" a="1"/>
  <c r="J272" i="2" s="1"/>
  <c r="J271" i="2" a="1"/>
  <c r="J271" i="2" s="1"/>
  <c r="J270" i="2" a="1"/>
  <c r="J270" i="2" s="1"/>
  <c r="J269" i="2" a="1"/>
  <c r="J269" i="2" s="1"/>
  <c r="J268" i="2" a="1"/>
  <c r="J268" i="2" s="1"/>
  <c r="J267" i="2" a="1"/>
  <c r="J267" i="2" s="1"/>
  <c r="J266" i="2" a="1"/>
  <c r="J266" i="2" s="1"/>
  <c r="J265" i="2" a="1"/>
  <c r="J265" i="2" s="1"/>
  <c r="J264" i="2" a="1"/>
  <c r="J264" i="2" s="1"/>
  <c r="J263" i="2" a="1"/>
  <c r="J263" i="2" s="1"/>
  <c r="J262" i="2" a="1"/>
  <c r="J262" i="2" s="1"/>
  <c r="J261" i="2" a="1"/>
  <c r="J261" i="2" s="1"/>
  <c r="J260" i="2" a="1"/>
  <c r="J260" i="2" s="1"/>
  <c r="J259" i="2" a="1"/>
  <c r="J259" i="2" s="1"/>
  <c r="J258" i="2" a="1"/>
  <c r="J258" i="2" s="1"/>
  <c r="J257" i="2" a="1"/>
  <c r="J257" i="2" s="1"/>
  <c r="J256" i="2" a="1"/>
  <c r="J256" i="2" s="1"/>
  <c r="J255" i="2" a="1"/>
  <c r="J255" i="2" s="1"/>
  <c r="J254" i="2" a="1"/>
  <c r="J254" i="2" s="1"/>
  <c r="J253" i="2" a="1"/>
  <c r="J253" i="2" s="1"/>
  <c r="J252" i="2" a="1"/>
  <c r="J252" i="2" s="1"/>
  <c r="J251" i="2" a="1"/>
  <c r="J251" i="2" s="1"/>
  <c r="J250" i="2" a="1"/>
  <c r="J250" i="2" s="1"/>
  <c r="J249" i="2" a="1"/>
  <c r="J249" i="2" s="1"/>
  <c r="J248" i="2" a="1"/>
  <c r="J248" i="2" s="1"/>
  <c r="J247" i="2" a="1"/>
  <c r="J247" i="2" s="1"/>
  <c r="J246" i="2" a="1"/>
  <c r="J246" i="2" s="1"/>
  <c r="J245" i="2" a="1"/>
  <c r="J245" i="2" s="1"/>
  <c r="J244" i="2" a="1"/>
  <c r="J244" i="2" s="1"/>
  <c r="J243" i="2" a="1"/>
  <c r="J243" i="2" s="1"/>
  <c r="J242" i="2" a="1"/>
  <c r="J242" i="2" s="1"/>
  <c r="J241" i="2" a="1"/>
  <c r="J241" i="2" s="1"/>
  <c r="J240" i="2" a="1"/>
  <c r="J240" i="2" s="1"/>
  <c r="J239" i="2" a="1"/>
  <c r="J239" i="2" s="1"/>
  <c r="J238" i="2" a="1"/>
  <c r="J238" i="2" s="1"/>
  <c r="J237" i="2" a="1"/>
  <c r="J237" i="2" s="1"/>
  <c r="J236" i="2" a="1"/>
  <c r="J236" i="2" s="1"/>
  <c r="J235" i="2" a="1"/>
  <c r="J235" i="2" s="1"/>
  <c r="J234" i="2" a="1"/>
  <c r="J234" i="2" s="1"/>
  <c r="J233" i="2" a="1"/>
  <c r="J233" i="2" s="1"/>
  <c r="J232" i="2" a="1"/>
  <c r="J232" i="2" s="1"/>
  <c r="J231" i="2" a="1"/>
  <c r="J231" i="2" s="1"/>
  <c r="J230" i="2" a="1"/>
  <c r="J230" i="2" s="1"/>
  <c r="J229" i="2" a="1"/>
  <c r="J229" i="2" s="1"/>
  <c r="J228" i="2" a="1"/>
  <c r="J228" i="2" s="1"/>
  <c r="J227" i="2" a="1"/>
  <c r="J227" i="2" s="1"/>
  <c r="J226" i="2" a="1"/>
  <c r="J226" i="2" s="1"/>
  <c r="J225" i="2" a="1"/>
  <c r="J225" i="2" s="1"/>
  <c r="J224" i="2" a="1"/>
  <c r="J224" i="2" s="1"/>
  <c r="J223" i="2" a="1"/>
  <c r="J223" i="2" s="1"/>
  <c r="J222" i="2" a="1"/>
  <c r="J222" i="2" s="1"/>
  <c r="J221" i="2" a="1"/>
  <c r="J221" i="2" s="1"/>
  <c r="J220" i="2" a="1"/>
  <c r="J220" i="2" s="1"/>
  <c r="J219" i="2" a="1"/>
  <c r="J219" i="2" s="1"/>
  <c r="J218" i="2" a="1"/>
  <c r="J218" i="2" s="1"/>
  <c r="J217" i="2" a="1"/>
  <c r="J217" i="2" s="1"/>
  <c r="J216" i="2" a="1"/>
  <c r="J216" i="2" s="1"/>
  <c r="J215" i="2" a="1"/>
  <c r="J215" i="2" s="1"/>
  <c r="J214" i="2" a="1"/>
  <c r="J214" i="2" s="1"/>
  <c r="J213" i="2" a="1"/>
  <c r="J213" i="2" s="1"/>
  <c r="J212" i="2" a="1"/>
  <c r="J212" i="2" s="1"/>
  <c r="J211" i="2" a="1"/>
  <c r="J211" i="2" s="1"/>
  <c r="J210" i="2" a="1"/>
  <c r="J210" i="2" s="1"/>
  <c r="J209" i="2" a="1"/>
  <c r="J209" i="2" s="1"/>
  <c r="J208" i="2" a="1"/>
  <c r="J208" i="2" s="1"/>
  <c r="J207" i="2" a="1"/>
  <c r="J207" i="2" s="1"/>
  <c r="J206" i="2" a="1"/>
  <c r="J206" i="2" s="1"/>
  <c r="J205" i="2" a="1"/>
  <c r="J205" i="2" s="1"/>
  <c r="J204" i="2" a="1"/>
  <c r="J204" i="2" s="1"/>
  <c r="J203" i="2" a="1"/>
  <c r="J203" i="2" s="1"/>
  <c r="J202" i="2" a="1"/>
  <c r="J202" i="2" s="1"/>
  <c r="J201" i="2" a="1"/>
  <c r="J201" i="2" s="1"/>
  <c r="J200" i="2" a="1"/>
  <c r="J200" i="2" s="1"/>
  <c r="J199" i="2" a="1"/>
  <c r="J199" i="2" s="1"/>
  <c r="J198" i="2" a="1"/>
  <c r="J198" i="2" s="1"/>
  <c r="J197" i="2" a="1"/>
  <c r="J197" i="2" s="1"/>
  <c r="J196" i="2" a="1"/>
  <c r="J196" i="2" s="1"/>
  <c r="J195" i="2" a="1"/>
  <c r="J195" i="2" s="1"/>
  <c r="J194" i="2" a="1"/>
  <c r="J194" i="2" s="1"/>
  <c r="J193" i="2" a="1"/>
  <c r="J193" i="2" s="1"/>
  <c r="J192" i="2" a="1"/>
  <c r="J192" i="2" s="1"/>
  <c r="J191" i="2" a="1"/>
  <c r="J191" i="2" s="1"/>
  <c r="J190" i="2" a="1"/>
  <c r="J190" i="2" s="1"/>
  <c r="J189" i="2" a="1"/>
  <c r="J189" i="2" s="1"/>
  <c r="J188" i="2" a="1"/>
  <c r="J188" i="2" s="1"/>
  <c r="J187" i="2" a="1"/>
  <c r="J187" i="2" s="1"/>
  <c r="J186" i="2" a="1"/>
  <c r="J186" i="2" s="1"/>
  <c r="J185" i="2" a="1"/>
  <c r="J185" i="2" s="1"/>
  <c r="J184" i="2" a="1"/>
  <c r="J184" i="2" s="1"/>
  <c r="J183" i="2" a="1"/>
  <c r="J183" i="2" s="1"/>
  <c r="J182" i="2" a="1"/>
  <c r="J182" i="2" s="1"/>
  <c r="J181" i="2" a="1"/>
  <c r="J181" i="2" s="1"/>
  <c r="J180" i="2" a="1"/>
  <c r="J180" i="2" s="1"/>
  <c r="J179" i="2" a="1"/>
  <c r="J179" i="2" s="1"/>
  <c r="J178" i="2" a="1"/>
  <c r="J178" i="2" s="1"/>
  <c r="J177" i="2" a="1"/>
  <c r="J177" i="2" s="1"/>
  <c r="J176" i="2" a="1"/>
  <c r="J176" i="2" s="1"/>
  <c r="J175" i="2" a="1"/>
  <c r="J175" i="2" s="1"/>
  <c r="J174" i="2" a="1"/>
  <c r="J174" i="2" s="1"/>
  <c r="J173" i="2" a="1"/>
  <c r="J173" i="2" s="1"/>
  <c r="J172" i="2" a="1"/>
  <c r="J172" i="2" s="1"/>
  <c r="J171" i="2" a="1"/>
  <c r="J171" i="2" s="1"/>
  <c r="J170" i="2" a="1"/>
  <c r="J170" i="2" s="1"/>
  <c r="J169" i="2" a="1"/>
  <c r="J169" i="2" s="1"/>
  <c r="J168" i="2" a="1"/>
  <c r="J168" i="2" s="1"/>
  <c r="J167" i="2" a="1"/>
  <c r="J167" i="2" s="1"/>
  <c r="J166" i="2" a="1"/>
  <c r="J166" i="2" s="1"/>
  <c r="J165" i="2" a="1"/>
  <c r="J165" i="2" s="1"/>
  <c r="J164" i="2" a="1"/>
  <c r="J164" i="2" s="1"/>
  <c r="J163" i="2" a="1"/>
  <c r="J163" i="2" s="1"/>
  <c r="J162" i="2" a="1"/>
  <c r="J162" i="2" s="1"/>
  <c r="J161" i="2" a="1"/>
  <c r="J161" i="2" s="1"/>
  <c r="J160" i="2" a="1"/>
  <c r="J160" i="2" s="1"/>
  <c r="J159" i="2" a="1"/>
  <c r="J159" i="2" s="1"/>
  <c r="J158" i="2" a="1"/>
  <c r="J158" i="2" s="1"/>
  <c r="J157" i="2" a="1"/>
  <c r="J157" i="2" s="1"/>
  <c r="J156" i="2" a="1"/>
  <c r="J156" i="2" s="1"/>
  <c r="J155" i="2" a="1"/>
  <c r="J155" i="2" s="1"/>
  <c r="J154" i="2" a="1"/>
  <c r="J154" i="2" s="1"/>
  <c r="J153" i="2" a="1"/>
  <c r="J153" i="2" s="1"/>
  <c r="J152" i="2" a="1"/>
  <c r="J152" i="2" s="1"/>
  <c r="J151" i="2" a="1"/>
  <c r="J151" i="2" s="1"/>
  <c r="J150" i="2" a="1"/>
  <c r="J150" i="2" s="1"/>
  <c r="J149" i="2" a="1"/>
  <c r="J149" i="2" s="1"/>
  <c r="J148" i="2" a="1"/>
  <c r="J148" i="2" s="1"/>
  <c r="J147" i="2" a="1"/>
  <c r="J147" i="2" s="1"/>
  <c r="J146" i="2" a="1"/>
  <c r="J146" i="2" s="1"/>
  <c r="J145" i="2" a="1"/>
  <c r="J145" i="2" s="1"/>
  <c r="J144" i="2" a="1"/>
  <c r="J144" i="2" s="1"/>
  <c r="J143" i="2" a="1"/>
  <c r="J143" i="2" s="1"/>
  <c r="J142" i="2" a="1"/>
  <c r="J142" i="2" s="1"/>
  <c r="J141" i="2" a="1"/>
  <c r="J141" i="2" s="1"/>
  <c r="J140" i="2" a="1"/>
  <c r="J140" i="2" s="1"/>
  <c r="J139" i="2" a="1"/>
  <c r="J139" i="2" s="1"/>
  <c r="J138" i="2" a="1"/>
  <c r="J138" i="2" s="1"/>
  <c r="J137" i="2" a="1"/>
  <c r="J137" i="2" s="1"/>
  <c r="J136" i="2" a="1"/>
  <c r="J136" i="2" s="1"/>
  <c r="J135" i="2" a="1"/>
  <c r="J135" i="2" s="1"/>
  <c r="J134" i="2" a="1"/>
  <c r="J134" i="2" s="1"/>
  <c r="J133" i="2" a="1"/>
  <c r="J133" i="2" s="1"/>
  <c r="J132" i="2" a="1"/>
  <c r="J132" i="2" s="1"/>
  <c r="J131" i="2" a="1"/>
  <c r="J131" i="2" s="1"/>
  <c r="J130" i="2" a="1"/>
  <c r="J130" i="2" s="1"/>
  <c r="J129" i="2" a="1"/>
  <c r="J129" i="2" s="1"/>
  <c r="J128" i="2" a="1"/>
  <c r="J128" i="2" s="1"/>
  <c r="J127" i="2" a="1"/>
  <c r="J127" i="2" s="1"/>
  <c r="J126" i="2" a="1"/>
  <c r="J126" i="2" s="1"/>
  <c r="J125" i="2" a="1"/>
  <c r="J125" i="2" s="1"/>
  <c r="J124" i="2" a="1"/>
  <c r="J124" i="2" s="1"/>
  <c r="J123" i="2" a="1"/>
  <c r="J123" i="2" s="1"/>
  <c r="J122" i="2" a="1"/>
  <c r="J122" i="2" s="1"/>
  <c r="J121" i="2" a="1"/>
  <c r="J121" i="2" s="1"/>
  <c r="J120" i="2" a="1"/>
  <c r="J120" i="2" s="1"/>
  <c r="J119" i="2" a="1"/>
  <c r="J119" i="2" s="1"/>
  <c r="J118" i="2" a="1"/>
  <c r="J118" i="2" s="1"/>
  <c r="J117" i="2" a="1"/>
  <c r="J117" i="2" s="1"/>
  <c r="J116" i="2" a="1"/>
  <c r="J116" i="2" s="1"/>
  <c r="J115" i="2" a="1"/>
  <c r="J115" i="2" s="1"/>
  <c r="J114" i="2" a="1"/>
  <c r="J114" i="2" s="1"/>
  <c r="J113" i="2" a="1"/>
  <c r="J113" i="2" s="1"/>
  <c r="J112" i="2" a="1"/>
  <c r="J112" i="2" s="1"/>
  <c r="J111" i="2" a="1"/>
  <c r="J111" i="2" s="1"/>
  <c r="J110" i="2" a="1"/>
  <c r="J110" i="2" s="1"/>
  <c r="J109" i="2" a="1"/>
  <c r="J109" i="2" s="1"/>
  <c r="J108" i="2" a="1"/>
  <c r="J108" i="2" s="1"/>
  <c r="J107" i="2" a="1"/>
  <c r="J107" i="2" s="1"/>
  <c r="J106" i="2" a="1"/>
  <c r="J106" i="2" s="1"/>
  <c r="J105" i="2" a="1"/>
  <c r="J105" i="2" s="1"/>
  <c r="J104" i="2" a="1"/>
  <c r="J104" i="2" s="1"/>
  <c r="J103" i="2" a="1"/>
  <c r="J103" i="2" s="1"/>
  <c r="J102" i="2" a="1"/>
  <c r="J102" i="2" s="1"/>
  <c r="J101" i="2" a="1"/>
  <c r="J101" i="2" s="1"/>
  <c r="J100" i="2" a="1"/>
  <c r="J100" i="2" s="1"/>
  <c r="J99" i="2" a="1"/>
  <c r="J99" i="2" s="1"/>
  <c r="J98" i="2" a="1"/>
  <c r="J98" i="2" s="1"/>
  <c r="J97" i="2" a="1"/>
  <c r="J97" i="2" s="1"/>
  <c r="J96" i="2" a="1"/>
  <c r="J96" i="2" s="1"/>
  <c r="J95" i="2" a="1"/>
  <c r="J95" i="2" s="1"/>
  <c r="J94" i="2" a="1"/>
  <c r="J94" i="2" s="1"/>
  <c r="J93" i="2" a="1"/>
  <c r="J93" i="2" s="1"/>
  <c r="J92" i="2" a="1"/>
  <c r="J92" i="2" s="1"/>
  <c r="J91" i="2" a="1"/>
  <c r="J91" i="2" s="1"/>
  <c r="J90" i="2" a="1"/>
  <c r="J90" i="2" s="1"/>
  <c r="J89" i="2" a="1"/>
  <c r="J89" i="2" s="1"/>
  <c r="J88" i="2" a="1"/>
  <c r="J88" i="2" s="1"/>
  <c r="J87" i="2" a="1"/>
  <c r="J87" i="2" s="1"/>
  <c r="J86" i="2" a="1"/>
  <c r="J86" i="2" s="1"/>
  <c r="J85" i="2" a="1"/>
  <c r="J85" i="2" s="1"/>
  <c r="J84" i="2" a="1"/>
  <c r="J84" i="2" s="1"/>
  <c r="J83" i="2" a="1"/>
  <c r="J83" i="2" s="1"/>
  <c r="J82" i="2" a="1"/>
  <c r="J82" i="2" s="1"/>
  <c r="J81" i="2" a="1"/>
  <c r="J81" i="2" s="1"/>
  <c r="J80" i="2" a="1"/>
  <c r="J80" i="2" s="1"/>
  <c r="J79" i="2" a="1"/>
  <c r="J79" i="2" s="1"/>
  <c r="J78" i="2" a="1"/>
  <c r="J78" i="2" s="1"/>
  <c r="J77" i="2" a="1"/>
  <c r="J77" i="2" s="1"/>
  <c r="J76" i="2" a="1"/>
  <c r="J76" i="2" s="1"/>
  <c r="J75" i="2" a="1"/>
  <c r="J75" i="2" s="1"/>
  <c r="J74" i="2" a="1"/>
  <c r="J74" i="2" s="1"/>
  <c r="J73" i="2" a="1"/>
  <c r="J73" i="2" s="1"/>
  <c r="J72" i="2" a="1"/>
  <c r="J72" i="2" s="1"/>
  <c r="J71" i="2" a="1"/>
  <c r="J71" i="2" s="1"/>
  <c r="J70" i="2" a="1"/>
  <c r="J70" i="2" s="1"/>
  <c r="J69" i="2" a="1"/>
  <c r="J69" i="2" s="1"/>
  <c r="J68" i="2" a="1"/>
  <c r="J68" i="2" s="1"/>
  <c r="J67" i="2" a="1"/>
  <c r="J67" i="2" s="1"/>
  <c r="J66" i="2" a="1"/>
  <c r="J66" i="2" s="1"/>
  <c r="J65" i="2" a="1"/>
  <c r="J65" i="2" s="1"/>
  <c r="J64" i="2" a="1"/>
  <c r="J64" i="2" s="1"/>
  <c r="J63" i="2" a="1"/>
  <c r="J63" i="2" s="1"/>
  <c r="J62" i="2" a="1"/>
  <c r="J62" i="2" s="1"/>
  <c r="J61" i="2" a="1"/>
  <c r="J61" i="2" s="1"/>
  <c r="J60" i="2" a="1"/>
  <c r="J60" i="2" s="1"/>
  <c r="J59" i="2" a="1"/>
  <c r="J59" i="2" s="1"/>
  <c r="J58" i="2" a="1"/>
  <c r="J58" i="2" s="1"/>
  <c r="J57" i="2" a="1"/>
  <c r="J57" i="2" s="1"/>
  <c r="J56" i="2" a="1"/>
  <c r="J56" i="2" s="1"/>
  <c r="J55" i="2" a="1"/>
  <c r="J55" i="2" s="1"/>
  <c r="J54" i="2" a="1"/>
  <c r="J54" i="2" s="1"/>
  <c r="J53" i="2" a="1"/>
  <c r="J53" i="2" s="1"/>
  <c r="J52" i="2" a="1"/>
  <c r="J52" i="2" s="1"/>
  <c r="J51" i="2" a="1"/>
  <c r="J51" i="2" s="1"/>
  <c r="J50" i="2" a="1"/>
  <c r="J50" i="2" s="1"/>
  <c r="J49" i="2" a="1"/>
  <c r="J49" i="2" s="1"/>
  <c r="J48" i="2" a="1"/>
  <c r="J48" i="2" s="1"/>
  <c r="J47" i="2" a="1"/>
  <c r="J47" i="2" s="1"/>
  <c r="J46" i="2" a="1"/>
  <c r="J46" i="2" s="1"/>
  <c r="J45" i="2" a="1"/>
  <c r="J45" i="2" s="1"/>
  <c r="J44" i="2" a="1"/>
  <c r="J44" i="2" s="1"/>
  <c r="J43" i="2" a="1"/>
  <c r="J43" i="2" s="1"/>
  <c r="J42" i="2" a="1"/>
  <c r="J42" i="2" s="1"/>
  <c r="J41" i="2" a="1"/>
  <c r="J41" i="2" s="1"/>
  <c r="J40" i="2" a="1"/>
  <c r="J40" i="2" s="1"/>
  <c r="J39" i="2" a="1"/>
  <c r="J39" i="2" s="1"/>
  <c r="J38" i="2" a="1"/>
  <c r="J38" i="2" s="1"/>
  <c r="J37" i="2" a="1"/>
  <c r="J37" i="2" s="1"/>
  <c r="J36" i="2" a="1"/>
  <c r="J36" i="2" s="1"/>
  <c r="J35" i="2" a="1"/>
  <c r="J35" i="2" s="1"/>
  <c r="J34" i="2" a="1"/>
  <c r="J34" i="2" s="1"/>
  <c r="J33" i="2" a="1"/>
  <c r="J33" i="2" s="1"/>
  <c r="J32" i="2" a="1"/>
  <c r="J32" i="2" s="1"/>
  <c r="J31" i="2" a="1"/>
  <c r="J31" i="2" s="1"/>
  <c r="J30" i="2" a="1"/>
  <c r="J30" i="2" s="1"/>
  <c r="J29" i="2" a="1"/>
  <c r="J29" i="2" s="1"/>
  <c r="J28" i="2" a="1"/>
  <c r="J28" i="2" s="1"/>
  <c r="J27" i="2" a="1"/>
  <c r="J27" i="2" s="1"/>
  <c r="J26" i="2" a="1"/>
  <c r="J26" i="2" s="1"/>
  <c r="J25" i="2" a="1"/>
  <c r="J25" i="2" s="1"/>
  <c r="J24" i="2" a="1"/>
  <c r="J24" i="2" s="1"/>
  <c r="J23" i="2" a="1"/>
  <c r="J23" i="2" s="1"/>
  <c r="J22" i="2" a="1"/>
  <c r="J22" i="2" s="1"/>
  <c r="J21" i="2" a="1"/>
  <c r="J21" i="2" s="1"/>
  <c r="J20" i="2" a="1"/>
  <c r="J20" i="2" s="1"/>
  <c r="J19" i="2" a="1"/>
  <c r="J19" i="2" s="1"/>
  <c r="J18" i="2" a="1"/>
  <c r="J18" i="2" s="1"/>
  <c r="J17" i="2" a="1"/>
  <c r="J17" i="2" s="1"/>
  <c r="J16" i="2" a="1"/>
  <c r="J16" i="2" s="1"/>
  <c r="J15" i="2" a="1"/>
  <c r="J15" i="2" s="1"/>
  <c r="J14" i="2" a="1"/>
  <c r="J14" i="2" s="1"/>
  <c r="J13" i="2" a="1"/>
  <c r="J13" i="2" s="1"/>
  <c r="J12" i="2" a="1"/>
  <c r="J12" i="2" s="1"/>
  <c r="J11" i="2" a="1"/>
  <c r="J11" i="2" s="1"/>
  <c r="J10" i="2" a="1"/>
  <c r="J10" i="2" s="1"/>
  <c r="J9" i="2" a="1"/>
  <c r="J9" i="2" s="1"/>
  <c r="J8" i="2" a="1"/>
  <c r="J8" i="2" s="1"/>
  <c r="J7" i="2" a="1"/>
  <c r="J7" i="2" s="1"/>
  <c r="J6" i="2" a="1"/>
  <c r="J6" i="2" s="1"/>
  <c r="J5" i="2" a="1"/>
  <c r="J5" i="2" s="1"/>
  <c r="J4" i="2" a="1"/>
  <c r="J4" i="2" s="1"/>
  <c r="J3" i="2" a="1"/>
  <c r="J3" i="2" s="1"/>
  <c r="G15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<sst xmlns="http://schemas.openxmlformats.org/spreadsheetml/2006/main" count="1807" uniqueCount="342">
  <si>
    <t>HOME</t>
  </si>
  <si>
    <t>BUSCAR POR PAGINA</t>
  </si>
  <si>
    <t>ID</t>
  </si>
  <si>
    <t>NOME/EMPRESA</t>
  </si>
  <si>
    <t>NATUREZA</t>
  </si>
  <si>
    <t>VALOR</t>
  </si>
  <si>
    <t>Coluna 1</t>
  </si>
  <si>
    <t>C/D</t>
  </si>
  <si>
    <t>FORMA DE PAGAMENTO</t>
  </si>
  <si>
    <t>CENTRO DE CUSTO</t>
  </si>
  <si>
    <t>PRODUTO/DESCRICAO</t>
  </si>
  <si>
    <t>FIXO/VARIAVEL</t>
  </si>
  <si>
    <t>DATA</t>
  </si>
  <si>
    <t>MÊS</t>
  </si>
  <si>
    <t>D'CASA FERRAMENTAS BRASILIA BRA</t>
  </si>
  <si>
    <t>Manutenção Predial</t>
  </si>
  <si>
    <t>Débito</t>
  </si>
  <si>
    <t>MATRIZ</t>
  </si>
  <si>
    <t>ATACADAO DIA A DIA TAGBRASILIA BRA</t>
  </si>
  <si>
    <t>Insumos - Cozinha</t>
  </si>
  <si>
    <t>BAR</t>
  </si>
  <si>
    <t>DESPESA CONTABILIDADE FINANCIER BPO</t>
  </si>
  <si>
    <t>Honorários Contábeis</t>
  </si>
  <si>
    <t>Sistema Financeiro Conta Azul</t>
  </si>
  <si>
    <t>Software / Licença de Uso</t>
  </si>
  <si>
    <t>DISTRIBUIDORA MANSINHA</t>
  </si>
  <si>
    <t>Mercadorias Para Revenda</t>
  </si>
  <si>
    <t>Compra de produto NFe 705200-27</t>
  </si>
  <si>
    <t>Mercadorias - Bebidas</t>
  </si>
  <si>
    <t>1/2 - Compra de produto NFe 968160-2</t>
  </si>
  <si>
    <t>Mercadorias - Picole</t>
  </si>
  <si>
    <t>Compra de produto NFe 719-1</t>
  </si>
  <si>
    <t>Materiais de Limpeza e de Higiene</t>
  </si>
  <si>
    <t>ERISVALDO LIMA DANTAS BRASILIA BRA</t>
  </si>
  <si>
    <t>Revenda - Salgados</t>
  </si>
  <si>
    <t>COSTA MULTICANAL S A BRASILIA BRA NFCE 23905</t>
  </si>
  <si>
    <t>Pix enviado para Transcaxeta Transportes E Turismo Ltda - Ressarcimento insumos cozinha e bebidas</t>
  </si>
  <si>
    <t>DAMASCO BRASILIA BRA</t>
  </si>
  <si>
    <t>Pix enviado para Givanilda Monteiro Freitas</t>
  </si>
  <si>
    <t>Serviços de Terceiro - Cozinha</t>
  </si>
  <si>
    <t>PGTO SISTEMA TECNOFIT TECNOLOGIA E SISTEMAS LTDA</t>
  </si>
  <si>
    <t>FUTVOLEI</t>
  </si>
  <si>
    <t>COSTA MULTICANAL S A BRASILIA BRA NFCE 20560</t>
  </si>
  <si>
    <t>ATACADAO DIA A DIA TAGBRASILIA</t>
  </si>
  <si>
    <t>ATACADAO 343 AS BRASILIA BRA</t>
  </si>
  <si>
    <t>Pix enviado para Enzo Matheus Bezerra Pinto</t>
  </si>
  <si>
    <t>Adicional/Bonus</t>
  </si>
  <si>
    <t>Pix enviado para Kaic Alves De Souza</t>
  </si>
  <si>
    <t>Salários</t>
  </si>
  <si>
    <t>Pix enviado para Andre Luis Marques Dos Santos</t>
  </si>
  <si>
    <t>Pix enviado para Luiz Carlos De Oliveira</t>
  </si>
  <si>
    <t>Pix enviado para Macelia Alves De Souza</t>
  </si>
  <si>
    <t>Pix enviado para Maria Clara Teixeira Dos Santos</t>
  </si>
  <si>
    <t>Pix enviado para Maria Santos</t>
  </si>
  <si>
    <t>Pix enviado para Ângela Maria De Oliveira Sousa</t>
  </si>
  <si>
    <t>despesa com reforma - pintora TAY</t>
  </si>
  <si>
    <t>ressarcimento Betinna - Pgto Eletricista</t>
  </si>
  <si>
    <t>POSTO OUTLET ALEXANIA BRA</t>
  </si>
  <si>
    <t>Combustíveis</t>
  </si>
  <si>
    <t>Pix enviado para Julio Leonardo Moreira ref 150 salgados</t>
  </si>
  <si>
    <t>PARCELA 2/6 IPTU</t>
  </si>
  <si>
    <t>IPTU</t>
  </si>
  <si>
    <t>Pix enviado para Yohana Souza Porto</t>
  </si>
  <si>
    <t>Serviços de Terceiros - Administrativo</t>
  </si>
  <si>
    <t>Pix recebido de Joao Pedro Da Luz Moreira 73415480100 - FUNFUT</t>
  </si>
  <si>
    <t>Receita Alugueis</t>
  </si>
  <si>
    <t>Crédito</t>
  </si>
  <si>
    <t>FUNFUT</t>
  </si>
  <si>
    <t>Compra de produto NFe 15780786-10</t>
  </si>
  <si>
    <t>NFe 968160-2 parc 2/2 BRASSOL</t>
  </si>
  <si>
    <t>Parcela 7611037871 parc 05-10 venc 10-06-2024</t>
  </si>
  <si>
    <t>Parc REFIS N tributario GDF 7611037871</t>
  </si>
  <si>
    <t>Parcelamento 7601367909 parc 05-33</t>
  </si>
  <si>
    <t>Parc REFIS GDF 7601367909</t>
  </si>
  <si>
    <t>REF FILMAEU - GRAVACOES FUTVOLEI - ENDORFINE TECNOLOGIA</t>
  </si>
  <si>
    <t>Gravação Esportiva</t>
  </si>
  <si>
    <t>Pix enviado para Felipe Costa Guedes De Lima</t>
  </si>
  <si>
    <t>Serviços de Terceiros - Professor Futvolei</t>
  </si>
  <si>
    <t>Pix enviado para Gabriel Linneker Sobral Carvalho</t>
  </si>
  <si>
    <t>Pix enviado para Hyago Coelho Da Cunha Costa</t>
  </si>
  <si>
    <t>Pix enviado para Jefferson Rayann Silva De Deus</t>
  </si>
  <si>
    <t>Pix enviado para Victor Viana</t>
  </si>
  <si>
    <t>Pix enviado para Victor Viana - Ajuda de Custo P/Aluguel</t>
  </si>
  <si>
    <t>Ajuda de Custo</t>
  </si>
  <si>
    <t>Pgto Simples da empresa usada do Henrique quando centro estava sem acesso ao Itau</t>
  </si>
  <si>
    <t>Taxas diversas</t>
  </si>
  <si>
    <t>Insumos - Carnes</t>
  </si>
  <si>
    <t>Pagamento de boleto enviado para OURO PRETO BROWNIES COMERCIO DE ALIMENTOS LTDA</t>
  </si>
  <si>
    <t>Mercadorias - Doces</t>
  </si>
  <si>
    <t>Pagamento de Conta / Tributo - VIVO</t>
  </si>
  <si>
    <t>Telefonia e Internet</t>
  </si>
  <si>
    <t>PAG*SupremeCarnes BRASILIA BRA</t>
  </si>
  <si>
    <t>Compra de produto NFe 39490-2</t>
  </si>
  <si>
    <t>Custo C/Gás</t>
  </si>
  <si>
    <t>Pix enviado para Mariza Conceicao A Nascentes - ressarcimento insumos</t>
  </si>
  <si>
    <t>Pix enviado para Transcaxeta Transportes E Turismo Ltda - ressarcimento materiais</t>
  </si>
  <si>
    <t>COSTA MULTICANAL S A BRASILIA BRA</t>
  </si>
  <si>
    <t>MP *PUBLICART Braslia BRA</t>
  </si>
  <si>
    <t>Pix recebido de Centro De Treinamento Fast Training Park Ltda</t>
  </si>
  <si>
    <t>FAST TRAINIG</t>
  </si>
  <si>
    <t>PAG*CemarPizzariaE BRASILIA BRA</t>
  </si>
  <si>
    <t>PG *TON EDUARDO ALVE BRASILIA BRA</t>
  </si>
  <si>
    <t>Serviço Gilberto- Troca do tanque de lavar os Coletes da Centro Esportivo a61</t>
  </si>
  <si>
    <t>Manutenção de Equipamentos</t>
  </si>
  <si>
    <t>Tay Pintura - parcela 2</t>
  </si>
  <si>
    <t>Energia ref 05/2024</t>
  </si>
  <si>
    <t>Energia Elétrica</t>
  </si>
  <si>
    <t>1/3 - Compra de produto NFe 972608-2</t>
  </si>
  <si>
    <t>Compra de produto NFe 740-1</t>
  </si>
  <si>
    <t>Repasse a marisa pgto diaria alessandro/gaçom</t>
  </si>
  <si>
    <t>Serviços de Terceiros - Freelancer</t>
  </si>
  <si>
    <t>repasse receita sobre venda de bebidas 40% - Artur Terra</t>
  </si>
  <si>
    <t>Pgto diaria filho luiz/garçom</t>
  </si>
  <si>
    <t>Despesa c/ compra utensilio Tigela</t>
  </si>
  <si>
    <t>Móveis, Utensílios e Instalações Comerciais</t>
  </si>
  <si>
    <t>Pix recebido de Qirecard S A</t>
  </si>
  <si>
    <t>Rendimentos de Aplicações</t>
  </si>
  <si>
    <t>Valor de Rendimento Remunera+</t>
  </si>
  <si>
    <t>PGTO ADVOGADO - KATIANE LINS</t>
  </si>
  <si>
    <t>Honorários Advocatícios</t>
  </si>
  <si>
    <t>INSS 05/2024</t>
  </si>
  <si>
    <t>INSS sobre Salários - GPS</t>
  </si>
  <si>
    <t>Ressarcimento compra caixa d agua - transcaixeta</t>
  </si>
  <si>
    <t>Imposto Simples Nacional 05/2024</t>
  </si>
  <si>
    <t>Simples Nacional - DAS</t>
  </si>
  <si>
    <t>Repasse Volei 50% - Marcia</t>
  </si>
  <si>
    <t>Serviços de Terceiros - Volei</t>
  </si>
  <si>
    <t>VOLEI</t>
  </si>
  <si>
    <t>FGTS REF 05/2024</t>
  </si>
  <si>
    <t>FGTS e Multa de FGTS</t>
  </si>
  <si>
    <t>Pix recebido de Ppa Atacadista Ltda - Patrocinador</t>
  </si>
  <si>
    <t>Patrocinios</t>
  </si>
  <si>
    <t>Compra de produto NFe 722946-27</t>
  </si>
  <si>
    <t>Pix recebido de Gladson Braga Vaz De Andrade</t>
  </si>
  <si>
    <t>ATACADAO DIA A DIA VP BRASILIA BRA</t>
  </si>
  <si>
    <t>ELDORADO EMBALAGENS BRASILIA BRA</t>
  </si>
  <si>
    <t>Custo C/Descartáveis</t>
  </si>
  <si>
    <t>MINITOS BRASILIA BRA</t>
  </si>
  <si>
    <t>SHOPPING DO CONFEITEIRBRASILIA BRA</t>
  </si>
  <si>
    <t>PAG*JairoValdevinoDe BRASILIA BRA</t>
  </si>
  <si>
    <t>2/3 - Compra de produto NFe 972608-2</t>
  </si>
  <si>
    <t>Compra de produto NFe 506-1</t>
  </si>
  <si>
    <t>DISTRIBUIDORA MANSINHA E CONVENIENCIA</t>
  </si>
  <si>
    <t>Pix recebido de A61 Ensinos Esportivos Ltda</t>
  </si>
  <si>
    <t>ESCOLINHA DO FLAMENGO</t>
  </si>
  <si>
    <t>Pix recebido de P2 Solar Tecnologia E Engenharia Ltda</t>
  </si>
  <si>
    <t>Compra de produto NFe 15818732-10</t>
  </si>
  <si>
    <t>REF ALUGUEL SEDE CENTRO ESPORTIVO</t>
  </si>
  <si>
    <t>Aluguel</t>
  </si>
  <si>
    <t>Parcelamento GDF Normal 4111016129 Parc 4-60</t>
  </si>
  <si>
    <t>Parc GDF ICMS 4111016129</t>
  </si>
  <si>
    <t>DESPESA C/SOFTWARE - (CATEDRAL) RDR INFORMATICA E TECNOLOGIA LTDA . ME</t>
  </si>
  <si>
    <t>Pix enviado para Marcia Da Silva Medeiros 00271517190</t>
  </si>
  <si>
    <t>LANCHONETE DO JULIO BRASILIA BRA</t>
  </si>
  <si>
    <t>Pix enviado para João Gabriel Dos Anjos Cruz - REssarcimento Video</t>
  </si>
  <si>
    <t>Pix enviado para João Gabriel Dos Anjos Cruz</t>
  </si>
  <si>
    <t>Distribuidora Mansinha</t>
  </si>
  <si>
    <t>Compra de produto NFe 5384-1</t>
  </si>
  <si>
    <t>Pix enviado para Taynara Cristina Nery Santos</t>
  </si>
  <si>
    <t>Pagamento de boleto enviado para AMBEV S A</t>
  </si>
  <si>
    <t>GELART BRASILIA BRA</t>
  </si>
  <si>
    <t>Compra de produto NFe 729258-27</t>
  </si>
  <si>
    <t>Venda cartão REDE</t>
  </si>
  <si>
    <t>Transferência de Entrada</t>
  </si>
  <si>
    <t>Cartão</t>
  </si>
  <si>
    <t>Entrada tecnofit</t>
  </si>
  <si>
    <t>PIX</t>
  </si>
  <si>
    <t xml:space="preserve">Festas Infantis </t>
  </si>
  <si>
    <t>Volei de Praia</t>
  </si>
  <si>
    <t xml:space="preserve">Futebol </t>
  </si>
  <si>
    <t>FUTEBOL</t>
  </si>
  <si>
    <t>PERNSONAL CARNINHA</t>
  </si>
  <si>
    <t>PERNSONAL DJA</t>
  </si>
  <si>
    <t>PERSONAL HYAGO</t>
  </si>
  <si>
    <t>PERSONAL PATO</t>
  </si>
  <si>
    <t>VALE TRANSPORTE</t>
  </si>
  <si>
    <t>Vale Transporte</t>
  </si>
  <si>
    <t>Limpa Fossa</t>
  </si>
  <si>
    <t>Serviços de Terceiro - Limpeza</t>
  </si>
  <si>
    <t>PGTO CONTABILIDADE FINANCIER</t>
  </si>
  <si>
    <t>Compra de produto NFe 15837932-10</t>
  </si>
  <si>
    <t>1/2 - Compra de produto NFe 976350-2</t>
  </si>
  <si>
    <t>3/3 - Compra de produto NFe 972608-2</t>
  </si>
  <si>
    <t>Pagamento de boleto enviado para FINANCIER BPO CONTABIL LTDA</t>
  </si>
  <si>
    <t>Pix enviado para Supreme Carnes Ltda</t>
  </si>
  <si>
    <t>Parcelamento Debitos Federais Parc 6- 60 Venc 28-06-2024</t>
  </si>
  <si>
    <t>Parcelamento Simplificado RFB</t>
  </si>
  <si>
    <t>IMPOSTOS</t>
  </si>
  <si>
    <t>Parcelamento PGFN INSS Parc 6-56 venc 28-06-2024</t>
  </si>
  <si>
    <t>Parcelamento PGFN INSS</t>
  </si>
  <si>
    <t>Parcelamento PGFN Simples Parc 6-60 - VENC 28-06-2024</t>
  </si>
  <si>
    <t>Parcelamento PGFN Simples Nacional</t>
  </si>
  <si>
    <t>Pix enviado para Henrique Yonaha De Oliveira - Reembolso mensalidade</t>
  </si>
  <si>
    <t>Devoluções/Estornos</t>
  </si>
  <si>
    <t>Parcelamento Simples RFB Parc 6-60 Venc 28-06-2024</t>
  </si>
  <si>
    <t>Parcelamento do Simples Nacional</t>
  </si>
  <si>
    <t>Ressarcimento Henrique ref regularização da área do arena 61</t>
  </si>
  <si>
    <t>D C VIDRACARIA BRASILIA BRA</t>
  </si>
  <si>
    <t>POSTO ESTRADA PARQUE BRASILIA BRA</t>
  </si>
  <si>
    <t>Compra de produto NFe 999-1</t>
  </si>
  <si>
    <t>Pix enviado para Olberssanna Betinna De Jesus Cardoso ref ressarcimento dia a dia</t>
  </si>
  <si>
    <t>PGTO SISTEMA TECNOFIT</t>
  </si>
  <si>
    <t>Compra de produto NFe 736572-27</t>
  </si>
  <si>
    <t>FOLHA DE PAGAMENTO</t>
  </si>
  <si>
    <t>Pix recebido de Centro Esportivo Arena61 Ltda</t>
  </si>
  <si>
    <t>Receitas a identificar</t>
  </si>
  <si>
    <t>Pix enviado para Bruno Eustaquio Borges De Faria - Ref Casacos funcionarios do arena 61</t>
  </si>
  <si>
    <t>Uniformes</t>
  </si>
  <si>
    <t>Reversão bloqueio judicial</t>
  </si>
  <si>
    <t>Transferência judicial</t>
  </si>
  <si>
    <t>Transferência de Saída</t>
  </si>
  <si>
    <t>ALVES E GAMA BRASILIA BRA BEBIDAS</t>
  </si>
  <si>
    <t>BIG BOX SUPERMERCADOS BRASILIA BRA</t>
  </si>
  <si>
    <t>JUNDIAI DESCARTAVIES EBRASILIA BRA</t>
  </si>
  <si>
    <t>ASSAI ATACADISTA BRASILIA BRA</t>
  </si>
  <si>
    <t>Pix enviado para Julio Leonardo Moreira</t>
  </si>
  <si>
    <t>Pagamento de boleto enviado para MB DISTRIBUIDORA, CONVENIENCIA E BAR EIR</t>
  </si>
  <si>
    <t>2/2 - Compra de produto NFe 976350-2</t>
  </si>
  <si>
    <t>Compra de produto NFe 15855396-10</t>
  </si>
  <si>
    <t>Pix enviado para Ronaldo Wegeneski caminhão de pó de brita!</t>
  </si>
  <si>
    <t>MP *LANCHONETEMAG Braslia BRA</t>
  </si>
  <si>
    <t>Parcelamento 7601367909 parc 06- 33</t>
  </si>
  <si>
    <t>Parcelamento gdf 7611037871 parcela 06-10</t>
  </si>
  <si>
    <t>PARCELA 3/6 IPTU</t>
  </si>
  <si>
    <t>Compra de produto NFe 787-1</t>
  </si>
  <si>
    <t>Pix recebido de Joao Pedro Da Luz Moreira 73415480100</t>
  </si>
  <si>
    <t>Pix enviado para Victor Viana - Aluguel Auxilio</t>
  </si>
  <si>
    <t>Compra de produto NFe 742217-27</t>
  </si>
  <si>
    <t>RATEIO ENERGIA 06/2024</t>
  </si>
  <si>
    <t>1/3 - Compra de produto NFe 980670-2</t>
  </si>
  <si>
    <t>Compra de produto NFe 15873263-10</t>
  </si>
  <si>
    <t>PEPE TINTAS BRASILIA BRA</t>
  </si>
  <si>
    <t>CASA NOVA CAPITAL BRASILIA BRA</t>
  </si>
  <si>
    <t>Pix enviado para Telefonica Brasil S A89992640685301072423304018611239700</t>
  </si>
  <si>
    <t>Ressarcimeto caixa ref troca caixa d agua</t>
  </si>
  <si>
    <t>Ressarcimento caixeta ref troca rede gol do society</t>
  </si>
  <si>
    <t>Materiais Aplicados na Prestação de Serviços</t>
  </si>
  <si>
    <t>Pix recebido de Alexandre Prado Grangeiro</t>
  </si>
  <si>
    <t>Receitas de Serviços</t>
  </si>
  <si>
    <t>FESTA INFANTIL</t>
  </si>
  <si>
    <t>Compra de produto NFe 5431-1</t>
  </si>
  <si>
    <t>Lanches e Refeições</t>
  </si>
  <si>
    <t>NORTE SUL MADEIRAS BRASILIA BRA</t>
  </si>
  <si>
    <t>FGTS REF 06/2024</t>
  </si>
  <si>
    <t>Pagamento de Conta / Tributo - GDF CONTA ARRECADACAO</t>
  </si>
  <si>
    <t>INSS REF 06/2024</t>
  </si>
  <si>
    <t>Compra de produto NFe 747796-27</t>
  </si>
  <si>
    <t>Pix recebido de Guty Performance E Consultoria Esportiva Eireli</t>
  </si>
  <si>
    <t>BARBEARIA</t>
  </si>
  <si>
    <t>Pix recebido de Ppa Atacadista Ltda - Athela</t>
  </si>
  <si>
    <t>ATHLETA</t>
  </si>
  <si>
    <t>PGTO ADVOGADO - JOAO PAULO</t>
  </si>
  <si>
    <t>Compra de produto NFe 15890973-10</t>
  </si>
  <si>
    <t>2/3 - Compra de produto NFe 980670-2</t>
  </si>
  <si>
    <t>Compra de produto NFe 40949-2</t>
  </si>
  <si>
    <t>DESPESA SIMPLES NACIONAL REF 06/2024</t>
  </si>
  <si>
    <t>Pix enviado para Rubens Lemes Dos Reis - Desentupimento Fossa</t>
  </si>
  <si>
    <t>Pix recebido de P2 Solar Tecnologia E Engenharia Solar Ltda</t>
  </si>
  <si>
    <t xml:space="preserve">P2 SOLAR </t>
  </si>
  <si>
    <t>CORTES NOBRE BRASILIA BRA</t>
  </si>
  <si>
    <t>D'CASA FERRAMENTAS Brasilia BRA</t>
  </si>
  <si>
    <t>Pix enviado para Mariza Conceicao A Nascentes - REF CURSO SISTEMA CATEDRAL</t>
  </si>
  <si>
    <t>Cursos e Treinamentos</t>
  </si>
  <si>
    <t>Compra de produto NFe 5444-1</t>
  </si>
  <si>
    <t>Pix recebido de Arena 61</t>
  </si>
  <si>
    <t>ULTRABOX ATACADO E VARBRASILIA BRA</t>
  </si>
  <si>
    <t>Festas e Comemorações</t>
  </si>
  <si>
    <t>Pix enviado para Andressa Bezerra Dos Santos - CAPINA ESTACIONAMENTO</t>
  </si>
  <si>
    <t>DISTRIBUIDORA DE DOCE TAGUATINGA BRA</t>
  </si>
  <si>
    <t>BRASNICA FRUTAS TROPI GUARA BRA</t>
  </si>
  <si>
    <t>Insumos - Frutas</t>
  </si>
  <si>
    <t>NATURAL BRASIL BRASILIA BRA</t>
  </si>
  <si>
    <t>SO COCO BRASILIA BRA</t>
  </si>
  <si>
    <t>Pix recebido de Giovana Cordeiro Fontoura</t>
  </si>
  <si>
    <t>Pix enviado para Ângela Maria De Oliveira Sousa - despesas salgados</t>
  </si>
  <si>
    <t>Compra de produto NFe 753334-27</t>
  </si>
  <si>
    <t>Compra de produto NFe 753335-27</t>
  </si>
  <si>
    <t>Compra de produto NFe 752272-27</t>
  </si>
  <si>
    <t>RDR INFORMATICA REF MENSALIDADE SISTEMA CATEDRAL</t>
  </si>
  <si>
    <t>Pix enviado para Luiz Carlos De Oliveira ref pgto Felipe!</t>
  </si>
  <si>
    <t>RESSARCIMENTO ANGELA - REF COMPRA PAES E MUSSARELA</t>
  </si>
  <si>
    <t>3/3 - Compra de produto NFe 980670-2</t>
  </si>
  <si>
    <t>Compra de produto NFe 15909752-10</t>
  </si>
  <si>
    <t>LANCHONETE DO JULIO BRASILIA BRA REF SALGADOS</t>
  </si>
  <si>
    <t>Pix enviado para Bem Dito Salgados Ltda ref SALGADOS</t>
  </si>
  <si>
    <t>LANCHONETE DO MAGRAO BRASILIA BRA</t>
  </si>
  <si>
    <t>Despesas C/Utensilios de Cozinha</t>
  </si>
  <si>
    <t>SUPERMARCADO IDEAL BRASILIA BRA</t>
  </si>
  <si>
    <t>Parcelamento PGFN Simples Parc 6-60 em atraso - VENC 31-07-2024</t>
  </si>
  <si>
    <t>Parcelamento Debitos Federais Parc 6- 60 em atraso Venc 31-07-2024</t>
  </si>
  <si>
    <t>Parcelamento Simples RFB Parc 6-60 em atraso Venc 31-07-2024</t>
  </si>
  <si>
    <t>Parcelamento PGFN INSS Parc 6-56 em atraso venc 31-07-2024</t>
  </si>
  <si>
    <t>PANIFICADORA DELICIA MBRASILIA BRA - PAES</t>
  </si>
  <si>
    <t xml:space="preserve">FUTEBOL </t>
  </si>
  <si>
    <r>
      <rPr>
        <sz val="10"/>
        <color rgb="FF434343"/>
        <rFont val="docs-Roboto"/>
      </rPr>
      <t>Transferência de Entrada</t>
    </r>
  </si>
  <si>
    <t>PERSONAIS</t>
  </si>
  <si>
    <t>BAR REDE</t>
  </si>
  <si>
    <t>FUTVOLEI REDE</t>
  </si>
  <si>
    <t>FUTVOLEI SISTEMA</t>
  </si>
  <si>
    <t>ANIVERSARIOS</t>
  </si>
  <si>
    <t>FTV REDE</t>
  </si>
  <si>
    <t>TECNOFIT</t>
  </si>
  <si>
    <t>CADASTRO DE CENTROS DE CUSTO</t>
  </si>
  <si>
    <t xml:space="preserve">CADASTRO CENTRO DE CUSTO </t>
  </si>
  <si>
    <t>CENTROS DE CUSTO</t>
  </si>
  <si>
    <t>FIXO</t>
  </si>
  <si>
    <t>VARIAVEL</t>
  </si>
  <si>
    <t>FUTVOLEI DAY USE</t>
  </si>
  <si>
    <t>FIXOS</t>
  </si>
  <si>
    <t>P2 SOLAR</t>
  </si>
  <si>
    <t xml:space="preserve">FIXO </t>
  </si>
  <si>
    <t>COLABORADOR</t>
  </si>
  <si>
    <t>TIPO DE PAGAMENTO</t>
  </si>
  <si>
    <t>INDIO</t>
  </si>
  <si>
    <t xml:space="preserve">PASSAGEM </t>
  </si>
  <si>
    <t>ANDRE</t>
  </si>
  <si>
    <t>KAIC</t>
  </si>
  <si>
    <t>ENZO</t>
  </si>
  <si>
    <t>ANGELA</t>
  </si>
  <si>
    <t>FELIPE</t>
  </si>
  <si>
    <t>EXTRA</t>
  </si>
  <si>
    <t xml:space="preserve">ANGELA </t>
  </si>
  <si>
    <t>MARCELA</t>
  </si>
  <si>
    <t xml:space="preserve">ANDRE </t>
  </si>
  <si>
    <t xml:space="preserve">KAIC </t>
  </si>
  <si>
    <t>LUIZ</t>
  </si>
  <si>
    <t xml:space="preserve">MARCELA </t>
  </si>
  <si>
    <t>ANDRÉ</t>
  </si>
  <si>
    <t xml:space="preserve">ENZO </t>
  </si>
  <si>
    <t xml:space="preserve">INDIO </t>
  </si>
  <si>
    <t>TOTAIS</t>
  </si>
  <si>
    <t>DESPESAS</t>
  </si>
  <si>
    <t>LUCRO BRUTO</t>
  </si>
  <si>
    <t>FIXAS</t>
  </si>
  <si>
    <t>RECEITAS</t>
  </si>
  <si>
    <t>VARIAVEIS</t>
  </si>
  <si>
    <t>RANKING DÉBITOS POR CENTRO DE CUSTO</t>
  </si>
  <si>
    <t>RANKING CRÉDITOS POR CENTRO DE CUSTO</t>
  </si>
  <si>
    <t>SUM of VALOR</t>
  </si>
  <si>
    <t>(vazio)</t>
  </si>
  <si>
    <t>Total Geral</t>
  </si>
  <si>
    <t>#NOME?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</si>
</sst>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D9D9D9"/>
      <name val="Arial"/>
      <scheme val="minor"/>
    </font>
    <font>
      <sz val="10"/>
      <name val="Arial"/>
    </font>
    <font>
      <sz val="36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EFEFEF"/>
      <name val="Arial"/>
      <scheme val="minor"/>
    </font>
    <font>
      <sz val="10"/>
      <color rgb="FF434343"/>
      <name val="docs-Roboto"/>
    </font>
  </fonts>
  <fills count="9">
    <fill>
      <patternFill patternType="none"/>
    </fill>
    <fill>
      <patternFill patternType="gray125"/>
    </fill>
    <fill>
      <patternFill patternType="solid">
        <fgColor rgb="FFD4D6BF"/>
        <bgColor rgb="FFD4D6B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rgb="FFF8F9FA"/>
      </patternFill>
    </fill>
    <fill>
      <patternFill patternType="solid">
        <fgColor rgb="FF1C4587"/>
        <bgColor rgb="FF1C4587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14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164" fontId="1" fillId="0" borderId="17" xfId="0" applyNumberFormat="1" applyFont="1" applyBorder="1" applyAlignment="1">
      <alignment vertical="center"/>
    </xf>
    <xf numFmtId="14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4" borderId="0" xfId="0" applyFont="1" applyFill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/>
    </xf>
    <xf numFmtId="14" fontId="1" fillId="5" borderId="31" xfId="0" applyNumberFormat="1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14" fontId="1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4" fontId="1" fillId="0" borderId="0" xfId="0" applyNumberFormat="1" applyFont="1"/>
    <xf numFmtId="0" fontId="7" fillId="6" borderId="33" xfId="0" applyFont="1" applyFill="1" applyBorder="1"/>
    <xf numFmtId="0" fontId="2" fillId="7" borderId="33" xfId="0" applyFont="1" applyFill="1" applyBorder="1"/>
    <xf numFmtId="164" fontId="1" fillId="7" borderId="33" xfId="0" applyNumberFormat="1" applyFont="1" applyFill="1" applyBorder="1"/>
    <xf numFmtId="0" fontId="2" fillId="0" borderId="33" xfId="0" applyFont="1" applyBorder="1"/>
    <xf numFmtId="0" fontId="1" fillId="0" borderId="33" xfId="0" applyFont="1" applyBorder="1"/>
    <xf numFmtId="164" fontId="1" fillId="0" borderId="33" xfId="0" applyNumberFormat="1" applyFont="1" applyBorder="1"/>
    <xf numFmtId="0" fontId="2" fillId="4" borderId="33" xfId="0" applyFont="1" applyFill="1" applyBorder="1"/>
    <xf numFmtId="164" fontId="1" fillId="4" borderId="33" xfId="0" applyNumberFormat="1" applyFont="1" applyFill="1" applyBorder="1"/>
    <xf numFmtId="0" fontId="1" fillId="7" borderId="0" xfId="0" applyFont="1" applyFill="1"/>
    <xf numFmtId="0" fontId="1" fillId="8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5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4" fillId="0" borderId="20" xfId="0" applyFont="1" applyBorder="1"/>
    <xf numFmtId="0" fontId="1" fillId="0" borderId="0" xfId="0" applyFont="1"/>
    <xf numFmtId="0" fontId="4" fillId="0" borderId="21" xfId="0" applyFont="1" applyBorder="1"/>
    <xf numFmtId="0" fontId="7" fillId="6" borderId="19" xfId="0" applyFont="1" applyFill="1" applyBorder="1" applyAlignment="1">
      <alignment horizontal="center"/>
    </xf>
    <xf numFmtId="0" fontId="4" fillId="4" borderId="21" xfId="0" applyFont="1" applyFill="1" applyBorder="1"/>
    <xf numFmtId="0" fontId="0" fillId="0" borderId="34" xfId="0" pivotButton="1" applyBorder="1"/>
    <xf numFmtId="0" fontId="0" fillId="0" borderId="35" xfId="0" applyBorder="1"/>
    <xf numFmtId="0" fontId="0" fillId="0" borderId="36" xfId="0" applyBorder="1"/>
    <xf numFmtId="0" fontId="0" fillId="0" borderId="34" xfId="0" applyBorder="1"/>
    <xf numFmtId="0" fontId="0" fillId="0" borderId="37" xfId="0" applyBorder="1"/>
    <xf numFmtId="0" fontId="0" fillId="0" borderId="38" xfId="0" applyBorder="1"/>
    <xf numFmtId="0" fontId="0" fillId="0" borderId="34" xfId="0" applyNumberFormat="1" applyBorder="1"/>
    <xf numFmtId="0" fontId="0" fillId="0" borderId="37" xfId="0" applyNumberFormat="1" applyBorder="1"/>
    <xf numFmtId="0" fontId="0" fillId="0" borderId="38" xfId="0" applyNumberFormat="1" applyBorder="1"/>
    <xf numFmtId="0" fontId="0" fillId="0" borderId="39" xfId="0" applyBorder="1"/>
    <xf numFmtId="0" fontId="0" fillId="0" borderId="39" xfId="0" applyNumberFormat="1" applyBorder="1"/>
    <xf numFmtId="0" fontId="0" fillId="0" borderId="0" xfId="0" applyNumberFormat="1"/>
    <xf numFmtId="0" fontId="0" fillId="0" borderId="40" xfId="0" applyNumberFormat="1" applyBorder="1"/>
    <xf numFmtId="0" fontId="0" fillId="0" borderId="41" xfId="0" applyBorder="1"/>
    <xf numFmtId="0" fontId="0" fillId="0" borderId="41" xfId="0" applyNumberFormat="1" applyBorder="1"/>
    <xf numFmtId="0" fontId="0" fillId="0" borderId="42" xfId="0" applyNumberFormat="1" applyBorder="1"/>
    <xf numFmtId="0" fontId="0" fillId="0" borderId="43" xfId="0" applyNumberFormat="1" applyBorder="1"/>
    <xf numFmtId="0" fontId="0" fillId="0" borderId="43" xfId="0" pivotButton="1" applyBorder="1"/>
    <xf numFmtId="0" fontId="0" fillId="0" borderId="43" xfId="0" applyBorder="1"/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BASE 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CENTRO DE CUSTO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FOPAG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doughnutChart>
        <c:varyColors val="1"/>
        <c:ser>
          <c:idx val="0"/>
          <c:order val="0"/>
          <c:tx>
            <c:strRef>
              <c:f>cd!$D$2</c:f>
              <c:strCache>
                <c:ptCount val="1"/>
                <c:pt idx="0">
                  <c:v>(vazio)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7937-46F7-940E-E8362CB64030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7937-46F7-940E-E8362CB6403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7937-46F7-940E-E8362CB64030}"/>
              </c:ext>
            </c:extLst>
          </c:dPt>
          <c:val>
            <c:numRef>
              <c:f>cd!$D$3:$D$5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7937-46F7-940E-E8362CB64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43434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'centrovalor D'!$B$2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B4B-4094-8C14-36F7D12BE0E5}"/>
              </c:ext>
            </c:extLst>
          </c:dPt>
          <c:dPt>
            <c:idx val="1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B4B-4094-8C14-36F7D12BE0E5}"/>
              </c:ext>
            </c:extLst>
          </c:dPt>
          <c:dPt>
            <c:idx val="2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8B4B-4094-8C14-36F7D12BE0E5}"/>
              </c:ext>
            </c:extLst>
          </c:dPt>
          <c:dPt>
            <c:idx val="3"/>
            <c:invertIfNegative val="1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8B4B-4094-8C14-36F7D12BE0E5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8-8B4B-4094-8C14-36F7D12BE0E5}"/>
              </c:ext>
            </c:extLst>
          </c:dPt>
          <c:dPt>
            <c:idx val="5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9-8B4B-4094-8C14-36F7D12BE0E5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b="1"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B4B-4094-8C14-36F7D12BE0E5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b="1"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B4B-4094-8C14-36F7D12BE0E5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b="1"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B4B-4094-8C14-36F7D12BE0E5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b="1"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B4B-4094-8C14-36F7D12BE0E5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B4B-4094-8C14-36F7D12BE0E5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B4B-4094-8C14-36F7D12BE0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'centrovalor D'!$B$3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8B4B-4094-8C14-36F7D12BE0E5}"/>
            </c:ext>
          </c:extLst>
        </c:ser>
        <c:ser>
          <c:idx val="1"/>
          <c:order val="1"/>
          <c:tx>
            <c:strRef>
              <c:f>'centrovalor D'!$C$2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'centrovalor D'!$C$3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8B4B-4094-8C14-36F7D12BE0E5}"/>
            </c:ext>
          </c:extLst>
        </c:ser>
        <c:ser>
          <c:idx val="2"/>
          <c:order val="2"/>
          <c:tx>
            <c:strRef>
              <c:f>'centrovalor D'!$D$2</c:f>
              <c:strCache>
                <c:ptCount val="1"/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'centrovalor D'!$D$3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8B4B-4094-8C14-36F7D12B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64322"/>
        <c:axId val="280391268"/>
      </c:barChart>
      <c:catAx>
        <c:axId val="196964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endParaRPr lang="pt-BR"/>
          </a:p>
        </c:txPr>
        <c:crossAx val="280391268"/>
        <c:crosses val="autoZero"/>
        <c:auto val="1"/>
        <c:lblAlgn val="ctr"/>
        <c:lblOffset val="100"/>
        <c:noMultiLvlLbl val="1"/>
      </c:catAx>
      <c:valAx>
        <c:axId val="28039126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endParaRPr lang="pt-BR"/>
          </a:p>
        </c:txPr>
        <c:crossAx val="196964322"/>
        <c:crosses val="autoZero"/>
        <c:crossBetween val="between"/>
      </c:valAx>
    </c:plotArea>
    <c:plotVisOnly val="1"/>
    <c:dispBlanksAs val="zero"/>
    <c:showDLblsOverMax val="1"/>
  </c:chart>
  <c:spPr>
    <a:solidFill>
      <a:srgbClr val="43434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EFEFEF"/>
                </a:solidFill>
                <a:latin typeface="+mn-lt"/>
              </a:defRPr>
            </a:pPr>
            <a:r>
              <a:rPr sz="1600" b="1">
                <a:solidFill>
                  <a:srgbClr val="EFEFEF"/>
                </a:solidFill>
                <a:latin typeface="+mn-lt"/>
              </a:rPr>
              <a:t>CENTRO DE CUSTO CREDITO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EFEFEF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'centrovalor C'!$A$3:$A$11</c:f>
              <c:strCache>
                <c:ptCount val="9"/>
                <c:pt idx="0">
                  <c:v>SUM of VALOR</c:v>
                </c:pt>
                <c:pt idx="1">
                  <c:v>CENTRO DE CUSTO</c:v>
                </c:pt>
                <c:pt idx="2">
                  <c:v>ATHLETA</c:v>
                </c:pt>
                <c:pt idx="3">
                  <c:v>BAR</c:v>
                </c:pt>
                <c:pt idx="4">
                  <c:v>BARBEARIA</c:v>
                </c:pt>
                <c:pt idx="5">
                  <c:v>ESCOLINHA DO FLAMENGO</c:v>
                </c:pt>
                <c:pt idx="6">
                  <c:v>FAST TRAINIG</c:v>
                </c:pt>
                <c:pt idx="7">
                  <c:v>FESTA INFANTIL</c:v>
                </c:pt>
                <c:pt idx="8">
                  <c:v>FUNFUT</c:v>
                </c:pt>
              </c:strCache>
            </c:strRef>
          </c:cat>
          <c:val>
            <c:numRef>
              <c:f>'centrovalor C'!$B$3:$B$11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3">
                  <c:v>44399.62</c:v>
                </c:pt>
                <c:pt idx="5">
                  <c:v>3600</c:v>
                </c:pt>
                <c:pt idx="6">
                  <c:v>6563.83</c:v>
                </c:pt>
                <c:pt idx="8">
                  <c:v>960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1C2-4416-8FC3-B98F0855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206375"/>
        <c:axId val="1775719061"/>
      </c:barChart>
      <c:catAx>
        <c:axId val="777206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endParaRPr lang="pt-BR"/>
          </a:p>
        </c:txPr>
        <c:crossAx val="1775719061"/>
        <c:crosses val="autoZero"/>
        <c:auto val="1"/>
        <c:lblAlgn val="ctr"/>
        <c:lblOffset val="100"/>
        <c:noMultiLvlLbl val="1"/>
      </c:catAx>
      <c:valAx>
        <c:axId val="177571906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endParaRPr lang="pt-BR"/>
          </a:p>
        </c:txPr>
        <c:crossAx val="7772063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43434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r>
              <a:rPr b="1">
                <a:solidFill>
                  <a:srgbClr val="EFEFEF"/>
                </a:solidFill>
                <a:latin typeface="+mn-lt"/>
              </a:rPr>
              <a:t>ENTRADAS E SAIDAS X DATA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data!$B$2</c:f>
              <c:strCache>
                <c:ptCount val="1"/>
                <c:pt idx="0">
                  <c:v>Crédito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data!$A$3:$A$27</c:f>
              <c:strCache>
                <c:ptCount val="4"/>
                <c:pt idx="0">
                  <c:v>6</c:v>
                </c:pt>
                <c:pt idx="1">
                  <c:v>7</c:v>
                </c:pt>
                <c:pt idx="2">
                  <c:v>(vazio)</c:v>
                </c:pt>
                <c:pt idx="3">
                  <c:v>Total Geral</c:v>
                </c:pt>
              </c:strCache>
            </c:strRef>
          </c:cat>
          <c:val>
            <c:numRef>
              <c:f>data!$B$3:$B$27</c:f>
              <c:numCache>
                <c:formatCode>General</c:formatCode>
                <c:ptCount val="25"/>
                <c:pt idx="0">
                  <c:v>140385.71000000002</c:v>
                </c:pt>
                <c:pt idx="1">
                  <c:v>165237.42000000001</c:v>
                </c:pt>
                <c:pt idx="3">
                  <c:v>305623.13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5D2-4740-91B8-CC87FA8B383A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Débito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data!$A$3:$A$27</c:f>
              <c:strCache>
                <c:ptCount val="4"/>
                <c:pt idx="0">
                  <c:v>6</c:v>
                </c:pt>
                <c:pt idx="1">
                  <c:v>7</c:v>
                </c:pt>
                <c:pt idx="2">
                  <c:v>(vazio)</c:v>
                </c:pt>
                <c:pt idx="3">
                  <c:v>Total Geral</c:v>
                </c:pt>
              </c:strCache>
            </c:strRef>
          </c:cat>
          <c:val>
            <c:numRef>
              <c:f>data!$C$3:$C$27</c:f>
              <c:numCache>
                <c:formatCode>General</c:formatCode>
                <c:ptCount val="25"/>
                <c:pt idx="0">
                  <c:v>156057.82000000004</c:v>
                </c:pt>
                <c:pt idx="1">
                  <c:v>157968.52999999991</c:v>
                </c:pt>
                <c:pt idx="3">
                  <c:v>314026.34999999998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5D2-4740-91B8-CC87FA8B3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235378"/>
        <c:axId val="383766454"/>
      </c:lineChart>
      <c:catAx>
        <c:axId val="1848235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EFEFEF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endParaRPr lang="pt-BR"/>
          </a:p>
        </c:txPr>
        <c:crossAx val="383766454"/>
        <c:crosses val="autoZero"/>
        <c:auto val="1"/>
        <c:lblAlgn val="ctr"/>
        <c:lblOffset val="100"/>
        <c:noMultiLvlLbl val="1"/>
      </c:catAx>
      <c:valAx>
        <c:axId val="383766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endParaRPr lang="pt-BR"/>
          </a:p>
        </c:txPr>
        <c:crossAx val="18482353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EFEFEF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43434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EFEFEF"/>
                </a:solidFill>
                <a:latin typeface="+mn-lt"/>
              </a:defRPr>
            </a:pPr>
            <a:r>
              <a:rPr b="1">
                <a:solidFill>
                  <a:srgbClr val="EFEFEF"/>
                </a:solidFill>
                <a:latin typeface="+mn-lt"/>
              </a:rPr>
              <a:t>GASTOS FIXOS X VARIAVEIS</a:t>
            </a:r>
          </a:p>
        </c:rich>
      </c:tx>
      <c:layout>
        <c:manualLayout>
          <c:xMode val="edge"/>
          <c:yMode val="edge"/>
          <c:x val="2.9250000000000002E-2"/>
          <c:y val="0.05"/>
        </c:manualLayout>
      </c:layout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fixos!$B$1</c:f>
              <c:strCache>
                <c:ptCount val="1"/>
                <c:pt idx="0">
                  <c:v>Débito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F054-48C8-A7C7-4E9B5250CB1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F054-48C8-A7C7-4E9B5250CB12}"/>
              </c:ext>
            </c:extLst>
          </c:dPt>
          <c:dPt>
            <c:idx val="2"/>
            <c:bubble3D val="0"/>
            <c:explosion val="5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F054-48C8-A7C7-4E9B5250CB12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054-48C8-A7C7-4E9B5250CB12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>
                      <a:solidFill>
                        <a:srgbClr val="EFEFEF"/>
                      </a:solidFill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054-48C8-A7C7-4E9B5250CB12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054-48C8-A7C7-4E9B5250CB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fixos!$A$2:$A$4</c:f>
              <c:strCache>
                <c:ptCount val="3"/>
                <c:pt idx="1">
                  <c:v>FIXO/VARIAVEL</c:v>
                </c:pt>
                <c:pt idx="2">
                  <c:v>#NOME?</c:v>
                </c:pt>
              </c:strCache>
            </c:strRef>
          </c:cat>
          <c:val>
            <c:numRef>
              <c:f>fixos!$B$2:$B$4</c:f>
              <c:numCache>
                <c:formatCode>General</c:formatCode>
                <c:ptCount val="3"/>
                <c:pt idx="1">
                  <c:v>0</c:v>
                </c:pt>
                <c:pt idx="2">
                  <c:v>314026.35000000003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54-48C8-A7C7-4E9B5250C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EFEFEF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43434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419100</xdr:colOff>
      <xdr:row>11</xdr:row>
      <xdr:rowOff>180975</xdr:rowOff>
    </xdr:from>
    <xdr:ext cx="1095375" cy="628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86800" y="3102150"/>
          <a:ext cx="1921500" cy="1110900"/>
        </a:xfrm>
        <a:prstGeom prst="bevel">
          <a:avLst>
            <a:gd name="adj" fmla="val 12500"/>
          </a:avLst>
        </a:prstGeom>
        <a:solidFill>
          <a:srgbClr val="666666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rgbClr val="FFFFFF"/>
              </a:solidFill>
            </a:rPr>
            <a:t>BASE DE DADOS</a:t>
          </a:r>
          <a:endParaRPr sz="13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</xdr:col>
      <xdr:colOff>438150</xdr:colOff>
      <xdr:row>16</xdr:row>
      <xdr:rowOff>171450</xdr:rowOff>
    </xdr:from>
    <xdr:ext cx="1057275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15400" y="1625250"/>
          <a:ext cx="2111400" cy="1137000"/>
        </a:xfrm>
        <a:prstGeom prst="bevel">
          <a:avLst>
            <a:gd name="adj" fmla="val 12500"/>
          </a:avLst>
        </a:prstGeom>
        <a:solidFill>
          <a:srgbClr val="666666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CENTRO DE CUSTO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</xdr:col>
      <xdr:colOff>419100</xdr:colOff>
      <xdr:row>21</xdr:row>
      <xdr:rowOff>161925</xdr:rowOff>
    </xdr:from>
    <xdr:ext cx="1095375" cy="628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28575" y="1676000"/>
          <a:ext cx="2142000" cy="1248600"/>
        </a:xfrm>
        <a:prstGeom prst="bevel">
          <a:avLst>
            <a:gd name="adj" fmla="val 12500"/>
          </a:avLst>
        </a:prstGeom>
        <a:solidFill>
          <a:srgbClr val="666666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FOPAG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</xdr:col>
      <xdr:colOff>390525</xdr:colOff>
      <xdr:row>26</xdr:row>
      <xdr:rowOff>152400</xdr:rowOff>
    </xdr:from>
    <xdr:ext cx="1143000" cy="628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41125" y="2733700"/>
          <a:ext cx="1910700" cy="1104600"/>
        </a:xfrm>
        <a:prstGeom prst="bevel">
          <a:avLst>
            <a:gd name="adj" fmla="val 12500"/>
          </a:avLst>
        </a:prstGeom>
        <a:solidFill>
          <a:srgbClr val="666666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DASHBOARD</a:t>
          </a:r>
          <a:endParaRPr sz="14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9525</xdr:colOff>
      <xdr:row>0</xdr:row>
      <xdr:rowOff>0</xdr:rowOff>
    </xdr:from>
    <xdr:ext cx="15363825" cy="1571625"/>
    <xdr:pic>
      <xdr:nvPicPr>
        <xdr:cNvPr id="2" name="image1.jp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857625" cy="1571625"/>
    <xdr:pic>
      <xdr:nvPicPr>
        <xdr:cNvPr id="7" name="image2.png" descr="=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86200" cy="158115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1733550</xdr:colOff>
      <xdr:row>0</xdr:row>
      <xdr:rowOff>0</xdr:rowOff>
    </xdr:from>
    <xdr:ext cx="16240125" cy="1571625"/>
    <xdr:pic>
      <xdr:nvPicPr>
        <xdr:cNvPr id="3" name="image1.jpg" title="Imagem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67150" cy="157162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419100</xdr:colOff>
      <xdr:row>0</xdr:row>
      <xdr:rowOff>0</xdr:rowOff>
    </xdr:from>
    <xdr:ext cx="15649575" cy="1571625"/>
    <xdr:pic>
      <xdr:nvPicPr>
        <xdr:cNvPr id="3" name="image1.jpg" title="Imagem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86200" cy="158115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0</xdr:row>
      <xdr:rowOff>0</xdr:rowOff>
    </xdr:from>
    <xdr:ext cx="14097000" cy="1571625"/>
    <xdr:pic>
      <xdr:nvPicPr>
        <xdr:cNvPr id="3" name="image1.jpg" title="Imagem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323850</xdr:colOff>
      <xdr:row>8</xdr:row>
      <xdr:rowOff>95250</xdr:rowOff>
    </xdr:from>
    <xdr:ext cx="4124325" cy="54292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8</xdr:row>
      <xdr:rowOff>76200</xdr:rowOff>
    </xdr:from>
    <xdr:ext cx="4010025" cy="2771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22</xdr:row>
      <xdr:rowOff>76200</xdr:rowOff>
    </xdr:from>
    <xdr:ext cx="12839700" cy="2628900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209550</xdr:colOff>
      <xdr:row>8</xdr:row>
      <xdr:rowOff>85725</xdr:rowOff>
    </xdr:from>
    <xdr:ext cx="5924550" cy="2771775"/>
    <xdr:graphicFrame macro="">
      <xdr:nvGraphicFramePr>
        <xdr:cNvPr id="5" name="Chart 4" title="Gráfico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10</xdr:col>
      <xdr:colOff>400050</xdr:colOff>
      <xdr:row>8</xdr:row>
      <xdr:rowOff>95250</xdr:rowOff>
    </xdr:from>
    <xdr:ext cx="2809875" cy="2771775"/>
    <xdr:graphicFrame macro="">
      <xdr:nvGraphicFramePr>
        <xdr:cNvPr id="6" name="Chart 5" title="Gráfico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3857625" cy="1381125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0</xdr:row>
      <xdr:rowOff>0</xdr:rowOff>
    </xdr:from>
    <xdr:ext cx="16059150" cy="1381125"/>
    <xdr:pic>
      <xdr:nvPicPr>
        <xdr:cNvPr id="11" name="image1.jpg" title="Imagem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LEBER ANDRADE" refreshedDate="45533.123573958335" refreshedVersion="8" recordCount="909" xr:uid="{00000000-000A-0000-FFFF-FFFF00000000}">
  <cacheSource type="worksheet">
    <worksheetSource ref="A1:L908" sheet="BASE "/>
  </cacheSource>
  <cacheFields count="12">
    <cacheField name="ID" numFmtId="0">
      <sharedItems containsString="0" containsBlank="1" containsNumber="1" containsInteger="1" minValue="1" maxValue="391"/>
    </cacheField>
    <cacheField name="NOME/EMPRESA" numFmtId="0">
      <sharedItems containsBlank="1"/>
    </cacheField>
    <cacheField name="NATUREZA" numFmtId="0">
      <sharedItems containsBlank="1"/>
    </cacheField>
    <cacheField name="VALOR" numFmtId="0">
      <sharedItems containsString="0" containsBlank="1" containsNumber="1" minValue="0.01" maxValue="50423.75"/>
    </cacheField>
    <cacheField name="Coluna 1" numFmtId="0">
      <sharedItems containsNonDate="0" containsString="0" containsBlank="1"/>
    </cacheField>
    <cacheField name="C/D" numFmtId="0">
      <sharedItems containsBlank="1" count="3">
        <s v="Débito"/>
        <s v="Crédito"/>
        <m/>
      </sharedItems>
    </cacheField>
    <cacheField name="FORMA DE PAGAMENTO" numFmtId="0">
      <sharedItems containsBlank="1"/>
    </cacheField>
    <cacheField name="CENTRO DE CUSTO" numFmtId="0">
      <sharedItems containsBlank="1" count="15">
        <s v="MATRIZ"/>
        <s v="BAR"/>
        <s v="FUTVOLEI"/>
        <s v="FUNFUT"/>
        <s v="FAST TRAINIG"/>
        <s v="VOLEI"/>
        <s v="ESCOLINHA DO FLAMENGO"/>
        <s v="FUTEBOL"/>
        <s v="IMPOSTOS"/>
        <s v="FOLHA DE PAGAMENTO"/>
        <s v="FESTA INFANTIL"/>
        <s v="BARBEARIA"/>
        <s v="ATHLETA"/>
        <s v="P2 SOLAR "/>
        <m/>
      </sharedItems>
    </cacheField>
    <cacheField name="PRODUTO/DESCRICAO" numFmtId="0">
      <sharedItems containsBlank="1"/>
    </cacheField>
    <cacheField name="FIXO/VARIAVEL" numFmtId="0">
      <sharedItems containsBlank="1" count="6">
        <e v="#NAME?"/>
        <m/>
        <s v="FIXO" u="1"/>
        <s v="VARIAVEL" u="1"/>
        <s v="FIXOS" u="1"/>
        <s v="" u="1"/>
      </sharedItems>
    </cacheField>
    <cacheField name="DATA" numFmtId="0">
      <sharedItems containsNonDate="0" containsDate="1" containsString="0" containsBlank="1" minDate="2024-06-01T00:00:00" maxDate="2024-08-01T00:00:00"/>
    </cacheField>
    <cacheField name="MÊS" numFmtId="0">
      <sharedItems containsString="0" containsBlank="1" containsNumber="1" containsInteger="1" minValue="6" maxValue="7" count="3">
        <n v="6"/>
        <n v="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9">
  <r>
    <n v="1"/>
    <s v="D'CASA FERRAMENTAS BRASILIA BRA"/>
    <s v="Manutenção Predial"/>
    <n v="119.97"/>
    <m/>
    <x v="0"/>
    <m/>
    <x v="0"/>
    <m/>
    <x v="0"/>
    <d v="2024-06-01T00:00:00"/>
    <x v="0"/>
  </r>
  <r>
    <n v="2"/>
    <s v="ATACADAO DIA A DIA TAGBRASILIA BRA"/>
    <s v="Insumos - Cozinha"/>
    <n v="566.13"/>
    <m/>
    <x v="0"/>
    <m/>
    <x v="1"/>
    <m/>
    <x v="0"/>
    <d v="2024-06-01T00:00:00"/>
    <x v="0"/>
  </r>
  <r>
    <n v="3"/>
    <s v="D'CASA FERRAMENTAS BRASILIA BRA"/>
    <s v="Manutenção Predial"/>
    <n v="42.75"/>
    <m/>
    <x v="0"/>
    <m/>
    <x v="0"/>
    <m/>
    <x v="0"/>
    <d v="2024-06-02T00:00:00"/>
    <x v="0"/>
  </r>
  <r>
    <n v="4"/>
    <s v="DESPESA CONTABILIDADE FINANCIER BPO"/>
    <s v="Honorários Contábeis"/>
    <n v="1650"/>
    <m/>
    <x v="0"/>
    <m/>
    <x v="0"/>
    <m/>
    <x v="0"/>
    <d v="2024-06-03T00:00:00"/>
    <x v="0"/>
  </r>
  <r>
    <n v="5"/>
    <s v="Sistema Financeiro Conta Azul"/>
    <s v="Software / Licença de Uso"/>
    <n v="129.9"/>
    <m/>
    <x v="0"/>
    <m/>
    <x v="0"/>
    <m/>
    <x v="0"/>
    <d v="2024-06-03T00:00:00"/>
    <x v="0"/>
  </r>
  <r>
    <n v="6"/>
    <s v="DISTRIBUIDORA MANSINHA"/>
    <s v="Mercadorias Para Revenda"/>
    <n v="2500"/>
    <m/>
    <x v="0"/>
    <m/>
    <x v="1"/>
    <m/>
    <x v="0"/>
    <d v="2024-06-03T00:00:00"/>
    <x v="0"/>
  </r>
  <r>
    <n v="7"/>
    <s v="Compra de produto NFe 705200-27"/>
    <s v="Mercadorias - Bebidas"/>
    <n v="2411.56"/>
    <m/>
    <x v="0"/>
    <m/>
    <x v="1"/>
    <m/>
    <x v="0"/>
    <d v="2024-06-03T00:00:00"/>
    <x v="0"/>
  </r>
  <r>
    <n v="8"/>
    <s v="1/2 - Compra de produto NFe 968160-2"/>
    <s v="Mercadorias - Picole"/>
    <n v="1173.08"/>
    <m/>
    <x v="0"/>
    <m/>
    <x v="1"/>
    <m/>
    <x v="0"/>
    <d v="2024-06-03T00:00:00"/>
    <x v="0"/>
  </r>
  <r>
    <n v="9"/>
    <s v="Compra de produto NFe 719-1"/>
    <s v="Materiais de Limpeza e de Higiene"/>
    <n v="567.52"/>
    <m/>
    <x v="0"/>
    <m/>
    <x v="0"/>
    <m/>
    <x v="0"/>
    <d v="2024-06-03T00:00:00"/>
    <x v="0"/>
  </r>
  <r>
    <n v="11"/>
    <s v="ERISVALDO LIMA DANTAS BRASILIA BRA"/>
    <s v="Revenda - Salgados"/>
    <n v="225"/>
    <m/>
    <x v="0"/>
    <m/>
    <x v="1"/>
    <m/>
    <x v="0"/>
    <d v="2024-06-03T00:00:00"/>
    <x v="0"/>
  </r>
  <r>
    <n v="12"/>
    <s v="COSTA MULTICANAL S A BRASILIA BRA NFCE 23905"/>
    <s v="Insumos - Cozinha"/>
    <n v="473.04"/>
    <m/>
    <x v="0"/>
    <m/>
    <x v="1"/>
    <m/>
    <x v="0"/>
    <d v="2024-06-03T00:00:00"/>
    <x v="0"/>
  </r>
  <r>
    <n v="13"/>
    <s v="DISTRIBUIDORA MANSINHA"/>
    <s v="Mercadorias Para Revenda"/>
    <n v="4738"/>
    <m/>
    <x v="0"/>
    <m/>
    <x v="1"/>
    <m/>
    <x v="0"/>
    <d v="2024-06-04T00:00:00"/>
    <x v="0"/>
  </r>
  <r>
    <n v="16"/>
    <s v="Pix enviado para Transcaxeta Transportes E Turismo Ltda - Ressarcimento insumos cozinha e bebidas"/>
    <s v="Mercadorias - Bebidas"/>
    <n v="1000"/>
    <m/>
    <x v="0"/>
    <m/>
    <x v="1"/>
    <m/>
    <x v="0"/>
    <d v="2024-06-04T00:00:00"/>
    <x v="0"/>
  </r>
  <r>
    <n v="17"/>
    <s v="DAMASCO BRASILIA BRA"/>
    <s v="Insumos - Cozinha"/>
    <n v="28.86"/>
    <m/>
    <x v="0"/>
    <m/>
    <x v="1"/>
    <m/>
    <x v="0"/>
    <d v="2024-06-04T00:00:00"/>
    <x v="0"/>
  </r>
  <r>
    <n v="18"/>
    <s v="Pix enviado para Givanilda Monteiro Freitas"/>
    <s v="Serviços de Terceiro - Cozinha"/>
    <n v="165"/>
    <m/>
    <x v="0"/>
    <m/>
    <x v="1"/>
    <m/>
    <x v="0"/>
    <d v="2024-06-04T00:00:00"/>
    <x v="0"/>
  </r>
  <r>
    <n v="19"/>
    <s v="PGTO SISTEMA TECNOFIT TECNOLOGIA E SISTEMAS LTDA"/>
    <s v="Software / Licença de Uso"/>
    <n v="649.58000000000004"/>
    <m/>
    <x v="0"/>
    <m/>
    <x v="2"/>
    <m/>
    <x v="0"/>
    <d v="2024-06-05T00:00:00"/>
    <x v="0"/>
  </r>
  <r>
    <n v="21"/>
    <s v="COSTA MULTICANAL S A BRASILIA BRA NFCE 20560"/>
    <s v="Mercadorias - Bebidas"/>
    <n v="165.24"/>
    <m/>
    <x v="0"/>
    <m/>
    <x v="1"/>
    <m/>
    <x v="0"/>
    <d v="2024-06-05T00:00:00"/>
    <x v="0"/>
  </r>
  <r>
    <n v="22"/>
    <s v="ATACADAO DIA A DIA TAGBRASILIA"/>
    <s v="Insumos - Cozinha"/>
    <n v="84.85"/>
    <m/>
    <x v="0"/>
    <m/>
    <x v="1"/>
    <m/>
    <x v="0"/>
    <d v="2024-06-05T00:00:00"/>
    <x v="0"/>
  </r>
  <r>
    <n v="23"/>
    <s v="ATACADAO 343 AS BRASILIA BRA"/>
    <s v="Mercadorias - Bebidas"/>
    <n v="379.04"/>
    <m/>
    <x v="0"/>
    <m/>
    <x v="1"/>
    <m/>
    <x v="0"/>
    <d v="2024-06-05T00:00:00"/>
    <x v="0"/>
  </r>
  <r>
    <n v="27"/>
    <s v="Pix enviado para Enzo Matheus Bezerra Pinto"/>
    <s v="Adicional/Bonus"/>
    <n v="602"/>
    <m/>
    <x v="0"/>
    <m/>
    <x v="1"/>
    <m/>
    <x v="0"/>
    <d v="2024-06-06T00:00:00"/>
    <x v="0"/>
  </r>
  <r>
    <n v="28"/>
    <s v="Pix enviado para Kaic Alves De Souza"/>
    <s v="Salários"/>
    <n v="1600"/>
    <m/>
    <x v="0"/>
    <m/>
    <x v="1"/>
    <m/>
    <x v="0"/>
    <d v="2024-06-06T00:00:00"/>
    <x v="0"/>
  </r>
  <r>
    <n v="29"/>
    <s v="Pix enviado para Andre Luis Marques Dos Santos"/>
    <s v="Salários"/>
    <n v="1600"/>
    <m/>
    <x v="0"/>
    <m/>
    <x v="1"/>
    <m/>
    <x v="0"/>
    <d v="2024-06-06T00:00:00"/>
    <x v="0"/>
  </r>
  <r>
    <n v="30"/>
    <s v="Pix enviado para Kaic Alves De Souza"/>
    <s v="Adicional/Bonus"/>
    <n v="130"/>
    <m/>
    <x v="0"/>
    <m/>
    <x v="1"/>
    <m/>
    <x v="0"/>
    <d v="2024-06-06T00:00:00"/>
    <x v="0"/>
  </r>
  <r>
    <n v="31"/>
    <s v="Pix enviado para Luiz Carlos De Oliveira"/>
    <s v="Salários"/>
    <n v="1800"/>
    <m/>
    <x v="0"/>
    <m/>
    <x v="1"/>
    <m/>
    <x v="0"/>
    <d v="2024-06-06T00:00:00"/>
    <x v="0"/>
  </r>
  <r>
    <n v="32"/>
    <s v="Pix enviado para Macelia Alves De Souza"/>
    <s v="Adicional/Bonus"/>
    <n v="130"/>
    <m/>
    <x v="0"/>
    <m/>
    <x v="1"/>
    <m/>
    <x v="0"/>
    <d v="2024-06-06T00:00:00"/>
    <x v="0"/>
  </r>
  <r>
    <n v="33"/>
    <s v="Pix enviado para Maria Clara Teixeira Dos Santos"/>
    <s v="Salários"/>
    <n v="1300"/>
    <m/>
    <x v="0"/>
    <m/>
    <x v="0"/>
    <m/>
    <x v="0"/>
    <d v="2024-06-06T00:00:00"/>
    <x v="0"/>
  </r>
  <r>
    <n v="34"/>
    <s v="Pix enviado para Maria Santos"/>
    <s v="Salários"/>
    <n v="1582"/>
    <m/>
    <x v="0"/>
    <m/>
    <x v="0"/>
    <m/>
    <x v="0"/>
    <d v="2024-06-06T00:00:00"/>
    <x v="0"/>
  </r>
  <r>
    <n v="35"/>
    <s v="Pix enviado para Ângela Maria De Oliveira Sousa"/>
    <s v="Salários"/>
    <n v="2500"/>
    <m/>
    <x v="0"/>
    <m/>
    <x v="1"/>
    <m/>
    <x v="0"/>
    <d v="2024-06-06T00:00:00"/>
    <x v="0"/>
  </r>
  <r>
    <n v="36"/>
    <s v="despesa com reforma - pintora TAY"/>
    <s v="Manutenção Predial"/>
    <n v="525"/>
    <m/>
    <x v="0"/>
    <m/>
    <x v="0"/>
    <m/>
    <x v="0"/>
    <d v="2024-06-07T00:00:00"/>
    <x v="0"/>
  </r>
  <r>
    <n v="37"/>
    <s v="ressarcimento Betinna - Pgto Eletricista"/>
    <s v="Manutenção Predial"/>
    <n v="250"/>
    <m/>
    <x v="0"/>
    <m/>
    <x v="0"/>
    <m/>
    <x v="0"/>
    <d v="2024-06-07T00:00:00"/>
    <x v="0"/>
  </r>
  <r>
    <n v="39"/>
    <s v="POSTO OUTLET ALEXANIA BRA"/>
    <s v="Combustíveis"/>
    <n v="267.11"/>
    <m/>
    <x v="0"/>
    <m/>
    <x v="0"/>
    <m/>
    <x v="0"/>
    <d v="2024-06-07T00:00:00"/>
    <x v="0"/>
  </r>
  <r>
    <n v="40"/>
    <s v="Pix enviado para Enzo Matheus Bezerra Pinto"/>
    <s v="Salários"/>
    <n v="2500"/>
    <m/>
    <x v="0"/>
    <m/>
    <x v="1"/>
    <m/>
    <x v="0"/>
    <d v="2024-06-07T00:00:00"/>
    <x v="0"/>
  </r>
  <r>
    <n v="41"/>
    <s v="Pix enviado para Luiz Carlos De Oliveira"/>
    <s v="Adicional/Bonus"/>
    <n v="690"/>
    <m/>
    <x v="0"/>
    <m/>
    <x v="1"/>
    <m/>
    <x v="0"/>
    <d v="2024-06-07T00:00:00"/>
    <x v="0"/>
  </r>
  <r>
    <n v="42"/>
    <s v="Pix enviado para Julio Leonardo Moreira ref 150 salgados"/>
    <s v="Revenda - Salgados"/>
    <n v="420"/>
    <m/>
    <x v="0"/>
    <m/>
    <x v="1"/>
    <m/>
    <x v="0"/>
    <d v="2024-06-07T00:00:00"/>
    <x v="0"/>
  </r>
  <r>
    <n v="43"/>
    <s v="PARCELA 2/6 IPTU"/>
    <s v="IPTU"/>
    <n v="1185.92"/>
    <m/>
    <x v="0"/>
    <m/>
    <x v="1"/>
    <m/>
    <x v="0"/>
    <d v="2024-06-10T00:00:00"/>
    <x v="0"/>
  </r>
  <r>
    <n v="44"/>
    <s v="Pix enviado para Yohana Souza Porto"/>
    <s v="Serviços de Terceiros - Administrativo"/>
    <n v="1200"/>
    <m/>
    <x v="0"/>
    <m/>
    <x v="0"/>
    <m/>
    <x v="0"/>
    <d v="2024-06-10T00:00:00"/>
    <x v="0"/>
  </r>
  <r>
    <n v="46"/>
    <s v="Pix recebido de Joao Pedro Da Luz Moreira 73415480100 - FUNFUT"/>
    <s v="Receita Alugueis"/>
    <n v="960"/>
    <m/>
    <x v="1"/>
    <m/>
    <x v="3"/>
    <m/>
    <x v="0"/>
    <d v="2024-06-10T00:00:00"/>
    <x v="0"/>
  </r>
  <r>
    <n v="47"/>
    <s v="Compra de produto NFe 15780786-10"/>
    <s v="Mercadorias - Bebidas"/>
    <n v="1019.02"/>
    <m/>
    <x v="0"/>
    <m/>
    <x v="1"/>
    <m/>
    <x v="0"/>
    <d v="2024-06-11T00:00:00"/>
    <x v="0"/>
  </r>
  <r>
    <n v="48"/>
    <s v="NFe 968160-2 parc 2/2 BRASSOL"/>
    <s v="Mercadorias - Picole"/>
    <n v="1174.58"/>
    <m/>
    <x v="0"/>
    <m/>
    <x v="1"/>
    <m/>
    <x v="0"/>
    <d v="2024-06-11T00:00:00"/>
    <x v="0"/>
  </r>
  <r>
    <n v="49"/>
    <s v="Parcela 7611037871 parc 05-10 venc 10-06-2024"/>
    <s v="Parc REFIS N tributario GDF 7611037871"/>
    <n v="928.89"/>
    <m/>
    <x v="0"/>
    <m/>
    <x v="0"/>
    <m/>
    <x v="0"/>
    <d v="2024-06-11T00:00:00"/>
    <x v="0"/>
  </r>
  <r>
    <n v="50"/>
    <s v="Parcelamento 7601367909 parc 05-33"/>
    <s v="Parc REFIS GDF 7601367909"/>
    <n v="486.17"/>
    <m/>
    <x v="0"/>
    <m/>
    <x v="0"/>
    <m/>
    <x v="0"/>
    <d v="2024-06-11T00:00:00"/>
    <x v="0"/>
  </r>
  <r>
    <n v="51"/>
    <s v="REF FILMAEU - GRAVACOES FUTVOLEI - ENDORFINE TECNOLOGIA"/>
    <s v="Gravação Esportiva"/>
    <n v="566.28"/>
    <m/>
    <x v="0"/>
    <m/>
    <x v="0"/>
    <m/>
    <x v="0"/>
    <d v="2024-06-11T00:00:00"/>
    <x v="0"/>
  </r>
  <r>
    <n v="52"/>
    <s v="Pix enviado para Felipe Costa Guedes De Lima"/>
    <s v="Serviços de Terceiros - Professor Futvolei"/>
    <n v="1600"/>
    <m/>
    <x v="0"/>
    <m/>
    <x v="2"/>
    <m/>
    <x v="0"/>
    <d v="2024-06-11T00:00:00"/>
    <x v="0"/>
  </r>
  <r>
    <n v="53"/>
    <s v="Pix enviado para Gabriel Linneker Sobral Carvalho"/>
    <s v="Serviços de Terceiros - Professor Futvolei"/>
    <n v="300"/>
    <m/>
    <x v="0"/>
    <m/>
    <x v="2"/>
    <m/>
    <x v="0"/>
    <d v="2024-06-11T00:00:00"/>
    <x v="0"/>
  </r>
  <r>
    <n v="54"/>
    <s v="Pix enviado para Hyago Coelho Da Cunha Costa"/>
    <s v="Salários"/>
    <n v="1700"/>
    <m/>
    <x v="0"/>
    <m/>
    <x v="2"/>
    <m/>
    <x v="0"/>
    <d v="2024-06-11T00:00:00"/>
    <x v="0"/>
  </r>
  <r>
    <n v="55"/>
    <s v="Pix enviado para Jefferson Rayann Silva De Deus"/>
    <s v="Serviços de Terceiros - Professor Futvolei"/>
    <n v="1900"/>
    <m/>
    <x v="0"/>
    <m/>
    <x v="2"/>
    <m/>
    <x v="0"/>
    <d v="2024-06-11T00:00:00"/>
    <x v="0"/>
  </r>
  <r>
    <n v="56"/>
    <s v="Pix enviado para Jefferson Rayann Silva De Deus"/>
    <s v="Serviços de Terceiros - Professor Futvolei"/>
    <n v="300"/>
    <m/>
    <x v="0"/>
    <m/>
    <x v="2"/>
    <m/>
    <x v="0"/>
    <d v="2024-06-11T00:00:00"/>
    <x v="0"/>
  </r>
  <r>
    <n v="57"/>
    <s v="Pix enviado para Victor Viana"/>
    <s v="Serviços de Terceiros - Professor Futvolei"/>
    <n v="2000"/>
    <m/>
    <x v="0"/>
    <m/>
    <x v="2"/>
    <m/>
    <x v="0"/>
    <d v="2024-06-11T00:00:00"/>
    <x v="0"/>
  </r>
  <r>
    <n v="58"/>
    <s v="Pix enviado para Victor Viana - Ajuda de Custo P/Aluguel"/>
    <s v="Ajuda de Custo"/>
    <n v="1500"/>
    <m/>
    <x v="0"/>
    <m/>
    <x v="2"/>
    <m/>
    <x v="0"/>
    <d v="2024-06-11T00:00:00"/>
    <x v="0"/>
  </r>
  <r>
    <n v="60"/>
    <s v="Pgto Simples da empresa usada do Henrique quando centro estava sem acesso ao Itau"/>
    <s v="Taxas diversas"/>
    <n v="1290.28"/>
    <m/>
    <x v="0"/>
    <m/>
    <x v="0"/>
    <m/>
    <x v="0"/>
    <d v="2024-06-11T00:00:00"/>
    <x v="0"/>
  </r>
  <r>
    <n v="61"/>
    <s v="ATACADAO DIA A DIA TAGBRASILIA BRA"/>
    <s v="Insumos - Carnes"/>
    <n v="232.06"/>
    <m/>
    <x v="0"/>
    <m/>
    <x v="1"/>
    <m/>
    <x v="0"/>
    <d v="2024-06-11T00:00:00"/>
    <x v="0"/>
  </r>
  <r>
    <n v="62"/>
    <s v="Pagamento de boleto enviado para OURO PRETO BROWNIES COMERCIO DE ALIMENTOS LTDA"/>
    <s v="Mercadorias - Doces"/>
    <n v="246"/>
    <m/>
    <x v="0"/>
    <m/>
    <x v="1"/>
    <m/>
    <x v="0"/>
    <d v="2024-06-11T00:00:00"/>
    <x v="0"/>
  </r>
  <r>
    <n v="63"/>
    <s v="Pagamento de Conta / Tributo - VIVO"/>
    <s v="Telefonia e Internet"/>
    <n v="387.99"/>
    <m/>
    <x v="0"/>
    <m/>
    <x v="0"/>
    <m/>
    <x v="0"/>
    <d v="2024-06-12T00:00:00"/>
    <x v="0"/>
  </r>
  <r>
    <n v="64"/>
    <s v="Pagamento de Conta / Tributo - VIVO"/>
    <s v="Telefonia e Internet"/>
    <n v="376.5"/>
    <m/>
    <x v="0"/>
    <m/>
    <x v="0"/>
    <m/>
    <x v="0"/>
    <d v="2024-06-12T00:00:00"/>
    <x v="0"/>
  </r>
  <r>
    <n v="66"/>
    <s v="PAG*SupremeCarnes BRASILIA BRA"/>
    <s v="Insumos - Carnes"/>
    <n v="360"/>
    <m/>
    <x v="0"/>
    <m/>
    <x v="1"/>
    <m/>
    <x v="0"/>
    <d v="2024-06-12T00:00:00"/>
    <x v="0"/>
  </r>
  <r>
    <n v="67"/>
    <s v="Compra de produto NFe 39490-2"/>
    <s v="Custo C/Gás"/>
    <n v="400"/>
    <m/>
    <x v="0"/>
    <m/>
    <x v="1"/>
    <m/>
    <x v="0"/>
    <d v="2024-06-13T00:00:00"/>
    <x v="0"/>
  </r>
  <r>
    <n v="69"/>
    <s v="Pix enviado para Mariza Conceicao A Nascentes - ressarcimento insumos"/>
    <s v="Insumos - Cozinha"/>
    <n v="67.5"/>
    <m/>
    <x v="0"/>
    <m/>
    <x v="1"/>
    <m/>
    <x v="0"/>
    <d v="2024-06-13T00:00:00"/>
    <x v="0"/>
  </r>
  <r>
    <n v="70"/>
    <s v="Pix enviado para Transcaxeta Transportes E Turismo Ltda - ressarcimento materiais"/>
    <s v="Manutenção Predial"/>
    <n v="925.23"/>
    <m/>
    <x v="0"/>
    <m/>
    <x v="0"/>
    <m/>
    <x v="0"/>
    <d v="2024-06-13T00:00:00"/>
    <x v="0"/>
  </r>
  <r>
    <n v="71"/>
    <s v="COSTA MULTICANAL S A BRASILIA BRA"/>
    <s v="Insumos - Cozinha"/>
    <n v="369.8"/>
    <m/>
    <x v="0"/>
    <m/>
    <x v="1"/>
    <m/>
    <x v="0"/>
    <d v="2024-06-13T00:00:00"/>
    <x v="0"/>
  </r>
  <r>
    <n v="72"/>
    <s v="MP *PUBLICART Braslia BRA"/>
    <s v="Mercadorias Para Revenda"/>
    <n v="250"/>
    <m/>
    <x v="0"/>
    <m/>
    <x v="1"/>
    <m/>
    <x v="0"/>
    <d v="2024-06-13T00:00:00"/>
    <x v="0"/>
  </r>
  <r>
    <n v="73"/>
    <s v="Pix recebido de Centro De Treinamento Fast Training Park Ltda"/>
    <s v="Receita Alugueis"/>
    <n v="6000"/>
    <m/>
    <x v="1"/>
    <m/>
    <x v="4"/>
    <m/>
    <x v="0"/>
    <d v="2024-06-14T00:00:00"/>
    <x v="0"/>
  </r>
  <r>
    <n v="74"/>
    <s v="ERISVALDO LIMA DANTAS BRASILIA BRA"/>
    <s v="Revenda - Salgados"/>
    <n v="225"/>
    <m/>
    <x v="0"/>
    <m/>
    <x v="1"/>
    <m/>
    <x v="0"/>
    <d v="2024-06-14T00:00:00"/>
    <x v="0"/>
  </r>
  <r>
    <n v="75"/>
    <s v="PAG*CemarPizzariaE BRASILIA BRA"/>
    <s v="Mercadorias Para Revenda"/>
    <n v="126"/>
    <m/>
    <x v="0"/>
    <m/>
    <x v="1"/>
    <m/>
    <x v="0"/>
    <d v="2024-06-14T00:00:00"/>
    <x v="0"/>
  </r>
  <r>
    <n v="76"/>
    <s v="ATACADAO DIA A DIA TAGBRASILIA BRA"/>
    <s v="Insumos - Cozinha"/>
    <n v="195.93"/>
    <m/>
    <x v="0"/>
    <m/>
    <x v="1"/>
    <m/>
    <x v="0"/>
    <d v="2024-06-15T00:00:00"/>
    <x v="0"/>
  </r>
  <r>
    <n v="77"/>
    <s v="PG *TON EDUARDO ALVE BRASILIA BRA"/>
    <s v="Mercadorias Para Revenda"/>
    <n v="22"/>
    <m/>
    <x v="0"/>
    <m/>
    <x v="1"/>
    <m/>
    <x v="0"/>
    <d v="2024-06-15T00:00:00"/>
    <x v="0"/>
  </r>
  <r>
    <n v="78"/>
    <s v="Serviço Gilberto- Troca do tanque de lavar os Coletes da Centro Esportivo a61"/>
    <s v="Manutenção de Equipamentos"/>
    <n v="100"/>
    <m/>
    <x v="0"/>
    <m/>
    <x v="0"/>
    <m/>
    <x v="0"/>
    <d v="2024-06-17T00:00:00"/>
    <x v="0"/>
  </r>
  <r>
    <n v="79"/>
    <s v="Tay Pintura - parcela 2"/>
    <s v="Manutenção Predial"/>
    <n v="500"/>
    <m/>
    <x v="0"/>
    <m/>
    <x v="0"/>
    <m/>
    <x v="0"/>
    <d v="2024-06-17T00:00:00"/>
    <x v="0"/>
  </r>
  <r>
    <n v="81"/>
    <s v="Energia ref 05/2024"/>
    <s v="Energia Elétrica"/>
    <n v="10070.040000000001"/>
    <m/>
    <x v="0"/>
    <m/>
    <x v="0"/>
    <m/>
    <x v="0"/>
    <d v="2024-06-17T00:00:00"/>
    <x v="0"/>
  </r>
  <r>
    <n v="82"/>
    <s v="COSTA MULTICANAL S A BRASILIA BRA"/>
    <s v="Insumos - Cozinha"/>
    <n v="99.54"/>
    <m/>
    <x v="0"/>
    <m/>
    <x v="1"/>
    <m/>
    <x v="0"/>
    <d v="2024-06-17T00:00:00"/>
    <x v="0"/>
  </r>
  <r>
    <n v="83"/>
    <s v="ERISVALDO LIMA DANTAS BRASILIA BRA"/>
    <s v="Revenda - Salgados"/>
    <n v="225"/>
    <m/>
    <x v="0"/>
    <m/>
    <x v="1"/>
    <m/>
    <x v="0"/>
    <d v="2024-06-17T00:00:00"/>
    <x v="0"/>
  </r>
  <r>
    <n v="84"/>
    <s v="1/3 - Compra de produto NFe 972608-2"/>
    <s v="Mercadorias - Picole"/>
    <n v="676.2"/>
    <m/>
    <x v="0"/>
    <m/>
    <x v="1"/>
    <m/>
    <x v="0"/>
    <d v="2024-06-17T00:00:00"/>
    <x v="0"/>
  </r>
  <r>
    <n v="85"/>
    <s v="Compra de produto NFe 740-1"/>
    <s v="Materiais de Limpeza e de Higiene"/>
    <n v="226.5"/>
    <m/>
    <x v="0"/>
    <m/>
    <x v="0"/>
    <m/>
    <x v="0"/>
    <d v="2024-06-17T00:00:00"/>
    <x v="0"/>
  </r>
  <r>
    <n v="86"/>
    <s v="Repasse a marisa pgto diaria alessandro/gaçom"/>
    <s v="Serviços de Terceiros - Freelancer"/>
    <n v="130"/>
    <m/>
    <x v="0"/>
    <m/>
    <x v="1"/>
    <m/>
    <x v="0"/>
    <d v="2024-06-18T00:00:00"/>
    <x v="0"/>
  </r>
  <r>
    <n v="87"/>
    <s v="repasse receita sobre venda de bebidas 40% - Artur Terra"/>
    <s v="Mercadorias - Bebidas"/>
    <n v="1531.78"/>
    <m/>
    <x v="0"/>
    <m/>
    <x v="1"/>
    <m/>
    <x v="0"/>
    <d v="2024-06-18T00:00:00"/>
    <x v="0"/>
  </r>
  <r>
    <n v="88"/>
    <s v="Pgto diaria filho luiz/garçom"/>
    <s v="Serviços de Terceiros - Freelancer"/>
    <n v="130"/>
    <m/>
    <x v="0"/>
    <m/>
    <x v="1"/>
    <m/>
    <x v="0"/>
    <d v="2024-06-18T00:00:00"/>
    <x v="0"/>
  </r>
  <r>
    <n v="89"/>
    <s v="Despesa c/ compra utensilio Tigela"/>
    <s v="Móveis, Utensílios e Instalações Comerciais"/>
    <n v="74.099999999999994"/>
    <m/>
    <x v="0"/>
    <m/>
    <x v="1"/>
    <m/>
    <x v="0"/>
    <d v="2024-06-18T00:00:00"/>
    <x v="0"/>
  </r>
  <r>
    <n v="91"/>
    <s v="Pix recebido de Qirecard S A"/>
    <s v="Rendimentos de Aplicações"/>
    <n v="0.01"/>
    <m/>
    <x v="1"/>
    <m/>
    <x v="0"/>
    <m/>
    <x v="0"/>
    <d v="2024-06-18T00:00:00"/>
    <x v="0"/>
  </r>
  <r>
    <n v="92"/>
    <s v="Valor de Rendimento Remunera+"/>
    <s v="Rendimentos de Aplicações"/>
    <n v="0.01"/>
    <m/>
    <x v="1"/>
    <m/>
    <x v="0"/>
    <m/>
    <x v="0"/>
    <d v="2024-06-19T00:00:00"/>
    <x v="0"/>
  </r>
  <r>
    <n v="96"/>
    <s v="POSTO OUTLET ALEXANIA BRA"/>
    <s v="Combustíveis"/>
    <n v="260.95999999999998"/>
    <m/>
    <x v="0"/>
    <m/>
    <x v="0"/>
    <m/>
    <x v="0"/>
    <d v="2024-06-19T00:00:00"/>
    <x v="0"/>
  </r>
  <r>
    <n v="97"/>
    <s v="PGTO ADVOGADO - KATIANE LINS"/>
    <s v="Honorários Advocatícios"/>
    <n v="1000"/>
    <m/>
    <x v="0"/>
    <m/>
    <x v="0"/>
    <m/>
    <x v="0"/>
    <d v="2024-06-20T00:00:00"/>
    <x v="0"/>
  </r>
  <r>
    <n v="101"/>
    <s v="Valor de Rendimento Remunera+"/>
    <s v="Rendimentos de Aplicações"/>
    <n v="0.01"/>
    <m/>
    <x v="1"/>
    <m/>
    <x v="0"/>
    <m/>
    <x v="0"/>
    <d v="2024-06-20T00:00:00"/>
    <x v="0"/>
  </r>
  <r>
    <n v="102"/>
    <s v="ERISVALDO LIMA DANTAS BRASILIA BRA"/>
    <s v="Revenda - Salgados"/>
    <n v="275"/>
    <m/>
    <x v="0"/>
    <m/>
    <x v="1"/>
    <m/>
    <x v="0"/>
    <d v="2024-06-20T00:00:00"/>
    <x v="0"/>
  </r>
  <r>
    <n v="106"/>
    <s v="COSTA MULTICANAL S A BRASILIA BRA"/>
    <s v="Insumos - Cozinha"/>
    <n v="520.13"/>
    <m/>
    <x v="0"/>
    <m/>
    <x v="1"/>
    <m/>
    <x v="0"/>
    <d v="2024-06-20T00:00:00"/>
    <x v="0"/>
  </r>
  <r>
    <n v="107"/>
    <s v="ATACADAO DIA A DIA TAGBRASILIA BRA"/>
    <s v="Insumos - Carnes"/>
    <n v="235.65"/>
    <m/>
    <x v="0"/>
    <m/>
    <x v="1"/>
    <m/>
    <x v="0"/>
    <d v="2024-06-20T00:00:00"/>
    <x v="0"/>
  </r>
  <r>
    <n v="108"/>
    <s v="ATACADAO 343 AS BRASILIA BRA"/>
    <s v="Mercadorias - Bebidas"/>
    <n v="331.27"/>
    <m/>
    <x v="0"/>
    <m/>
    <x v="1"/>
    <m/>
    <x v="0"/>
    <d v="2024-06-20T00:00:00"/>
    <x v="0"/>
  </r>
  <r>
    <n v="109"/>
    <s v="INSS 05/2024"/>
    <s v="INSS sobre Salários - GPS"/>
    <n v="796.78"/>
    <m/>
    <x v="0"/>
    <m/>
    <x v="0"/>
    <m/>
    <x v="0"/>
    <d v="2024-06-21T00:00:00"/>
    <x v="0"/>
  </r>
  <r>
    <n v="110"/>
    <s v="Ressarcimento compra caixa d agua - transcaixeta"/>
    <s v="Manutenção Predial"/>
    <n v="3250"/>
    <m/>
    <x v="0"/>
    <m/>
    <x v="0"/>
    <m/>
    <x v="0"/>
    <d v="2024-06-21T00:00:00"/>
    <x v="0"/>
  </r>
  <r>
    <n v="111"/>
    <s v="Imposto Simples Nacional 05/2024"/>
    <s v="Simples Nacional - DAS"/>
    <n v="11131.99"/>
    <m/>
    <x v="0"/>
    <m/>
    <x v="0"/>
    <m/>
    <x v="0"/>
    <d v="2024-06-21T00:00:00"/>
    <x v="0"/>
  </r>
  <r>
    <n v="112"/>
    <s v="Repasse Volei 50% - Marcia"/>
    <s v="Serviços de Terceiros - Volei"/>
    <n v="7425.52"/>
    <m/>
    <x v="0"/>
    <m/>
    <x v="5"/>
    <m/>
    <x v="0"/>
    <d v="2024-06-21T00:00:00"/>
    <x v="0"/>
  </r>
  <r>
    <n v="113"/>
    <s v="FGTS REF 05/2024"/>
    <s v="FGTS e Multa de FGTS"/>
    <n v="863.88"/>
    <m/>
    <x v="0"/>
    <m/>
    <x v="0"/>
    <m/>
    <x v="0"/>
    <d v="2024-06-21T00:00:00"/>
    <x v="0"/>
  </r>
  <r>
    <n v="124"/>
    <s v="Pix recebido de Centro De Treinamento Fast Training Park Ltda"/>
    <s v="Receita Alugueis"/>
    <n v="563.83000000000004"/>
    <m/>
    <x v="1"/>
    <m/>
    <x v="4"/>
    <m/>
    <x v="0"/>
    <d v="2024-06-21T00:00:00"/>
    <x v="0"/>
  </r>
  <r>
    <n v="126"/>
    <s v="Pix recebido de Ppa Atacadista Ltda - Patrocinador"/>
    <s v="Patrocinios"/>
    <n v="1000"/>
    <m/>
    <x v="1"/>
    <m/>
    <x v="0"/>
    <m/>
    <x v="0"/>
    <d v="2024-06-21T00:00:00"/>
    <x v="0"/>
  </r>
  <r>
    <n v="127"/>
    <s v="Compra de produto NFe 722946-27"/>
    <s v="Mercadorias - Bebidas"/>
    <n v="1768.67"/>
    <m/>
    <x v="0"/>
    <m/>
    <x v="1"/>
    <m/>
    <x v="0"/>
    <d v="2024-06-21T00:00:00"/>
    <x v="0"/>
  </r>
  <r>
    <n v="128"/>
    <s v="Pix recebido de Gladson Braga Vaz De Andrade"/>
    <s v="Patrocinios"/>
    <n v="1000"/>
    <m/>
    <x v="1"/>
    <m/>
    <x v="0"/>
    <m/>
    <x v="0"/>
    <d v="2024-06-21T00:00:00"/>
    <x v="0"/>
  </r>
  <r>
    <n v="129"/>
    <s v="ATACADAO DIA A DIA TAGBRASILIA BRA"/>
    <s v="Insumos - Cozinha"/>
    <n v="70.84"/>
    <m/>
    <x v="0"/>
    <m/>
    <x v="1"/>
    <m/>
    <x v="0"/>
    <d v="2024-06-22T00:00:00"/>
    <x v="0"/>
  </r>
  <r>
    <n v="130"/>
    <s v="ATACADAO DIA A DIA VP BRASILIA BRA"/>
    <s v="Insumos - Cozinha"/>
    <n v="253.33"/>
    <m/>
    <x v="0"/>
    <m/>
    <x v="1"/>
    <m/>
    <x v="0"/>
    <d v="2024-06-22T00:00:00"/>
    <x v="0"/>
  </r>
  <r>
    <n v="131"/>
    <s v="ATACADAO DIA A DIA VP BRASILIA BRA"/>
    <s v="Insumos - Cozinha"/>
    <n v="161.94"/>
    <m/>
    <x v="0"/>
    <m/>
    <x v="1"/>
    <m/>
    <x v="0"/>
    <d v="2024-06-22T00:00:00"/>
    <x v="0"/>
  </r>
  <r>
    <n v="132"/>
    <s v="COSTA MULTICANAL S A BRASILIA BRA"/>
    <s v="Insumos - Cozinha"/>
    <n v="49.84"/>
    <m/>
    <x v="0"/>
    <m/>
    <x v="1"/>
    <m/>
    <x v="0"/>
    <d v="2024-06-22T00:00:00"/>
    <x v="0"/>
  </r>
  <r>
    <n v="133"/>
    <s v="ERISVALDO LIMA DANTAS BRASILIA BRA"/>
    <s v="Revenda - Salgados"/>
    <n v="225"/>
    <m/>
    <x v="0"/>
    <m/>
    <x v="1"/>
    <m/>
    <x v="0"/>
    <d v="2024-06-22T00:00:00"/>
    <x v="0"/>
  </r>
  <r>
    <n v="134"/>
    <s v="ELDORADO EMBALAGENS BRASILIA BRA"/>
    <s v="Custo C/Descartáveis"/>
    <n v="58.83"/>
    <m/>
    <x v="0"/>
    <m/>
    <x v="1"/>
    <m/>
    <x v="0"/>
    <d v="2024-06-22T00:00:00"/>
    <x v="0"/>
  </r>
  <r>
    <n v="135"/>
    <s v="MINITOS BRASILIA BRA"/>
    <s v="Mercadorias Para Revenda"/>
    <n v="77"/>
    <m/>
    <x v="0"/>
    <m/>
    <x v="1"/>
    <m/>
    <x v="0"/>
    <d v="2024-06-22T00:00:00"/>
    <x v="0"/>
  </r>
  <r>
    <n v="136"/>
    <s v="PAG*CemarPizzariaE BRASILIA BRA"/>
    <s v="Revenda - Salgados"/>
    <n v="47.47"/>
    <m/>
    <x v="0"/>
    <m/>
    <x v="1"/>
    <m/>
    <x v="0"/>
    <d v="2024-06-22T00:00:00"/>
    <x v="0"/>
  </r>
  <r>
    <n v="137"/>
    <s v="PAG*SupremeCarnes BRASILIA BRA"/>
    <s v="Insumos - Carnes"/>
    <n v="363"/>
    <m/>
    <x v="0"/>
    <m/>
    <x v="1"/>
    <m/>
    <x v="0"/>
    <d v="2024-06-22T00:00:00"/>
    <x v="0"/>
  </r>
  <r>
    <n v="138"/>
    <s v="SHOPPING DO CONFEITEIRBRASILIA BRA"/>
    <s v="Revenda - Salgados"/>
    <n v="20.93"/>
    <m/>
    <x v="0"/>
    <m/>
    <x v="1"/>
    <m/>
    <x v="0"/>
    <d v="2024-06-22T00:00:00"/>
    <x v="0"/>
  </r>
  <r>
    <n v="139"/>
    <s v="PAG*JairoValdevinoDe BRASILIA BRA"/>
    <s v="Mercadorias Para Revenda"/>
    <n v="50"/>
    <m/>
    <x v="0"/>
    <m/>
    <x v="1"/>
    <m/>
    <x v="0"/>
    <d v="2024-06-22T00:00:00"/>
    <x v="0"/>
  </r>
  <r>
    <n v="140"/>
    <s v="2/3 - Compra de produto NFe 972608-2"/>
    <s v="Mercadorias - Picole"/>
    <n v="676.2"/>
    <m/>
    <x v="0"/>
    <m/>
    <x v="1"/>
    <m/>
    <x v="0"/>
    <d v="2024-06-24T00:00:00"/>
    <x v="0"/>
  </r>
  <r>
    <n v="141"/>
    <s v="Compra de produto NFe 506-1"/>
    <s v="Mercadorias - Doces"/>
    <n v="304"/>
    <m/>
    <x v="0"/>
    <m/>
    <x v="1"/>
    <m/>
    <x v="0"/>
    <d v="2024-06-24T00:00:00"/>
    <x v="0"/>
  </r>
  <r>
    <n v="142"/>
    <s v="DISTRIBUIDORA MANSINHA E CONVENIENCIA"/>
    <s v="Mercadorias Para Revenda"/>
    <n v="2584"/>
    <m/>
    <x v="0"/>
    <m/>
    <x v="1"/>
    <m/>
    <x v="0"/>
    <d v="2024-06-24T00:00:00"/>
    <x v="0"/>
  </r>
  <r>
    <n v="150"/>
    <s v="Pix recebido de A61 Ensinos Esportivos Ltda"/>
    <s v="Receita Alugueis"/>
    <n v="3600"/>
    <m/>
    <x v="1"/>
    <m/>
    <x v="6"/>
    <m/>
    <x v="0"/>
    <d v="2024-06-24T00:00:00"/>
    <x v="0"/>
  </r>
  <r>
    <n v="152"/>
    <s v="Pix recebido de P2 Solar Tecnologia E Engenharia Ltda"/>
    <s v="Patrocinios"/>
    <n v="1500"/>
    <m/>
    <x v="1"/>
    <m/>
    <x v="0"/>
    <m/>
    <x v="0"/>
    <d v="2024-06-24T00:00:00"/>
    <x v="0"/>
  </r>
  <r>
    <n v="153"/>
    <s v="Compra de produto NFe 15818732-10"/>
    <s v="Mercadorias - Bebidas"/>
    <n v="971.2"/>
    <m/>
    <x v="0"/>
    <m/>
    <x v="1"/>
    <m/>
    <x v="0"/>
    <d v="2024-06-24T00:00:00"/>
    <x v="0"/>
  </r>
  <r>
    <n v="154"/>
    <s v="REF ALUGUEL SEDE CENTRO ESPORTIVO"/>
    <s v="Aluguel"/>
    <n v="27000"/>
    <m/>
    <x v="0"/>
    <m/>
    <x v="0"/>
    <m/>
    <x v="0"/>
    <d v="2024-06-25T00:00:00"/>
    <x v="0"/>
  </r>
  <r>
    <n v="155"/>
    <s v="Parcelamento GDF Normal 4111016129 Parc 4-60"/>
    <s v="Parc GDF ICMS 4111016129"/>
    <n v="1158.42"/>
    <m/>
    <x v="0"/>
    <m/>
    <x v="0"/>
    <m/>
    <x v="0"/>
    <d v="2024-06-25T00:00:00"/>
    <x v="0"/>
  </r>
  <r>
    <n v="156"/>
    <s v="DESPESA C/SOFTWARE - (CATEDRAL) RDR INFORMATICA E TECNOLOGIA LTDA . ME"/>
    <s v="Software / Licença de Uso"/>
    <n v="132"/>
    <m/>
    <x v="0"/>
    <m/>
    <x v="1"/>
    <m/>
    <x v="0"/>
    <d v="2024-06-25T00:00:00"/>
    <x v="0"/>
  </r>
  <r>
    <n v="161"/>
    <s v="Valor de Rendimento Remunera+"/>
    <s v="Rendimentos de Aplicações"/>
    <n v="0.02"/>
    <m/>
    <x v="1"/>
    <m/>
    <x v="0"/>
    <m/>
    <x v="0"/>
    <d v="2024-06-25T00:00:00"/>
    <x v="0"/>
  </r>
  <r>
    <n v="165"/>
    <s v="Pix enviado para Marcia Da Silva Medeiros 00271517190"/>
    <s v="Serviços de Terceiros - Volei"/>
    <n v="1088.5"/>
    <m/>
    <x v="0"/>
    <m/>
    <x v="5"/>
    <m/>
    <x v="0"/>
    <d v="2024-06-25T00:00:00"/>
    <x v="0"/>
  </r>
  <r>
    <n v="166"/>
    <s v="LANCHONETE DO JULIO BRASILIA BRA"/>
    <s v="Revenda - Salgados"/>
    <n v="336"/>
    <m/>
    <x v="0"/>
    <m/>
    <x v="1"/>
    <m/>
    <x v="0"/>
    <d v="2024-06-25T00:00:00"/>
    <x v="0"/>
  </r>
  <r>
    <n v="167"/>
    <s v="COSTA MULTICANAL S A BRASILIA BRA"/>
    <s v="Insumos - Cozinha"/>
    <n v="7.65"/>
    <m/>
    <x v="0"/>
    <m/>
    <x v="1"/>
    <m/>
    <x v="0"/>
    <d v="2024-06-25T00:00:00"/>
    <x v="0"/>
  </r>
  <r>
    <n v="170"/>
    <s v="Valor de Rendimento Remunera+"/>
    <s v="Rendimentos de Aplicações"/>
    <n v="0.02"/>
    <m/>
    <x v="1"/>
    <m/>
    <x v="0"/>
    <m/>
    <x v="0"/>
    <d v="2024-06-26T00:00:00"/>
    <x v="0"/>
  </r>
  <r>
    <n v="173"/>
    <s v="Pix enviado para João Gabriel Dos Anjos Cruz - REssarcimento Video"/>
    <s v="Gravação Esportiva"/>
    <n v="150"/>
    <m/>
    <x v="0"/>
    <m/>
    <x v="2"/>
    <m/>
    <x v="0"/>
    <d v="2024-06-26T00:00:00"/>
    <x v="0"/>
  </r>
  <r>
    <n v="174"/>
    <s v="Pix enviado para João Gabriel Dos Anjos Cruz"/>
    <s v="Serviços de Terceiros - Professor Futvolei"/>
    <n v="3396"/>
    <m/>
    <x v="0"/>
    <m/>
    <x v="2"/>
    <m/>
    <x v="0"/>
    <d v="2024-06-26T00:00:00"/>
    <x v="0"/>
  </r>
  <r>
    <n v="175"/>
    <s v="Pix enviado para Jefferson Rayann Silva De Deus"/>
    <s v="Serviços de Terceiros - Professor Futvolei"/>
    <n v="4788"/>
    <m/>
    <x v="0"/>
    <m/>
    <x v="2"/>
    <m/>
    <x v="0"/>
    <d v="2024-06-26T00:00:00"/>
    <x v="0"/>
  </r>
  <r>
    <n v="176"/>
    <s v="Pix enviado para Hyago Coelho Da Cunha Costa"/>
    <s v="Serviços de Terceiros - Professor Futvolei"/>
    <n v="2652"/>
    <m/>
    <x v="0"/>
    <m/>
    <x v="2"/>
    <m/>
    <x v="0"/>
    <d v="2024-06-26T00:00:00"/>
    <x v="0"/>
  </r>
  <r>
    <n v="177"/>
    <s v="Pix enviado para Felipe Costa Guedes De Lima"/>
    <s v="Serviços de Terceiros - Professor Futvolei"/>
    <n v="2466"/>
    <m/>
    <x v="0"/>
    <m/>
    <x v="2"/>
    <m/>
    <x v="0"/>
    <d v="2024-06-26T00:00:00"/>
    <x v="0"/>
  </r>
  <r>
    <n v="178"/>
    <s v="Distribuidora Mansinha"/>
    <s v="Mercadorias Para Revenda"/>
    <n v="5489.28"/>
    <m/>
    <x v="0"/>
    <m/>
    <x v="1"/>
    <m/>
    <x v="0"/>
    <d v="2024-06-27T00:00:00"/>
    <x v="0"/>
  </r>
  <r>
    <n v="179"/>
    <s v="ERISVALDO LIMA DANTAS BRASILIA BRA"/>
    <s v="Revenda - Salgados"/>
    <n v="300"/>
    <m/>
    <x v="0"/>
    <m/>
    <x v="1"/>
    <m/>
    <x v="0"/>
    <d v="2024-06-27T00:00:00"/>
    <x v="0"/>
  </r>
  <r>
    <n v="180"/>
    <s v="Compra de produto NFe 5384-1"/>
    <s v="Insumos - Carnes"/>
    <n v="446"/>
    <m/>
    <x v="0"/>
    <m/>
    <x v="1"/>
    <m/>
    <x v="0"/>
    <d v="2024-06-27T00:00:00"/>
    <x v="0"/>
  </r>
  <r>
    <n v="181"/>
    <s v="Pix enviado para Taynara Cristina Nery Santos"/>
    <s v="Manutenção Predial"/>
    <n v="500"/>
    <m/>
    <x v="0"/>
    <m/>
    <x v="0"/>
    <m/>
    <x v="0"/>
    <d v="2024-06-27T00:00:00"/>
    <x v="0"/>
  </r>
  <r>
    <n v="182"/>
    <s v="Pagamento de boleto enviado para AMBEV S A"/>
    <s v="Mercadorias - Bebidas"/>
    <n v="52.23"/>
    <m/>
    <x v="0"/>
    <m/>
    <x v="1"/>
    <m/>
    <x v="0"/>
    <d v="2024-06-27T00:00:00"/>
    <x v="0"/>
  </r>
  <r>
    <n v="183"/>
    <s v="ATACADAO DIA A DIA TAGBRASILIA BRA"/>
    <s v="Insumos - Cozinha"/>
    <n v="780.45"/>
    <m/>
    <x v="0"/>
    <m/>
    <x v="1"/>
    <m/>
    <x v="0"/>
    <d v="2024-06-27T00:00:00"/>
    <x v="0"/>
  </r>
  <r>
    <n v="184"/>
    <s v="GELART BRASILIA BRA"/>
    <s v="Revenda - Salgados"/>
    <n v="24"/>
    <m/>
    <x v="0"/>
    <m/>
    <x v="1"/>
    <m/>
    <x v="0"/>
    <d v="2024-06-27T00:00:00"/>
    <x v="0"/>
  </r>
  <r>
    <n v="192"/>
    <s v="Compra de produto NFe 729258-27"/>
    <s v="Mercadorias - Bebidas"/>
    <n v="1489.72"/>
    <m/>
    <x v="0"/>
    <m/>
    <x v="1"/>
    <m/>
    <x v="0"/>
    <d v="2024-06-28T00:00:00"/>
    <x v="0"/>
  </r>
  <r>
    <n v="193"/>
    <s v="PAG*JairoValdevinoDe BRASILIA BRA"/>
    <s v="Mercadorias Para Revenda"/>
    <n v="70"/>
    <m/>
    <x v="0"/>
    <m/>
    <x v="1"/>
    <m/>
    <x v="0"/>
    <d v="2024-06-29T00:00:00"/>
    <x v="0"/>
  </r>
  <r>
    <n v="194"/>
    <s v="Venda cartão REDE"/>
    <s v="Transferência de Entrada"/>
    <n v="36441.279999999999"/>
    <m/>
    <x v="1"/>
    <s v="Cartão"/>
    <x v="2"/>
    <m/>
    <x v="0"/>
    <d v="2024-06-01T00:00:00"/>
    <x v="0"/>
  </r>
  <r>
    <n v="195"/>
    <s v="Venda cartão REDE"/>
    <s v="Transferência de Entrada"/>
    <n v="44399.62"/>
    <m/>
    <x v="1"/>
    <s v="Cartão"/>
    <x v="1"/>
    <m/>
    <x v="0"/>
    <d v="2024-06-01T00:00:00"/>
    <x v="0"/>
  </r>
  <r>
    <n v="196"/>
    <s v="Entrada tecnofit"/>
    <s v="Transferência de Entrada"/>
    <n v="9674.41"/>
    <m/>
    <x v="1"/>
    <s v="PIX"/>
    <x v="2"/>
    <m/>
    <x v="0"/>
    <d v="2024-06-01T00:00:00"/>
    <x v="0"/>
  </r>
  <r>
    <n v="197"/>
    <s v="Festas Infantis "/>
    <s v="Transferência de Entrada"/>
    <n v="14086"/>
    <m/>
    <x v="1"/>
    <m/>
    <x v="0"/>
    <m/>
    <x v="0"/>
    <d v="2024-06-01T00:00:00"/>
    <x v="0"/>
  </r>
  <r>
    <n v="198"/>
    <s v="Volei de Praia"/>
    <s v="Transferência de Entrada"/>
    <n v="7352.5"/>
    <m/>
    <x v="1"/>
    <m/>
    <x v="5"/>
    <m/>
    <x v="0"/>
    <d v="2024-06-01T00:00:00"/>
    <x v="0"/>
  </r>
  <r>
    <n v="199"/>
    <s v="Futebol "/>
    <s v="Transferência de Entrada"/>
    <n v="4940"/>
    <m/>
    <x v="1"/>
    <m/>
    <x v="7"/>
    <m/>
    <x v="0"/>
    <d v="2024-06-01T00:00:00"/>
    <x v="0"/>
  </r>
  <r>
    <n v="200"/>
    <s v="PERNSONAL CARNINHA"/>
    <s v="Transferência de Entrada"/>
    <n v="2264"/>
    <m/>
    <x v="1"/>
    <m/>
    <x v="2"/>
    <m/>
    <x v="0"/>
    <d v="2024-06-01T00:00:00"/>
    <x v="0"/>
  </r>
  <r>
    <n v="201"/>
    <s v="PERNSONAL DJA"/>
    <s v="Transferência de Entrada"/>
    <n v="1644"/>
    <m/>
    <x v="1"/>
    <m/>
    <x v="2"/>
    <m/>
    <x v="0"/>
    <d v="2024-06-01T00:00:00"/>
    <x v="0"/>
  </r>
  <r>
    <n v="202"/>
    <s v="PERSONAL HYAGO"/>
    <s v="Transferência de Entrada"/>
    <n v="1768"/>
    <m/>
    <x v="1"/>
    <m/>
    <x v="2"/>
    <m/>
    <x v="0"/>
    <d v="2024-06-01T00:00:00"/>
    <x v="0"/>
  </r>
  <r>
    <n v="203"/>
    <s v="PERSONAL PATO"/>
    <s v="Transferência de Entrada"/>
    <n v="3192"/>
    <m/>
    <x v="1"/>
    <m/>
    <x v="2"/>
    <m/>
    <x v="0"/>
    <d v="2024-06-01T00:00:00"/>
    <x v="0"/>
  </r>
  <r>
    <n v="204"/>
    <s v="VALE TRANSPORTE"/>
    <s v="Vale Transporte"/>
    <n v="1894.2"/>
    <m/>
    <x v="0"/>
    <s v="PIX"/>
    <x v="1"/>
    <s v="VALE TRANSPORTE"/>
    <x v="0"/>
    <d v="2024-06-01T00:00:00"/>
    <x v="0"/>
  </r>
  <r>
    <n v="205"/>
    <s v="Valor de Rendimento Remunera+"/>
    <s v="Rendimentos de Aplicações"/>
    <n v="0.01"/>
    <m/>
    <x v="1"/>
    <m/>
    <x v="0"/>
    <m/>
    <x v="0"/>
    <d v="2024-07-01T00:00:00"/>
    <x v="1"/>
  </r>
  <r>
    <n v="206"/>
    <s v="Limpa Fossa"/>
    <s v="Serviços de Terceiro - Limpeza"/>
    <n v="450"/>
    <m/>
    <x v="0"/>
    <m/>
    <x v="0"/>
    <m/>
    <x v="0"/>
    <d v="2024-07-01T00:00:00"/>
    <x v="1"/>
  </r>
  <r>
    <n v="207"/>
    <s v="PGTO CONTABILIDADE FINANCIER"/>
    <s v="Honorários Contábeis"/>
    <n v="1650"/>
    <m/>
    <x v="0"/>
    <m/>
    <x v="0"/>
    <m/>
    <x v="0"/>
    <d v="2024-07-01T00:00:00"/>
    <x v="1"/>
  </r>
  <r>
    <n v="208"/>
    <s v="Compra de produto NFe 15837932-10"/>
    <s v="Mercadorias - Bebidas"/>
    <n v="974.27"/>
    <m/>
    <x v="0"/>
    <m/>
    <x v="1"/>
    <m/>
    <x v="0"/>
    <d v="2024-07-01T00:00:00"/>
    <x v="1"/>
  </r>
  <r>
    <n v="209"/>
    <s v="1/2 - Compra de produto NFe 976350-2"/>
    <s v="Mercadorias - Picole"/>
    <n v="387.13"/>
    <m/>
    <x v="0"/>
    <m/>
    <x v="1"/>
    <m/>
    <x v="0"/>
    <d v="2024-07-01T00:00:00"/>
    <x v="1"/>
  </r>
  <r>
    <n v="210"/>
    <s v="3/3 - Compra de produto NFe 972608-2"/>
    <s v="Mercadorias - Picole"/>
    <n v="676.19"/>
    <m/>
    <x v="0"/>
    <m/>
    <x v="1"/>
    <m/>
    <x v="0"/>
    <d v="2024-07-01T00:00:00"/>
    <x v="1"/>
  </r>
  <r>
    <n v="211"/>
    <s v="Pagamento de boleto enviado para FINANCIER BPO CONTABIL LTDA"/>
    <s v="Software / Licença de Uso"/>
    <n v="129.9"/>
    <m/>
    <x v="0"/>
    <m/>
    <x v="0"/>
    <m/>
    <x v="0"/>
    <d v="2024-07-01T00:00:00"/>
    <x v="1"/>
  </r>
  <r>
    <n v="212"/>
    <s v="Pix enviado para Supreme Carnes Ltda"/>
    <s v="Insumos - Carnes"/>
    <n v="446"/>
    <m/>
    <x v="0"/>
    <m/>
    <x v="1"/>
    <m/>
    <x v="0"/>
    <d v="2024-07-01T00:00:00"/>
    <x v="1"/>
  </r>
  <r>
    <n v="214"/>
    <s v="Parcelamento Debitos Federais Parc 6- 60 Venc 28-06-2024"/>
    <s v="Parcelamento Simplificado RFB"/>
    <n v="770.97"/>
    <m/>
    <x v="0"/>
    <m/>
    <x v="8"/>
    <m/>
    <x v="0"/>
    <d v="2024-07-02T00:00:00"/>
    <x v="1"/>
  </r>
  <r>
    <n v="215"/>
    <s v="Parcelamento PGFN INSS Parc 6-56 venc 28-06-2024"/>
    <s v="Parcelamento PGFN INSS"/>
    <n v="106.3"/>
    <m/>
    <x v="0"/>
    <m/>
    <x v="8"/>
    <m/>
    <x v="0"/>
    <d v="2024-07-02T00:00:00"/>
    <x v="1"/>
  </r>
  <r>
    <n v="216"/>
    <s v="Parcelamento PGFN Simples Parc 6-60 - VENC 28-06-2024"/>
    <s v="Parcelamento PGFN Simples Nacional"/>
    <n v="3735.11"/>
    <m/>
    <x v="0"/>
    <m/>
    <x v="8"/>
    <m/>
    <x v="0"/>
    <d v="2024-07-02T00:00:00"/>
    <x v="1"/>
  </r>
  <r>
    <n v="217"/>
    <s v="Pix enviado para Henrique Yonaha De Oliveira - Reembolso mensalidade"/>
    <s v="Devoluções/Estornos"/>
    <n v="195"/>
    <m/>
    <x v="0"/>
    <m/>
    <x v="0"/>
    <m/>
    <x v="0"/>
    <d v="2024-07-02T00:00:00"/>
    <x v="1"/>
  </r>
  <r>
    <n v="218"/>
    <s v="Parcelamento Simples RFB Parc 6-60 Venc 28-06-2024"/>
    <s v="Parcelamento do Simples Nacional"/>
    <n v="566.34"/>
    <m/>
    <x v="0"/>
    <m/>
    <x v="8"/>
    <m/>
    <x v="0"/>
    <d v="2024-07-02T00:00:00"/>
    <x v="1"/>
  </r>
  <r>
    <n v="220"/>
    <s v="Ressarcimento Henrique ref regularização da área do arena 61"/>
    <s v="Taxas diversas"/>
    <n v="500"/>
    <m/>
    <x v="0"/>
    <m/>
    <x v="0"/>
    <m/>
    <x v="0"/>
    <d v="2024-07-03T00:00:00"/>
    <x v="1"/>
  </r>
  <r>
    <n v="221"/>
    <s v="ATACADAO DIA A DIA TAGBRASILIA BRA"/>
    <s v="Insumos - Cozinha"/>
    <n v="437.14"/>
    <m/>
    <x v="0"/>
    <m/>
    <x v="1"/>
    <m/>
    <x v="0"/>
    <d v="2024-07-03T00:00:00"/>
    <x v="1"/>
  </r>
  <r>
    <n v="222"/>
    <s v="ATACADAO DIA A DIA VP BRASILIA BRA"/>
    <s v="Insumos - Cozinha"/>
    <n v="149.94"/>
    <m/>
    <x v="0"/>
    <m/>
    <x v="1"/>
    <m/>
    <x v="0"/>
    <d v="2024-07-03T00:00:00"/>
    <x v="1"/>
  </r>
  <r>
    <n v="223"/>
    <s v="D C VIDRACARIA BRASILIA BRA"/>
    <s v="Manutenção Predial"/>
    <n v="270"/>
    <m/>
    <x v="0"/>
    <m/>
    <x v="0"/>
    <m/>
    <x v="0"/>
    <d v="2024-07-03T00:00:00"/>
    <x v="1"/>
  </r>
  <r>
    <n v="224"/>
    <s v="ERISVALDO LIMA DANTAS BRASILIA BRA"/>
    <s v="Revenda - Salgados"/>
    <n v="295"/>
    <m/>
    <x v="0"/>
    <m/>
    <x v="1"/>
    <m/>
    <x v="0"/>
    <d v="2024-07-03T00:00:00"/>
    <x v="1"/>
  </r>
  <r>
    <n v="226"/>
    <s v="ATACADAO DIA A DIA TAGBRASILIA BRA"/>
    <s v="Insumos - Cozinha"/>
    <n v="16.440000000000001"/>
    <m/>
    <x v="0"/>
    <m/>
    <x v="1"/>
    <m/>
    <x v="0"/>
    <d v="2024-07-04T00:00:00"/>
    <x v="1"/>
  </r>
  <r>
    <n v="227"/>
    <s v="POSTO ESTRADA PARQUE BRASILIA BRA"/>
    <s v="Combustíveis"/>
    <n v="33.46"/>
    <m/>
    <x v="0"/>
    <m/>
    <x v="0"/>
    <m/>
    <x v="0"/>
    <d v="2024-07-04T00:00:00"/>
    <x v="1"/>
  </r>
  <r>
    <n v="228"/>
    <s v="Compra de produto NFe 999-1"/>
    <s v="Mercadorias - Doces"/>
    <n v="170"/>
    <m/>
    <x v="0"/>
    <m/>
    <x v="1"/>
    <m/>
    <x v="0"/>
    <d v="2024-07-04T00:00:00"/>
    <x v="1"/>
  </r>
  <r>
    <n v="229"/>
    <s v="Pix enviado para Olberssanna Betinna De Jesus Cardoso ref ressarcimento dia a dia"/>
    <s v="Insumos - Cozinha"/>
    <n v="71.28"/>
    <m/>
    <x v="0"/>
    <m/>
    <x v="1"/>
    <m/>
    <x v="0"/>
    <d v="2024-07-04T00:00:00"/>
    <x v="1"/>
  </r>
  <r>
    <n v="230"/>
    <s v="PGTO SISTEMA TECNOFIT"/>
    <s v="Software / Licença de Uso"/>
    <n v="651.92999999999995"/>
    <m/>
    <x v="0"/>
    <m/>
    <x v="0"/>
    <m/>
    <x v="0"/>
    <d v="2024-07-05T00:00:00"/>
    <x v="1"/>
  </r>
  <r>
    <n v="231"/>
    <s v="Compra de produto NFe 736572-27"/>
    <s v="Mercadorias - Bebidas"/>
    <n v="987.06"/>
    <m/>
    <x v="0"/>
    <m/>
    <x v="1"/>
    <m/>
    <x v="0"/>
    <d v="2024-07-05T00:00:00"/>
    <x v="1"/>
  </r>
  <r>
    <n v="232"/>
    <s v="Pix enviado para Enzo Matheus Bezerra Pinto"/>
    <s v="Salários"/>
    <n v="2500"/>
    <m/>
    <x v="0"/>
    <m/>
    <x v="9"/>
    <m/>
    <x v="0"/>
    <d v="2024-07-05T00:00:00"/>
    <x v="1"/>
  </r>
  <r>
    <n v="233"/>
    <s v="Pix enviado para Givanilda Monteiro Freitas"/>
    <s v="Insumos - Cozinha"/>
    <n v="165"/>
    <m/>
    <x v="0"/>
    <m/>
    <x v="1"/>
    <m/>
    <x v="0"/>
    <d v="2024-07-05T00:00:00"/>
    <x v="1"/>
  </r>
  <r>
    <n v="234"/>
    <s v="Pix enviado para Hyago Coelho Da Cunha Costa"/>
    <s v="Adicional/Bonus"/>
    <n v="200"/>
    <m/>
    <x v="0"/>
    <m/>
    <x v="9"/>
    <m/>
    <x v="0"/>
    <d v="2024-07-05T00:00:00"/>
    <x v="1"/>
  </r>
  <r>
    <n v="235"/>
    <s v="Pix enviado para Kaic Alves De Souza"/>
    <s v="Salários"/>
    <n v="1600"/>
    <m/>
    <x v="0"/>
    <m/>
    <x v="9"/>
    <m/>
    <x v="0"/>
    <d v="2024-07-05T00:00:00"/>
    <x v="1"/>
  </r>
  <r>
    <n v="236"/>
    <s v="Pix enviado para Luiz Carlos De Oliveira"/>
    <s v="Salários"/>
    <n v="1800"/>
    <m/>
    <x v="0"/>
    <m/>
    <x v="9"/>
    <m/>
    <x v="0"/>
    <d v="2024-07-05T00:00:00"/>
    <x v="1"/>
  </r>
  <r>
    <n v="237"/>
    <s v="Pix enviado para Macelia Alves De Souza"/>
    <s v="Salários"/>
    <n v="922.67"/>
    <m/>
    <x v="0"/>
    <m/>
    <x v="9"/>
    <m/>
    <x v="0"/>
    <d v="2024-07-05T00:00:00"/>
    <x v="1"/>
  </r>
  <r>
    <n v="238"/>
    <s v="Pix enviado para Maria Clara Teixeira Dos Santos"/>
    <s v="Salários"/>
    <n v="1300"/>
    <m/>
    <x v="0"/>
    <m/>
    <x v="9"/>
    <m/>
    <x v="0"/>
    <d v="2024-07-05T00:00:00"/>
    <x v="1"/>
  </r>
  <r>
    <n v="239"/>
    <s v="Pix enviado para Ângela Maria De Oliveira Sousa"/>
    <s v="Serviços de Terceiro - Cozinha"/>
    <n v="2500"/>
    <m/>
    <x v="0"/>
    <m/>
    <x v="1"/>
    <m/>
    <x v="0"/>
    <d v="2024-07-05T00:00:00"/>
    <x v="1"/>
  </r>
  <r>
    <n v="240"/>
    <s v="Pix enviado para Andre Luis Marques Dos Santos"/>
    <s v="Salários"/>
    <n v="1600"/>
    <m/>
    <x v="0"/>
    <m/>
    <x v="9"/>
    <m/>
    <x v="0"/>
    <d v="2024-07-05T00:00:00"/>
    <x v="1"/>
  </r>
  <r>
    <n v="243"/>
    <s v="Pix recebido de Centro Esportivo Arena61 Ltda"/>
    <s v="Receitas a identificar"/>
    <n v="18467.45"/>
    <m/>
    <x v="1"/>
    <m/>
    <x v="0"/>
    <m/>
    <x v="0"/>
    <d v="2024-07-05T00:00:00"/>
    <x v="1"/>
  </r>
  <r>
    <n v="244"/>
    <s v="Valor de Rendimento Remunera+"/>
    <s v="Rendimentos de Aplicações"/>
    <n v="0.01"/>
    <m/>
    <x v="1"/>
    <m/>
    <x v="0"/>
    <m/>
    <x v="0"/>
    <d v="2024-07-05T00:00:00"/>
    <x v="1"/>
  </r>
  <r>
    <n v="245"/>
    <s v="Pix enviado para Bruno Eustaquio Borges De Faria - Ref Casacos funcionarios do arena 61"/>
    <s v="Uniformes"/>
    <n v="500"/>
    <m/>
    <x v="0"/>
    <m/>
    <x v="1"/>
    <m/>
    <x v="0"/>
    <d v="2024-07-05T00:00:00"/>
    <x v="1"/>
  </r>
  <r>
    <n v="246"/>
    <s v="Reversão bloqueio judicial"/>
    <s v="Transferência de Entrada"/>
    <n v="2795.72"/>
    <m/>
    <x v="1"/>
    <m/>
    <x v="0"/>
    <m/>
    <x v="0"/>
    <d v="2024-07-05T00:00:00"/>
    <x v="1"/>
  </r>
  <r>
    <n v="247"/>
    <s v="Transferência judicial"/>
    <s v="Transferência de Saída"/>
    <n v="2795.72"/>
    <m/>
    <x v="0"/>
    <m/>
    <x v="0"/>
    <m/>
    <x v="0"/>
    <d v="2024-07-05T00:00:00"/>
    <x v="1"/>
  </r>
  <r>
    <n v="248"/>
    <s v="ALVES E GAMA BRASILIA BRA BEBIDAS"/>
    <s v="Mercadorias - Bebidas"/>
    <n v="687.3"/>
    <m/>
    <x v="0"/>
    <m/>
    <x v="1"/>
    <m/>
    <x v="0"/>
    <d v="2024-07-06T00:00:00"/>
    <x v="1"/>
  </r>
  <r>
    <n v="249"/>
    <s v="BIG BOX SUPERMERCADOS BRASILIA BRA"/>
    <s v="Insumos - Cozinha"/>
    <n v="14.13"/>
    <m/>
    <x v="0"/>
    <m/>
    <x v="1"/>
    <m/>
    <x v="0"/>
    <d v="2024-07-06T00:00:00"/>
    <x v="1"/>
  </r>
  <r>
    <n v="250"/>
    <s v="JUNDIAI DESCARTAVIES EBRASILIA BRA"/>
    <s v="Custo C/Descartáveis"/>
    <n v="53.93"/>
    <m/>
    <x v="0"/>
    <m/>
    <x v="1"/>
    <m/>
    <x v="0"/>
    <d v="2024-07-06T00:00:00"/>
    <x v="1"/>
  </r>
  <r>
    <n v="251"/>
    <s v="MINITOS BRASILIA BRA"/>
    <s v="Mercadorias Para Revenda"/>
    <n v="74"/>
    <m/>
    <x v="0"/>
    <m/>
    <x v="1"/>
    <m/>
    <x v="0"/>
    <d v="2024-07-06T00:00:00"/>
    <x v="1"/>
  </r>
  <r>
    <n v="252"/>
    <s v="ASSAI ATACADISTA BRASILIA BRA"/>
    <s v="Insumos - Cozinha"/>
    <n v="285.37"/>
    <m/>
    <x v="0"/>
    <m/>
    <x v="1"/>
    <m/>
    <x v="0"/>
    <d v="2024-07-07T00:00:00"/>
    <x v="1"/>
  </r>
  <r>
    <n v="253"/>
    <s v="ASSAI ATACADISTA BRASILIA BRA"/>
    <s v="Insumos - Cozinha"/>
    <n v="44.7"/>
    <m/>
    <x v="0"/>
    <m/>
    <x v="1"/>
    <m/>
    <x v="0"/>
    <d v="2024-07-07T00:00:00"/>
    <x v="1"/>
  </r>
  <r>
    <n v="255"/>
    <s v="Pix enviado para Luiz Carlos De Oliveira"/>
    <s v="Salários"/>
    <n v="1300"/>
    <m/>
    <x v="0"/>
    <m/>
    <x v="9"/>
    <m/>
    <x v="0"/>
    <d v="2024-07-08T00:00:00"/>
    <x v="1"/>
  </r>
  <r>
    <n v="256"/>
    <s v="Pix enviado para Julio Leonardo Moreira"/>
    <s v="Revenda - Salgados"/>
    <n v="672"/>
    <m/>
    <x v="0"/>
    <m/>
    <x v="1"/>
    <m/>
    <x v="0"/>
    <d v="2024-07-08T00:00:00"/>
    <x v="1"/>
  </r>
  <r>
    <n v="257"/>
    <s v="Pagamento de boleto enviado para MB DISTRIBUIDORA, CONVENIENCIA E BAR EIR"/>
    <s v="Mercadorias Para Revenda"/>
    <n v="2543.6999999999998"/>
    <m/>
    <x v="0"/>
    <m/>
    <x v="1"/>
    <m/>
    <x v="0"/>
    <d v="2024-07-08T00:00:00"/>
    <x v="1"/>
  </r>
  <r>
    <n v="258"/>
    <s v="2/2 - Compra de produto NFe 976350-2"/>
    <s v="Mercadorias - Picole"/>
    <n v="387.12"/>
    <m/>
    <x v="0"/>
    <m/>
    <x v="1"/>
    <m/>
    <x v="0"/>
    <d v="2024-07-08T00:00:00"/>
    <x v="1"/>
  </r>
  <r>
    <n v="259"/>
    <s v="Compra de produto NFe 15855396-10"/>
    <s v="Mercadorias - Bebidas"/>
    <n v="991.71"/>
    <m/>
    <x v="0"/>
    <m/>
    <x v="1"/>
    <m/>
    <x v="0"/>
    <d v="2024-07-08T00:00:00"/>
    <x v="1"/>
  </r>
  <r>
    <n v="260"/>
    <s v="Pix enviado para Ronaldo Wegeneski caminhão de pó de brita!"/>
    <s v="Manutenção Predial"/>
    <n v="900"/>
    <m/>
    <x v="0"/>
    <m/>
    <x v="0"/>
    <m/>
    <x v="0"/>
    <d v="2024-07-08T00:00:00"/>
    <x v="1"/>
  </r>
  <r>
    <n v="261"/>
    <s v="COSTA MULTICANAL S A BRASILIA BRA"/>
    <s v="Insumos - Carnes"/>
    <n v="54.54"/>
    <m/>
    <x v="0"/>
    <m/>
    <x v="1"/>
    <m/>
    <x v="0"/>
    <d v="2024-07-08T00:00:00"/>
    <x v="1"/>
  </r>
  <r>
    <n v="262"/>
    <s v="ATACADAO DIA A DIA TAGBRASILIA BRA"/>
    <s v="Insumos - Cozinha"/>
    <n v="994.73"/>
    <m/>
    <x v="0"/>
    <m/>
    <x v="1"/>
    <m/>
    <x v="0"/>
    <d v="2024-07-08T00:00:00"/>
    <x v="1"/>
  </r>
  <r>
    <n v="263"/>
    <s v="MP *LANCHONETEMAG Braslia BRA"/>
    <s v="Revenda - Salgados"/>
    <n v="300"/>
    <m/>
    <x v="0"/>
    <m/>
    <x v="1"/>
    <m/>
    <x v="0"/>
    <d v="2024-07-08T00:00:00"/>
    <x v="1"/>
  </r>
  <r>
    <n v="264"/>
    <s v="Pix enviado para Felipe Costa Guedes De Lima"/>
    <s v="Serviços de Terceiros - Professor Futvolei"/>
    <n v="1600"/>
    <m/>
    <x v="0"/>
    <m/>
    <x v="2"/>
    <m/>
    <x v="0"/>
    <d v="2024-07-09T00:00:00"/>
    <x v="1"/>
  </r>
  <r>
    <n v="265"/>
    <s v="Pix enviado para Gabriel Linneker Sobral Carvalho"/>
    <s v="Serviços de Terceiros - Professor Futvolei"/>
    <n v="300"/>
    <m/>
    <x v="0"/>
    <m/>
    <x v="2"/>
    <m/>
    <x v="0"/>
    <d v="2024-07-09T00:00:00"/>
    <x v="1"/>
  </r>
  <r>
    <n v="266"/>
    <s v="Pix enviado para Hyago Coelho Da Cunha Costa"/>
    <s v="Salários"/>
    <n v="1700"/>
    <m/>
    <x v="0"/>
    <m/>
    <x v="2"/>
    <m/>
    <x v="0"/>
    <d v="2024-07-09T00:00:00"/>
    <x v="1"/>
  </r>
  <r>
    <n v="267"/>
    <s v="Pix enviado para Jefferson Rayann Silva De Deus"/>
    <s v="Serviços de Terceiros - Professor Futvolei"/>
    <n v="2200"/>
    <m/>
    <x v="0"/>
    <m/>
    <x v="2"/>
    <m/>
    <x v="0"/>
    <d v="2024-07-09T00:00:00"/>
    <x v="1"/>
  </r>
  <r>
    <n v="268"/>
    <s v="Pix enviado para Victor Viana"/>
    <s v="Serviços de Terceiros - Professor Futvolei"/>
    <n v="2000"/>
    <m/>
    <x v="0"/>
    <m/>
    <x v="2"/>
    <m/>
    <x v="0"/>
    <d v="2024-07-09T00:00:00"/>
    <x v="1"/>
  </r>
  <r>
    <n v="272"/>
    <s v="Parcelamento 7601367909 parc 06- 33"/>
    <s v="Parc REFIS GDF 7601367909"/>
    <n v="489.83"/>
    <m/>
    <x v="0"/>
    <m/>
    <x v="8"/>
    <m/>
    <x v="0"/>
    <d v="2024-07-11T00:00:00"/>
    <x v="1"/>
  </r>
  <r>
    <n v="273"/>
    <s v="Parcelamento gdf 7611037871 parcela 06-10"/>
    <s v="Parc REFIS N tributario GDF 7611037871"/>
    <n v="935.64"/>
    <m/>
    <x v="0"/>
    <m/>
    <x v="8"/>
    <m/>
    <x v="0"/>
    <d v="2024-07-11T00:00:00"/>
    <x v="1"/>
  </r>
  <r>
    <n v="274"/>
    <s v="PARCELA 3/6 IPTU"/>
    <s v="IPTU"/>
    <n v="1185.92"/>
    <m/>
    <x v="0"/>
    <m/>
    <x v="8"/>
    <m/>
    <x v="0"/>
    <d v="2024-07-11T00:00:00"/>
    <x v="1"/>
  </r>
  <r>
    <n v="275"/>
    <s v="REF FILMAEU - GRAVACOES FUTVOLEI - ENDORFINE TECNOLOGIA"/>
    <s v="Gravação Esportiva"/>
    <n v="566.28"/>
    <m/>
    <x v="0"/>
    <m/>
    <x v="0"/>
    <m/>
    <x v="0"/>
    <d v="2024-07-11T00:00:00"/>
    <x v="1"/>
  </r>
  <r>
    <n v="276"/>
    <s v="Compra de produto NFe 787-1"/>
    <s v="Materiais de Limpeza e de Higiene"/>
    <n v="461.89"/>
    <m/>
    <x v="0"/>
    <m/>
    <x v="0"/>
    <m/>
    <x v="0"/>
    <d v="2024-07-11T00:00:00"/>
    <x v="1"/>
  </r>
  <r>
    <n v="277"/>
    <s v="Pix recebido de Joao Pedro Da Luz Moreira 73415480100"/>
    <s v="Receita Alugueis"/>
    <n v="960"/>
    <m/>
    <x v="1"/>
    <m/>
    <x v="3"/>
    <m/>
    <x v="0"/>
    <d v="2024-07-11T00:00:00"/>
    <x v="1"/>
  </r>
  <r>
    <n v="278"/>
    <s v="Pix enviado para Victor Viana - Aluguel Auxilio"/>
    <s v="Ajuda de Custo"/>
    <n v="1500"/>
    <m/>
    <x v="0"/>
    <m/>
    <x v="2"/>
    <m/>
    <x v="0"/>
    <d v="2024-07-11T00:00:00"/>
    <x v="1"/>
  </r>
  <r>
    <n v="279"/>
    <s v="Pix enviado para Supreme Carnes Ltda"/>
    <s v="Insumos - Carnes"/>
    <n v="354"/>
    <m/>
    <x v="0"/>
    <m/>
    <x v="1"/>
    <m/>
    <x v="0"/>
    <d v="2024-07-11T00:00:00"/>
    <x v="1"/>
  </r>
  <r>
    <n v="280"/>
    <s v="Pix enviado para Enzo Matheus Bezerra Pinto"/>
    <s v="Adicional/Bonus"/>
    <n v="130"/>
    <m/>
    <x v="0"/>
    <m/>
    <x v="1"/>
    <m/>
    <x v="0"/>
    <d v="2024-07-12T00:00:00"/>
    <x v="1"/>
  </r>
  <r>
    <n v="281"/>
    <s v="Pix enviado para Yohana Souza Porto"/>
    <s v="Serviços de Terceiros - Administrativo"/>
    <n v="1200"/>
    <m/>
    <x v="0"/>
    <m/>
    <x v="0"/>
    <m/>
    <x v="0"/>
    <d v="2024-07-12T00:00:00"/>
    <x v="1"/>
  </r>
  <r>
    <n v="283"/>
    <s v="Compra de produto NFe 742217-27"/>
    <s v="Mercadorias - Bebidas"/>
    <n v="2234.5300000000002"/>
    <m/>
    <x v="0"/>
    <m/>
    <x v="1"/>
    <m/>
    <x v="0"/>
    <d v="2024-07-12T00:00:00"/>
    <x v="1"/>
  </r>
  <r>
    <n v="284"/>
    <s v="RATEIO ENERGIA 06/2024"/>
    <s v="Energia Elétrica"/>
    <n v="7961.26"/>
    <m/>
    <x v="0"/>
    <m/>
    <x v="0"/>
    <m/>
    <x v="0"/>
    <d v="2024-07-15T00:00:00"/>
    <x v="1"/>
  </r>
  <r>
    <n v="285"/>
    <s v="1/3 - Compra de produto NFe 980670-2"/>
    <s v="Mercadorias - Picole"/>
    <n v="756.22"/>
    <m/>
    <x v="0"/>
    <m/>
    <x v="1"/>
    <m/>
    <x v="0"/>
    <d v="2024-07-15T00:00:00"/>
    <x v="1"/>
  </r>
  <r>
    <n v="287"/>
    <s v="Compra de produto NFe 15873263-10"/>
    <s v="Mercadorias - Bebidas"/>
    <n v="945.49"/>
    <m/>
    <x v="0"/>
    <m/>
    <x v="1"/>
    <m/>
    <x v="0"/>
    <d v="2024-07-15T00:00:00"/>
    <x v="1"/>
  </r>
  <r>
    <n v="288"/>
    <s v="Pix recebido de Centro De Treinamento Fast Training Park Ltda"/>
    <s v="Receita Alugueis"/>
    <n v="6000"/>
    <m/>
    <x v="1"/>
    <m/>
    <x v="4"/>
    <m/>
    <x v="0"/>
    <d v="2024-07-16T00:00:00"/>
    <x v="1"/>
  </r>
  <r>
    <n v="289"/>
    <s v="MP *LANCHONETEMAG Braslia BRA"/>
    <s v="Revenda - Salgados"/>
    <n v="315"/>
    <m/>
    <x v="0"/>
    <m/>
    <x v="1"/>
    <m/>
    <x v="0"/>
    <d v="2024-07-16T00:00:00"/>
    <x v="1"/>
  </r>
  <r>
    <n v="290"/>
    <s v="PEPE TINTAS BRASILIA BRA"/>
    <s v="Manutenção Predial"/>
    <n v="111.34"/>
    <m/>
    <x v="0"/>
    <m/>
    <x v="0"/>
    <m/>
    <x v="0"/>
    <d v="2024-07-16T00:00:00"/>
    <x v="1"/>
  </r>
  <r>
    <n v="291"/>
    <s v="CASA NOVA CAPITAL BRASILIA BRA"/>
    <s v="Manutenção Predial"/>
    <n v="30"/>
    <m/>
    <x v="0"/>
    <m/>
    <x v="0"/>
    <m/>
    <x v="0"/>
    <d v="2024-07-16T00:00:00"/>
    <x v="1"/>
  </r>
  <r>
    <n v="292"/>
    <s v="Pix enviado para Telefonica Brasil S A89992640685301072423304018611239700"/>
    <s v="Telefonia e Internet"/>
    <n v="388.86"/>
    <m/>
    <x v="0"/>
    <m/>
    <x v="0"/>
    <m/>
    <x v="0"/>
    <d v="2024-07-17T00:00:00"/>
    <x v="1"/>
  </r>
  <r>
    <n v="293"/>
    <s v="COSTA MULTICANAL S A BRASILIA BRA"/>
    <s v="Mercadorias Para Revenda"/>
    <n v="251.51"/>
    <m/>
    <x v="0"/>
    <m/>
    <x v="1"/>
    <m/>
    <x v="0"/>
    <d v="2024-07-17T00:00:00"/>
    <x v="1"/>
  </r>
  <r>
    <n v="294"/>
    <s v="Valor de Rendimento Remunera+"/>
    <s v="Rendimentos de Aplicações"/>
    <n v="0.01"/>
    <m/>
    <x v="1"/>
    <m/>
    <x v="0"/>
    <m/>
    <x v="0"/>
    <d v="2024-07-17T00:00:00"/>
    <x v="1"/>
  </r>
  <r>
    <n v="295"/>
    <s v="Ressarcimeto caixa ref troca caixa d agua"/>
    <s v="Manutenção Predial"/>
    <n v="3250"/>
    <m/>
    <x v="0"/>
    <m/>
    <x v="0"/>
    <m/>
    <x v="0"/>
    <d v="2024-07-18T00:00:00"/>
    <x v="1"/>
  </r>
  <r>
    <n v="296"/>
    <s v="Ressarcimento caixeta ref troca rede gol do society"/>
    <s v="Materiais Aplicados na Prestação de Serviços"/>
    <n v="640"/>
    <m/>
    <x v="0"/>
    <m/>
    <x v="0"/>
    <m/>
    <x v="0"/>
    <d v="2024-07-18T00:00:00"/>
    <x v="1"/>
  </r>
  <r>
    <n v="297"/>
    <s v="Pix recebido de Centro De Treinamento Fast Training Park Ltda"/>
    <s v="Receita Alugueis"/>
    <n v="563.83000000000004"/>
    <m/>
    <x v="1"/>
    <m/>
    <x v="4"/>
    <m/>
    <x v="0"/>
    <d v="2024-07-18T00:00:00"/>
    <x v="1"/>
  </r>
  <r>
    <n v="298"/>
    <s v="Pix recebido de Alexandre Prado Grangeiro"/>
    <s v="Receitas de Serviços"/>
    <n v="935.4"/>
    <m/>
    <x v="1"/>
    <m/>
    <x v="10"/>
    <m/>
    <x v="0"/>
    <d v="2024-07-18T00:00:00"/>
    <x v="1"/>
  </r>
  <r>
    <n v="299"/>
    <s v="Compra de produto NFe 5431-1"/>
    <s v="Insumos - Carnes"/>
    <n v="354"/>
    <m/>
    <x v="0"/>
    <m/>
    <x v="1"/>
    <m/>
    <x v="0"/>
    <d v="2024-07-18T00:00:00"/>
    <x v="1"/>
  </r>
  <r>
    <n v="300"/>
    <s v="PAG*CemarPizzariaE BRASILIA BRA"/>
    <s v="Lanches e Refeições"/>
    <n v="36"/>
    <m/>
    <x v="0"/>
    <m/>
    <x v="1"/>
    <m/>
    <x v="0"/>
    <d v="2024-07-18T00:00:00"/>
    <x v="1"/>
  </r>
  <r>
    <n v="301"/>
    <s v="NORTE SUL MADEIRAS BRASILIA BRA"/>
    <s v="Manutenção Predial"/>
    <n v="150"/>
    <m/>
    <x v="0"/>
    <m/>
    <x v="0"/>
    <m/>
    <x v="0"/>
    <d v="2024-07-18T00:00:00"/>
    <x v="1"/>
  </r>
  <r>
    <n v="302"/>
    <s v="ATACADAO DIA A DIA TAGBRASILIA BRA"/>
    <s v="Mercadorias - Bebidas"/>
    <n v="429.44"/>
    <m/>
    <x v="0"/>
    <m/>
    <x v="1"/>
    <m/>
    <x v="0"/>
    <d v="2024-07-18T00:00:00"/>
    <x v="1"/>
  </r>
  <r>
    <n v="303"/>
    <s v="Valor de Rendimento Remunera+"/>
    <s v="Rendimentos de Aplicações"/>
    <n v="0.01"/>
    <m/>
    <x v="1"/>
    <m/>
    <x v="0"/>
    <m/>
    <x v="0"/>
    <d v="2024-07-19T00:00:00"/>
    <x v="1"/>
  </r>
  <r>
    <n v="305"/>
    <s v="FGTS REF 06/2024"/>
    <s v="FGTS e Multa de FGTS"/>
    <n v="904.21"/>
    <m/>
    <x v="0"/>
    <m/>
    <x v="8"/>
    <m/>
    <x v="0"/>
    <d v="2024-07-19T00:00:00"/>
    <x v="1"/>
  </r>
  <r>
    <n v="306"/>
    <s v="Pagamento de Conta / Tributo - GDF CONTA ARRECADACAO"/>
    <s v="Parc GDF ICMS 4111016129"/>
    <n v="1167.19"/>
    <m/>
    <x v="0"/>
    <m/>
    <x v="8"/>
    <m/>
    <x v="0"/>
    <d v="2024-07-19T00:00:00"/>
    <x v="1"/>
  </r>
  <r>
    <n v="307"/>
    <s v="INSS REF 06/2024"/>
    <s v="INSS sobre Salários - GPS"/>
    <n v="874.16"/>
    <m/>
    <x v="0"/>
    <m/>
    <x v="8"/>
    <m/>
    <x v="0"/>
    <d v="2024-07-19T00:00:00"/>
    <x v="1"/>
  </r>
  <r>
    <n v="308"/>
    <s v="Compra de produto NFe 747796-27"/>
    <s v="Mercadorias - Bebidas"/>
    <n v="1796.14"/>
    <m/>
    <x v="0"/>
    <m/>
    <x v="1"/>
    <m/>
    <x v="0"/>
    <d v="2024-07-19T00:00:00"/>
    <x v="1"/>
  </r>
  <r>
    <n v="309"/>
    <s v="Valor de Rendimento Remunera+"/>
    <s v="Rendimentos de Aplicações"/>
    <n v="0.01"/>
    <m/>
    <x v="1"/>
    <m/>
    <x v="0"/>
    <m/>
    <x v="0"/>
    <d v="2024-07-21T00:00:00"/>
    <x v="1"/>
  </r>
  <r>
    <n v="310"/>
    <s v="Pix recebido de A61 Ensinos Esportivos Ltda"/>
    <s v="Receita Alugueis"/>
    <n v="4300"/>
    <m/>
    <x v="1"/>
    <m/>
    <x v="6"/>
    <m/>
    <x v="0"/>
    <d v="2024-07-22T00:00:00"/>
    <x v="1"/>
  </r>
  <r>
    <n v="313"/>
    <s v="Pix recebido de Guty Performance E Consultoria Esportiva Eireli"/>
    <s v="Receita Alugueis"/>
    <n v="2900"/>
    <m/>
    <x v="1"/>
    <m/>
    <x v="11"/>
    <m/>
    <x v="0"/>
    <d v="2024-07-22T00:00:00"/>
    <x v="1"/>
  </r>
  <r>
    <n v="314"/>
    <s v="Pix recebido de Ppa Atacadista Ltda - Athela"/>
    <s v="Patrocinios"/>
    <n v="1000"/>
    <m/>
    <x v="1"/>
    <m/>
    <x v="12"/>
    <m/>
    <x v="0"/>
    <d v="2024-07-22T00:00:00"/>
    <x v="1"/>
  </r>
  <r>
    <n v="315"/>
    <s v="Valor de Rendimento Remunera+"/>
    <s v="Rendimentos de Aplicações"/>
    <n v="0.01"/>
    <m/>
    <x v="1"/>
    <m/>
    <x v="0"/>
    <m/>
    <x v="0"/>
    <d v="2024-07-22T00:00:00"/>
    <x v="1"/>
  </r>
  <r>
    <n v="316"/>
    <s v="PGTO ADVOGADO - JOAO PAULO"/>
    <s v="Honorários Advocatícios"/>
    <n v="500"/>
    <m/>
    <x v="0"/>
    <m/>
    <x v="0"/>
    <m/>
    <x v="0"/>
    <d v="2024-07-22T00:00:00"/>
    <x v="1"/>
  </r>
  <r>
    <n v="317"/>
    <s v="PGTO ADVOGADO - KATIANE LINS"/>
    <s v="Honorários Advocatícios"/>
    <n v="500"/>
    <m/>
    <x v="0"/>
    <m/>
    <x v="0"/>
    <m/>
    <x v="0"/>
    <d v="2024-07-22T00:00:00"/>
    <x v="1"/>
  </r>
  <r>
    <n v="318"/>
    <s v="ATACADAO DIA A DIA TAGBRASILIA BRA"/>
    <s v="Insumos - Cozinha"/>
    <n v="12.21"/>
    <m/>
    <x v="0"/>
    <m/>
    <x v="1"/>
    <m/>
    <x v="0"/>
    <d v="2024-07-22T00:00:00"/>
    <x v="1"/>
  </r>
  <r>
    <n v="319"/>
    <s v="Compra de produto NFe 15890973-10"/>
    <s v="Mercadorias - Bebidas"/>
    <n v="995.08"/>
    <m/>
    <x v="0"/>
    <m/>
    <x v="1"/>
    <m/>
    <x v="0"/>
    <d v="2024-07-22T00:00:00"/>
    <x v="1"/>
  </r>
  <r>
    <n v="320"/>
    <s v="2/3 - Compra de produto NFe 980670-2"/>
    <s v="Mercadorias - Picole"/>
    <n v="756.22"/>
    <m/>
    <x v="0"/>
    <m/>
    <x v="1"/>
    <m/>
    <x v="0"/>
    <d v="2024-07-22T00:00:00"/>
    <x v="1"/>
  </r>
  <r>
    <n v="321"/>
    <s v="Compra de produto NFe 40949-2"/>
    <s v="Custo C/Gás"/>
    <n v="412"/>
    <m/>
    <x v="0"/>
    <m/>
    <x v="1"/>
    <m/>
    <x v="0"/>
    <d v="2024-07-22T00:00:00"/>
    <x v="1"/>
  </r>
  <r>
    <n v="322"/>
    <s v="Pix enviado para Marcia Da Silva Medeiros 00271517190"/>
    <s v="Serviços de Terceiros - Volei"/>
    <n v="6227.07"/>
    <m/>
    <x v="0"/>
    <m/>
    <x v="5"/>
    <m/>
    <x v="0"/>
    <d v="2024-07-22T00:00:00"/>
    <x v="1"/>
  </r>
  <r>
    <n v="323"/>
    <s v="DESPESA SIMPLES NACIONAL REF 06/2024"/>
    <s v="Simples Nacional - DAS"/>
    <n v="11959.18"/>
    <m/>
    <x v="0"/>
    <m/>
    <x v="8"/>
    <m/>
    <x v="0"/>
    <d v="2024-07-22T00:00:00"/>
    <x v="1"/>
  </r>
  <r>
    <n v="324"/>
    <s v="Pix enviado para Rubens Lemes Dos Reis - Desentupimento Fossa"/>
    <s v="Manutenção Predial"/>
    <n v="1800"/>
    <m/>
    <x v="0"/>
    <m/>
    <x v="0"/>
    <m/>
    <x v="0"/>
    <d v="2024-07-22T00:00:00"/>
    <x v="1"/>
  </r>
  <r>
    <n v="325"/>
    <s v="Pix recebido de P2 Solar Tecnologia E Engenharia Solar Ltda"/>
    <s v="Patrocinios"/>
    <n v="1500"/>
    <m/>
    <x v="1"/>
    <m/>
    <x v="13"/>
    <m/>
    <x v="0"/>
    <d v="2024-07-23T00:00:00"/>
    <x v="1"/>
  </r>
  <r>
    <n v="326"/>
    <s v="Valor de Rendimento Remunera+"/>
    <s v="Rendimentos de Aplicações"/>
    <n v="0.02"/>
    <m/>
    <x v="1"/>
    <m/>
    <x v="0"/>
    <m/>
    <x v="0"/>
    <d v="2024-07-23T00:00:00"/>
    <x v="1"/>
  </r>
  <r>
    <n v="327"/>
    <s v="ATACADAO DIA A DIA VP BRASILIA BRA"/>
    <s v="Insumos - Cozinha"/>
    <n v="618.04999999999995"/>
    <m/>
    <x v="0"/>
    <m/>
    <x v="1"/>
    <m/>
    <x v="0"/>
    <d v="2024-07-23T00:00:00"/>
    <x v="1"/>
  </r>
  <r>
    <n v="328"/>
    <s v="CORTES NOBRE BRASILIA BRA"/>
    <s v="Insumos - Carnes"/>
    <n v="87.2"/>
    <m/>
    <x v="0"/>
    <m/>
    <x v="1"/>
    <m/>
    <x v="0"/>
    <d v="2024-07-23T00:00:00"/>
    <x v="1"/>
  </r>
  <r>
    <n v="329"/>
    <s v="CORTES NOBRE BRASILIA BRA"/>
    <s v="Insumos - Carnes"/>
    <n v="63.7"/>
    <m/>
    <x v="0"/>
    <m/>
    <x v="1"/>
    <m/>
    <x v="0"/>
    <d v="2024-07-23T00:00:00"/>
    <x v="1"/>
  </r>
  <r>
    <n v="330"/>
    <s v="D'CASA FERRAMENTAS Brasilia BRA"/>
    <s v="Manutenção Predial"/>
    <n v="98.73"/>
    <m/>
    <x v="0"/>
    <m/>
    <x v="0"/>
    <m/>
    <x v="0"/>
    <d v="2024-07-23T00:00:00"/>
    <x v="1"/>
  </r>
  <r>
    <n v="331"/>
    <s v="LANCHONETE DO JULIO BRASILIA BRA"/>
    <s v="Revenda - Salgados"/>
    <n v="280"/>
    <m/>
    <x v="0"/>
    <m/>
    <x v="1"/>
    <m/>
    <x v="0"/>
    <d v="2024-07-23T00:00:00"/>
    <x v="1"/>
  </r>
  <r>
    <n v="332"/>
    <s v="Pix enviado para Mariza Conceicao A Nascentes - REF CURSO SISTEMA CATEDRAL"/>
    <s v="Cursos e Treinamentos"/>
    <n v="150"/>
    <m/>
    <x v="0"/>
    <m/>
    <x v="0"/>
    <m/>
    <x v="0"/>
    <d v="2024-07-23T00:00:00"/>
    <x v="1"/>
  </r>
  <r>
    <n v="333"/>
    <s v="Compra de produto NFe 5444-1"/>
    <s v="Insumos - Carnes"/>
    <n v="354"/>
    <m/>
    <x v="0"/>
    <m/>
    <x v="1"/>
    <m/>
    <x v="0"/>
    <d v="2024-07-24T00:00:00"/>
    <x v="1"/>
  </r>
  <r>
    <n v="334"/>
    <s v="Pix recebido de Arena 61"/>
    <s v="Receita Alugueis"/>
    <n v="2838.2"/>
    <m/>
    <x v="1"/>
    <m/>
    <x v="0"/>
    <m/>
    <x v="0"/>
    <d v="2024-07-24T00:00:00"/>
    <x v="1"/>
  </r>
  <r>
    <n v="336"/>
    <s v="Valor de Rendimento Remunera+"/>
    <s v="Rendimentos de Aplicações"/>
    <n v="0.01"/>
    <m/>
    <x v="1"/>
    <m/>
    <x v="0"/>
    <m/>
    <x v="0"/>
    <d v="2024-07-24T00:00:00"/>
    <x v="1"/>
  </r>
  <r>
    <n v="337"/>
    <s v="ULTRABOX ATACADO E VARBRASILIA BRA"/>
    <s v="Festas e Comemorações"/>
    <n v="94.45"/>
    <m/>
    <x v="0"/>
    <m/>
    <x v="1"/>
    <m/>
    <x v="0"/>
    <d v="2024-07-24T00:00:00"/>
    <x v="1"/>
  </r>
  <r>
    <n v="338"/>
    <s v="Pix enviado para Andressa Bezerra Dos Santos - CAPINA ESTACIONAMENTO"/>
    <s v="Serviços de Terceiro - Limpeza"/>
    <n v="150"/>
    <m/>
    <x v="0"/>
    <m/>
    <x v="0"/>
    <m/>
    <x v="0"/>
    <d v="2024-07-24T00:00:00"/>
    <x v="1"/>
  </r>
  <r>
    <n v="339"/>
    <s v="PAG*CemarPizzariaE BRASILIA BRA"/>
    <s v="Revenda - Salgados"/>
    <n v="58.5"/>
    <m/>
    <x v="0"/>
    <m/>
    <x v="1"/>
    <m/>
    <x v="0"/>
    <d v="2024-07-24T00:00:00"/>
    <x v="1"/>
  </r>
  <r>
    <n v="340"/>
    <s v="DISTRIBUIDORA DE DOCE TAGUATINGA BRA"/>
    <s v="Mercadorias - Doces"/>
    <n v="272.39"/>
    <m/>
    <x v="0"/>
    <m/>
    <x v="1"/>
    <m/>
    <x v="0"/>
    <d v="2024-07-24T00:00:00"/>
    <x v="1"/>
  </r>
  <r>
    <n v="341"/>
    <s v="BRASNICA FRUTAS TROPI GUARA BRA"/>
    <s v="Insumos - Frutas"/>
    <n v="56"/>
    <m/>
    <x v="0"/>
    <m/>
    <x v="1"/>
    <m/>
    <x v="0"/>
    <d v="2024-07-24T00:00:00"/>
    <x v="1"/>
  </r>
  <r>
    <n v="342"/>
    <s v="ATACADAO DIA A DIA TAGBRASILIA BRA"/>
    <s v="Insumos - Cozinha"/>
    <n v="390.54"/>
    <m/>
    <x v="0"/>
    <m/>
    <x v="1"/>
    <m/>
    <x v="0"/>
    <d v="2024-07-24T00:00:00"/>
    <x v="1"/>
  </r>
  <r>
    <n v="343"/>
    <s v="NATURAL BRASIL BRASILIA BRA"/>
    <s v="Insumos - Frutas"/>
    <n v="282"/>
    <m/>
    <x v="0"/>
    <m/>
    <x v="1"/>
    <m/>
    <x v="0"/>
    <d v="2024-07-24T00:00:00"/>
    <x v="1"/>
  </r>
  <r>
    <n v="344"/>
    <s v="SO COCO BRASILIA BRA"/>
    <s v="Insumos - Frutas"/>
    <n v="90"/>
    <m/>
    <x v="0"/>
    <m/>
    <x v="1"/>
    <m/>
    <x v="0"/>
    <d v="2024-07-24T00:00:00"/>
    <x v="1"/>
  </r>
  <r>
    <n v="345"/>
    <s v="Pix recebido de Giovana Cordeiro Fontoura"/>
    <s v="Receitas de Serviços"/>
    <n v="168"/>
    <m/>
    <x v="1"/>
    <m/>
    <x v="0"/>
    <m/>
    <x v="0"/>
    <d v="2024-07-24T00:00:00"/>
    <x v="1"/>
  </r>
  <r>
    <n v="346"/>
    <s v="REF ALUGUEL SEDE CENTRO ESPORTIVO"/>
    <s v="Aluguel"/>
    <n v="27000"/>
    <m/>
    <x v="0"/>
    <m/>
    <x v="0"/>
    <m/>
    <x v="0"/>
    <d v="2024-07-25T00:00:00"/>
    <x v="1"/>
  </r>
  <r>
    <n v="347"/>
    <s v="Valor de Rendimento Remunera+"/>
    <s v="Rendimentos de Aplicações"/>
    <n v="0.03"/>
    <m/>
    <x v="1"/>
    <m/>
    <x v="0"/>
    <m/>
    <x v="0"/>
    <d v="2024-07-25T00:00:00"/>
    <x v="1"/>
  </r>
  <r>
    <n v="349"/>
    <s v="Pix enviado para Ângela Maria De Oliveira Sousa - despesas salgados"/>
    <s v="Revenda - Salgados"/>
    <n v="424.1"/>
    <m/>
    <x v="0"/>
    <m/>
    <x v="1"/>
    <m/>
    <x v="0"/>
    <d v="2024-07-25T00:00:00"/>
    <x v="1"/>
  </r>
  <r>
    <n v="350"/>
    <s v="PAG*CemarPizzariaE BRASILIA BRA"/>
    <s v="Revenda - Salgados"/>
    <n v="56.56"/>
    <m/>
    <x v="0"/>
    <m/>
    <x v="1"/>
    <m/>
    <x v="0"/>
    <d v="2024-07-25T00:00:00"/>
    <x v="1"/>
  </r>
  <r>
    <n v="351"/>
    <s v="Compra de produto NFe 753334-27"/>
    <s v="Mercadorias - Bebidas"/>
    <n v="2418.4899999999998"/>
    <m/>
    <x v="0"/>
    <m/>
    <x v="1"/>
    <m/>
    <x v="0"/>
    <d v="2024-07-26T00:00:00"/>
    <x v="1"/>
  </r>
  <r>
    <n v="352"/>
    <s v="Compra de produto NFe 753335-27"/>
    <s v="Mercadorias - Bebidas"/>
    <n v="324.52999999999997"/>
    <m/>
    <x v="0"/>
    <m/>
    <x v="1"/>
    <m/>
    <x v="0"/>
    <d v="2024-07-26T00:00:00"/>
    <x v="1"/>
  </r>
  <r>
    <n v="353"/>
    <s v="Compra de produto NFe 752272-27"/>
    <s v="Mercadorias - Bebidas"/>
    <n v="109.79"/>
    <m/>
    <x v="0"/>
    <m/>
    <x v="1"/>
    <m/>
    <x v="0"/>
    <d v="2024-07-26T00:00:00"/>
    <x v="1"/>
  </r>
  <r>
    <n v="355"/>
    <s v="ATACADAO DIA A DIA TAGBRASILIA BRA"/>
    <s v="Insumos - Cozinha"/>
    <n v="96.28"/>
    <m/>
    <x v="0"/>
    <m/>
    <x v="1"/>
    <m/>
    <x v="0"/>
    <d v="2024-07-26T00:00:00"/>
    <x v="1"/>
  </r>
  <r>
    <n v="356"/>
    <s v="RDR INFORMATICA REF MENSALIDADE SISTEMA CATEDRAL"/>
    <s v="Software / Licença de Uso"/>
    <n v="134.68"/>
    <m/>
    <x v="0"/>
    <m/>
    <x v="0"/>
    <m/>
    <x v="0"/>
    <d v="2024-07-26T00:00:00"/>
    <x v="1"/>
  </r>
  <r>
    <n v="357"/>
    <s v="Pix enviado para Luiz Carlos De Oliveira ref pgto Felipe!"/>
    <s v="Serviços de Terceiros - Freelancer"/>
    <n v="130"/>
    <m/>
    <x v="0"/>
    <m/>
    <x v="9"/>
    <m/>
    <x v="0"/>
    <d v="2024-07-26T00:00:00"/>
    <x v="1"/>
  </r>
  <r>
    <n v="358"/>
    <s v="Valor de Rendimento Remunera+"/>
    <s v="Rendimentos de Aplicações"/>
    <n v="0.01"/>
    <m/>
    <x v="1"/>
    <m/>
    <x v="0"/>
    <m/>
    <x v="0"/>
    <d v="2024-07-27T00:00:00"/>
    <x v="1"/>
  </r>
  <r>
    <n v="359"/>
    <s v="RESSARCIMENTO ANGELA - REF COMPRA PAES E MUSSARELA"/>
    <s v="Insumos - Cozinha"/>
    <n v="149.86000000000001"/>
    <m/>
    <x v="0"/>
    <m/>
    <x v="1"/>
    <m/>
    <x v="0"/>
    <d v="2024-07-29T00:00:00"/>
    <x v="1"/>
  </r>
  <r>
    <n v="360"/>
    <s v="Pix enviado para Felipe Costa Guedes De Lima"/>
    <s v="Serviços de Terceiros - Professor Futvolei"/>
    <n v="2544"/>
    <m/>
    <x v="0"/>
    <m/>
    <x v="2"/>
    <m/>
    <x v="0"/>
    <d v="2024-07-29T00:00:00"/>
    <x v="1"/>
  </r>
  <r>
    <n v="361"/>
    <s v="Pix enviado para Hyago Coelho Da Cunha Costa"/>
    <s v="Serviços de Terceiros - Professor Futvolei"/>
    <n v="2964"/>
    <m/>
    <x v="0"/>
    <m/>
    <x v="2"/>
    <m/>
    <x v="0"/>
    <d v="2024-07-29T00:00:00"/>
    <x v="1"/>
  </r>
  <r>
    <n v="362"/>
    <s v="Pix enviado para Jefferson Rayann Silva De Deus"/>
    <s v="Serviços de Terceiros - Professor Futvolei"/>
    <n v="4470"/>
    <m/>
    <x v="0"/>
    <m/>
    <x v="2"/>
    <m/>
    <x v="0"/>
    <d v="2024-07-29T00:00:00"/>
    <x v="1"/>
  </r>
  <r>
    <n v="363"/>
    <s v="Pix enviado para João Gabriel Dos Anjos Cruz"/>
    <s v="Serviços de Terceiros - Professor Futvolei"/>
    <n v="3186"/>
    <m/>
    <x v="0"/>
    <m/>
    <x v="2"/>
    <m/>
    <x v="0"/>
    <d v="2024-07-29T00:00:00"/>
    <x v="1"/>
  </r>
  <r>
    <n v="365"/>
    <s v="Valor de Rendimento Remunera+"/>
    <s v="Rendimentos de Aplicações"/>
    <n v="0.02"/>
    <m/>
    <x v="1"/>
    <m/>
    <x v="0"/>
    <m/>
    <x v="0"/>
    <d v="2024-07-29T00:00:00"/>
    <x v="1"/>
  </r>
  <r>
    <n v="366"/>
    <s v="ATACADAO DIA A DIA TAGBRASILIA BRA"/>
    <s v="Insumos - Cozinha"/>
    <n v="519.25"/>
    <m/>
    <x v="0"/>
    <m/>
    <x v="1"/>
    <m/>
    <x v="0"/>
    <d v="2024-07-29T00:00:00"/>
    <x v="1"/>
  </r>
  <r>
    <n v="367"/>
    <s v="PGTO CONTABILIDADE FINANCIER"/>
    <s v="Honorários Contábeis"/>
    <n v="2050"/>
    <m/>
    <x v="0"/>
    <m/>
    <x v="0"/>
    <m/>
    <x v="0"/>
    <d v="2024-07-30T00:00:00"/>
    <x v="1"/>
  </r>
  <r>
    <n v="368"/>
    <s v="3/3 - Compra de produto NFe 980670-2"/>
    <s v="Mercadorias - Picole"/>
    <n v="757.19"/>
    <m/>
    <x v="0"/>
    <m/>
    <x v="1"/>
    <m/>
    <x v="0"/>
    <d v="2024-07-30T00:00:00"/>
    <x v="1"/>
  </r>
  <r>
    <n v="369"/>
    <s v="Compra de produto NFe 15909752-10"/>
    <s v="Mercadorias - Bebidas"/>
    <n v="879.03"/>
    <m/>
    <x v="0"/>
    <m/>
    <x v="1"/>
    <m/>
    <x v="0"/>
    <d v="2024-07-30T00:00:00"/>
    <x v="1"/>
  </r>
  <r>
    <n v="370"/>
    <s v="LANCHONETE DO JULIO BRASILIA BRA REF SALGADOS"/>
    <s v="Revenda - Salgados"/>
    <n v="285.56"/>
    <m/>
    <x v="0"/>
    <m/>
    <x v="1"/>
    <m/>
    <x v="0"/>
    <d v="2024-07-30T00:00:00"/>
    <x v="1"/>
  </r>
  <r>
    <n v="371"/>
    <s v="Pagamento de boleto enviado para FINANCIER BPO CONTABIL LTDA"/>
    <s v="Software / Licença de Uso"/>
    <n v="129.9"/>
    <m/>
    <x v="0"/>
    <m/>
    <x v="0"/>
    <m/>
    <x v="0"/>
    <d v="2024-07-30T00:00:00"/>
    <x v="1"/>
  </r>
  <r>
    <n v="372"/>
    <s v="Pix enviado para Bem Dito Salgados Ltda ref SALGADOS"/>
    <s v="Revenda - Salgados"/>
    <n v="205"/>
    <m/>
    <x v="0"/>
    <m/>
    <x v="1"/>
    <m/>
    <x v="0"/>
    <d v="2024-07-30T00:00:00"/>
    <x v="1"/>
  </r>
  <r>
    <n v="373"/>
    <s v="LANCHONETE DO MAGRAO BRASILIA BRA"/>
    <s v="Revenda - Salgados"/>
    <n v="270"/>
    <m/>
    <x v="0"/>
    <m/>
    <x v="1"/>
    <m/>
    <x v="0"/>
    <d v="2024-07-30T00:00:00"/>
    <x v="1"/>
  </r>
  <r>
    <n v="374"/>
    <s v="Pix enviado para Ângela Maria De Oliveira Sousa"/>
    <s v="Despesas C/Utensilios de Cozinha"/>
    <n v="25.99"/>
    <m/>
    <x v="0"/>
    <m/>
    <x v="1"/>
    <m/>
    <x v="0"/>
    <d v="2024-07-30T00:00:00"/>
    <x v="1"/>
  </r>
  <r>
    <n v="375"/>
    <s v="SUPERMARCADO IDEAL BRASILIA BRA"/>
    <s v="Insumos - Cozinha"/>
    <n v="13.62"/>
    <m/>
    <x v="0"/>
    <m/>
    <x v="1"/>
    <m/>
    <x v="0"/>
    <d v="2024-07-30T00:00:00"/>
    <x v="1"/>
  </r>
  <r>
    <n v="376"/>
    <s v="Valor de Rendimento Remunera+"/>
    <s v="Rendimentos de Aplicações"/>
    <n v="0.02"/>
    <m/>
    <x v="1"/>
    <m/>
    <x v="0"/>
    <m/>
    <x v="0"/>
    <d v="2024-07-30T00:00:00"/>
    <x v="1"/>
  </r>
  <r>
    <n v="377"/>
    <s v="Pix enviado para Supreme Carnes Ltda"/>
    <s v="Insumos - Carnes"/>
    <n v="654"/>
    <m/>
    <x v="0"/>
    <m/>
    <x v="1"/>
    <m/>
    <x v="0"/>
    <d v="2024-07-30T00:00:00"/>
    <x v="1"/>
  </r>
  <r>
    <n v="380"/>
    <s v="Parcelamento PGFN Simples Parc 6-60 em atraso - VENC 31-07-2024"/>
    <s v="Parcelamento PGFN Simples Nacional"/>
    <n v="3735.11"/>
    <m/>
    <x v="0"/>
    <m/>
    <x v="8"/>
    <m/>
    <x v="0"/>
    <d v="2024-07-31T00:00:00"/>
    <x v="1"/>
  </r>
  <r>
    <n v="381"/>
    <s v="Parcelamento Debitos Federais Parc 6- 60 em atraso Venc 31-07-2024"/>
    <s v="Parcelamento Simplificado RFB"/>
    <n v="770.97"/>
    <m/>
    <x v="0"/>
    <m/>
    <x v="8"/>
    <m/>
    <x v="0"/>
    <d v="2024-07-31T00:00:00"/>
    <x v="1"/>
  </r>
  <r>
    <n v="382"/>
    <s v="Parcelamento Simples RFB Parc 6-60 em atraso Venc 31-07-2024"/>
    <s v="Parcelamento do Simples Nacional"/>
    <n v="566.34"/>
    <m/>
    <x v="0"/>
    <m/>
    <x v="8"/>
    <m/>
    <x v="0"/>
    <d v="2024-07-31T00:00:00"/>
    <x v="1"/>
  </r>
  <r>
    <n v="383"/>
    <s v="Parcelamento PGFN INSS Parc 6-56 em atraso venc 31-07-2024"/>
    <s v="Parcelamento PGFN INSS"/>
    <n v="106.3"/>
    <m/>
    <x v="0"/>
    <m/>
    <x v="8"/>
    <m/>
    <x v="0"/>
    <d v="2024-07-31T00:00:00"/>
    <x v="1"/>
  </r>
  <r>
    <n v="384"/>
    <s v="PANIFICADORA DELICIA MBRASILIA BRA - PAES"/>
    <s v="Insumos - Cozinha"/>
    <n v="21.62"/>
    <m/>
    <x v="0"/>
    <m/>
    <x v="1"/>
    <m/>
    <x v="0"/>
    <d v="2024-07-31T00:00:00"/>
    <x v="1"/>
  </r>
  <r>
    <n v="385"/>
    <s v="ATACADAO DIA A DIA TAGBRASILIA BRA"/>
    <s v="Insumos - Cozinha"/>
    <n v="688.05"/>
    <m/>
    <x v="0"/>
    <m/>
    <x v="1"/>
    <m/>
    <x v="0"/>
    <d v="2024-07-31T00:00:00"/>
    <x v="1"/>
  </r>
  <r>
    <n v="387"/>
    <m/>
    <m/>
    <m/>
    <m/>
    <x v="2"/>
    <m/>
    <x v="14"/>
    <m/>
    <x v="0"/>
    <m/>
    <x v="2"/>
  </r>
  <r>
    <n v="386"/>
    <m/>
    <m/>
    <m/>
    <m/>
    <x v="2"/>
    <m/>
    <x v="14"/>
    <m/>
    <x v="0"/>
    <m/>
    <x v="2"/>
  </r>
  <r>
    <n v="386"/>
    <s v="FUTEBOL "/>
    <s v="Transferência de Entrada"/>
    <n v="5015"/>
    <m/>
    <x v="1"/>
    <m/>
    <x v="7"/>
    <m/>
    <x v="0"/>
    <d v="2024-07-01T00:00:00"/>
    <x v="1"/>
  </r>
  <r>
    <n v="387"/>
    <s v="FESTA INFANTIL"/>
    <s v="Transferência de Entrada"/>
    <n v="6890.5"/>
    <m/>
    <x v="1"/>
    <m/>
    <x v="10"/>
    <m/>
    <x v="0"/>
    <d v="2024-07-01T00:00:00"/>
    <x v="1"/>
  </r>
  <r>
    <n v="388"/>
    <s v="PERSONAIS"/>
    <s v="Transferência de Entrada"/>
    <n v="19746"/>
    <m/>
    <x v="1"/>
    <m/>
    <x v="2"/>
    <m/>
    <x v="0"/>
    <d v="2024-07-01T00:00:00"/>
    <x v="1"/>
  </r>
  <r>
    <n v="389"/>
    <s v="BAR REDE"/>
    <s v="Transferência de Entrada"/>
    <n v="50423.75"/>
    <m/>
    <x v="1"/>
    <m/>
    <x v="1"/>
    <m/>
    <x v="0"/>
    <d v="2024-07-01T00:00:00"/>
    <x v="1"/>
  </r>
  <r>
    <n v="390"/>
    <s v="FUTVOLEI REDE"/>
    <s v="Transferência de Entrada"/>
    <n v="32070.92"/>
    <m/>
    <x v="1"/>
    <m/>
    <x v="2"/>
    <m/>
    <x v="0"/>
    <d v="2024-07-01T00:00:00"/>
    <x v="1"/>
  </r>
  <r>
    <n v="391"/>
    <s v="FUTVOLEI SISTEMA"/>
    <s v="Transferência de Entrada"/>
    <n v="8662.48"/>
    <m/>
    <x v="1"/>
    <m/>
    <x v="2"/>
    <m/>
    <x v="0"/>
    <d v="2024-07-01T00:00:00"/>
    <x v="1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  <r>
    <m/>
    <m/>
    <m/>
    <m/>
    <m/>
    <x v="2"/>
    <m/>
    <x v="14"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cd" cacheId="32" applyNumberFormats="0" applyBorderFormats="0" applyFontFormats="0" applyPatternFormats="0" applyAlignmentFormats="0" applyWidthHeightFormats="0" dataCaption="" updatedVersion="8" compact="0" compactData="0">
  <location ref="A1:E6" firstHeaderRow="1" firstDataRow="2" firstDataCol="1"/>
  <pivotFields count="12">
    <pivotField name="ID" compact="0" outline="0" multipleItemSelectionAllowed="1" showAll="0"/>
    <pivotField name="NOME/EMPRESA" compact="0" outline="0" multipleItemSelectionAllowed="1" showAll="0"/>
    <pivotField name="NATUREZA" compact="0" outline="0" multipleItemSelectionAllowed="1" showAll="0"/>
    <pivotField name="VALOR" dataField="1" compact="0" numFmtId="164" outline="0" multipleItemSelectionAllowed="1" showAll="0"/>
    <pivotField name="Coluna 1" compact="0" outline="0" multipleItemSelectionAllowed="1" showAll="0"/>
    <pivotField name="C/D" axis="axisRow" compact="0" outline="0" multipleItemSelectionAllowed="1" showAll="0" sortType="ascending">
      <items count="4">
        <item x="1"/>
        <item x="0"/>
        <item x="2"/>
        <item t="default"/>
      </items>
    </pivotField>
    <pivotField name="FORMA DE PAGAMENTO" compact="0" outline="0" multipleItemSelectionAllowed="1" showAll="0"/>
    <pivotField name="CENTRO DE CUSTO" compact="0" outline="0" multipleItemSelectionAllowed="1" showAll="0"/>
    <pivotField name="PRODUTO/DESCRICAO" compact="0" outline="0" multipleItemSelectionAllowed="1" showAll="0"/>
    <pivotField name="FIXO/VARIAVEL" compact="0" outline="0" multipleItemSelectionAllowed="1" showAll="0"/>
    <pivotField name="DATA" compact="0" numFmtId="14" outline="0" multipleItemSelectionAllowed="1" showAll="0"/>
    <pivotField name="MÊS" axis="axisCol" compact="0" outline="0" multipleItemSelectionAllowed="1" showAll="0" sortType="ascending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SUM of VALOR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1000000}" name="centrovalor D" cacheId="32" applyNumberFormats="0" applyBorderFormats="0" applyFontFormats="0" applyPatternFormats="0" applyAlignmentFormats="0" applyWidthHeightFormats="0" dataCaption="" updatedVersion="8" compact="0" compactData="0">
  <location ref="A3:D11" firstHeaderRow="1" firstDataRow="2" firstDataCol="1" rowPageCount="1" colPageCount="1"/>
  <pivotFields count="12">
    <pivotField name="ID" compact="0" outline="0" multipleItemSelectionAllowed="1" showAll="0"/>
    <pivotField name="NOME/EMPRESA" compact="0" outline="0" multipleItemSelectionAllowed="1" showAll="0"/>
    <pivotField name="NATUREZA" compact="0" outline="0" multipleItemSelectionAllowed="1" showAll="0"/>
    <pivotField name="VALOR" dataField="1" compact="0" numFmtId="164" outline="0" multipleItemSelectionAllowed="1" showAll="0"/>
    <pivotField name="Coluna 1" compact="0" outline="0" multipleItemSelectionAllowed="1" showAll="0"/>
    <pivotField name="C/D" axis="axisPage" compact="0" outline="0" multipleItemSelectionAllowed="1" showAll="0">
      <items count="4">
        <item x="0"/>
        <item h="1" x="1"/>
        <item h="1" x="2"/>
        <item t="default"/>
      </items>
    </pivotField>
    <pivotField name="FORMA DE PAGAMENTO" compact="0" outline="0" multipleItemSelectionAllowed="1" showAll="0"/>
    <pivotField name="CENTRO DE CUSTO" axis="axisRow" compact="0" outline="0" multipleItemSelectionAllowed="1" showAll="0" sortType="ascending">
      <items count="16">
        <item x="12"/>
        <item x="1"/>
        <item x="11"/>
        <item x="6"/>
        <item x="4"/>
        <item x="10"/>
        <item x="9"/>
        <item x="3"/>
        <item x="7"/>
        <item x="2"/>
        <item x="8"/>
        <item x="0"/>
        <item x="13"/>
        <item x="5"/>
        <item x="14"/>
        <item t="default"/>
      </items>
    </pivotField>
    <pivotField name="PRODUTO/DESCRICAO" compact="0" outline="0" multipleItemSelectionAllowed="1" showAll="0"/>
    <pivotField name="FIXO/VARIAVEL" compact="0" outline="0" multipleItemSelectionAllowed="1" showAll="0"/>
    <pivotField name="DATA" compact="0" numFmtId="14" outline="0" multipleItemSelectionAllowed="1" showAll="0"/>
    <pivotField name="MÊS" axis="axisCol" compact="0" outline="0" multipleItemSelectionAllowed="1" showAll="0" sortType="ascending">
      <items count="4">
        <item x="0"/>
        <item x="1"/>
        <item x="2"/>
        <item t="default"/>
      </items>
    </pivotField>
  </pivotFields>
  <rowFields count="1">
    <field x="7"/>
  </rowFields>
  <rowItems count="7">
    <i>
      <x v="1"/>
    </i>
    <i>
      <x v="6"/>
    </i>
    <i>
      <x v="9"/>
    </i>
    <i>
      <x v="10"/>
    </i>
    <i>
      <x v="11"/>
    </i>
    <i>
      <x v="13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5" hier="0"/>
  </pageFields>
  <dataFields count="1">
    <dataField name="SUM of VALOR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2000000}" name="centrovalor C" cacheId="32" applyNumberFormats="0" applyBorderFormats="0" applyFontFormats="0" applyPatternFormats="0" applyAlignmentFormats="0" applyWidthHeightFormats="0" dataCaption="" updatedVersion="8" compact="0" compactData="0">
  <location ref="A3:D17" firstHeaderRow="1" firstDataRow="2" firstDataCol="1" rowPageCount="1" colPageCount="1"/>
  <pivotFields count="12">
    <pivotField name="ID" compact="0" outline="0" multipleItemSelectionAllowed="1" showAll="0"/>
    <pivotField name="NOME/EMPRESA" compact="0" outline="0" multipleItemSelectionAllowed="1" showAll="0"/>
    <pivotField name="NATUREZA" compact="0" outline="0" multipleItemSelectionAllowed="1" showAll="0"/>
    <pivotField name="VALOR" dataField="1" compact="0" numFmtId="164" outline="0" multipleItemSelectionAllowed="1" showAll="0"/>
    <pivotField name="Coluna 1" compact="0" outline="0" multipleItemSelectionAllowed="1" showAll="0"/>
    <pivotField name="C/D" axis="axisPage" compact="0" outline="0" multipleItemSelectionAllowed="1" showAll="0">
      <items count="4">
        <item h="1" x="0"/>
        <item x="1"/>
        <item h="1" x="2"/>
        <item t="default"/>
      </items>
    </pivotField>
    <pivotField name="FORMA DE PAGAMENTO" compact="0" outline="0" multipleItemSelectionAllowed="1" showAll="0"/>
    <pivotField name="CENTRO DE CUSTO" axis="axisRow" compact="0" outline="0" multipleItemSelectionAllowed="1" showAll="0" sortType="ascending">
      <items count="16">
        <item x="12"/>
        <item x="1"/>
        <item x="11"/>
        <item x="6"/>
        <item x="4"/>
        <item x="10"/>
        <item x="9"/>
        <item x="3"/>
        <item x="7"/>
        <item x="2"/>
        <item x="8"/>
        <item x="0"/>
        <item x="13"/>
        <item x="5"/>
        <item x="14"/>
        <item t="default"/>
      </items>
    </pivotField>
    <pivotField name="PRODUTO/DESCRICAO" compact="0" outline="0" multipleItemSelectionAllowed="1" showAll="0"/>
    <pivotField name="FIXO/VARIAVEL" compact="0" outline="0" multipleItemSelectionAllowed="1" showAll="0"/>
    <pivotField name="DATA" compact="0" numFmtId="14" outline="0" multipleItemSelectionAllowed="1" showAll="0"/>
    <pivotField name="MÊS" axis="axisCol" compact="0" outline="0" multipleItemSelectionAllowed="1" showAll="0" sortType="ascending">
      <items count="4">
        <item x="0"/>
        <item x="1"/>
        <item x="2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5" hier="0"/>
  </pageFields>
  <dataFields count="1">
    <dataField name="SUM of VALOR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3000000}" name="data" cacheId="32" applyNumberFormats="0" applyBorderFormats="0" applyFontFormats="0" applyPatternFormats="0" applyAlignmentFormats="0" applyWidthHeightFormats="0" dataCaption="" updatedVersion="8" compact="0" compactData="0">
  <location ref="A1:E6" firstHeaderRow="1" firstDataRow="2" firstDataCol="1"/>
  <pivotFields count="12">
    <pivotField name="ID" compact="0" outline="0" multipleItemSelectionAllowed="1" showAll="0"/>
    <pivotField name="NOME/EMPRESA" compact="0" outline="0" multipleItemSelectionAllowed="1" showAll="0"/>
    <pivotField name="NATUREZA" compact="0" outline="0" multipleItemSelectionAllowed="1" showAll="0"/>
    <pivotField name="VALOR" dataField="1" compact="0" numFmtId="164" outline="0" multipleItemSelectionAllowed="1" showAll="0"/>
    <pivotField name="Coluna 1" compact="0" outline="0" multipleItemSelectionAllowed="1" showAll="0"/>
    <pivotField name="C/D" axis="axisCol" compact="0" outline="0" multipleItemSelectionAllowed="1" showAll="0" sortType="ascending">
      <items count="4">
        <item x="1"/>
        <item x="0"/>
        <item x="2"/>
        <item t="default"/>
      </items>
    </pivotField>
    <pivotField name="FORMA DE PAGAMENTO" compact="0" outline="0" multipleItemSelectionAllowed="1" showAll="0"/>
    <pivotField name="CENTRO DE CUSTO" compact="0" outline="0" multipleItemSelectionAllowed="1" showAll="0"/>
    <pivotField name="PRODUTO/DESCRICAO" compact="0" outline="0" multipleItemSelectionAllowed="1" showAll="0"/>
    <pivotField name="FIXO/VARIAVEL" compact="0" outline="0" multipleItemSelectionAllowed="1" showAll="0"/>
    <pivotField name="DATA" compact="0" numFmtId="14" outline="0" multipleItemSelectionAllowed="1" showAll="0"/>
    <pivotField name="MÊS" axis="axisRow" compact="0" outline="0" multipleItemSelectionAllowed="1" showAll="0" sortType="ascending">
      <items count="4">
        <item x="0"/>
        <item x="1"/>
        <item x="2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VALOR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4000000}" name="fixos" cacheId="32" applyNumberFormats="0" applyBorderFormats="0" applyFontFormats="0" applyPatternFormats="0" applyAlignmentFormats="0" applyWidthHeightFormats="0" dataCaption="" updatedVersion="8" compact="0" compactData="0">
  <location ref="A3:B5" firstHeaderRow="1" firstDataRow="1" firstDataCol="1" rowPageCount="1" colPageCount="1"/>
  <pivotFields count="12">
    <pivotField name="ID" compact="0" outline="0" multipleItemSelectionAllowed="1" showAll="0"/>
    <pivotField name="NOME/EMPRESA" compact="0" outline="0" multipleItemSelectionAllowed="1" showAll="0"/>
    <pivotField name="NATUREZA" compact="0" outline="0" multipleItemSelectionAllowed="1" showAll="0"/>
    <pivotField name="VALOR" dataField="1" compact="0" numFmtId="164" outline="0" multipleItemSelectionAllowed="1" showAll="0"/>
    <pivotField name="Coluna 1" compact="0" outline="0" multipleItemSelectionAllowed="1" showAll="0"/>
    <pivotField name="C/D" axis="axisPage" compact="0" outline="0" multipleItemSelectionAllowed="1" showAll="0">
      <items count="4">
        <item x="0"/>
        <item h="1" x="1"/>
        <item h="1" x="2"/>
        <item t="default"/>
      </items>
    </pivotField>
    <pivotField name="FORMA DE PAGAMENTO" compact="0" outline="0" multipleItemSelectionAllowed="1" showAll="0"/>
    <pivotField name="CENTRO DE CUSTO" compact="0" outline="0" multipleItemSelectionAllowed="1" showAll="0"/>
    <pivotField name="PRODUTO/DESCRICAO" compact="0" outline="0" multipleItemSelectionAllowed="1" showAll="0"/>
    <pivotField name="FIXO/VARIAVEL" axis="axisRow" compact="0" outline="0" multipleItemSelectionAllowed="1" showAll="0" sortType="ascending">
      <items count="7">
        <item m="1" x="5"/>
        <item m="1" x="2"/>
        <item m="1" x="4"/>
        <item m="1" x="3"/>
        <item x="0"/>
        <item x="1"/>
        <item t="default"/>
      </items>
    </pivotField>
    <pivotField name="DATA" compact="0" numFmtId="14" outline="0" multipleItemSelectionAllowed="1" showAll="0"/>
    <pivotField name="MÊS" compact="0" outline="0" multipleItemSelectionAllowed="1" showAll="0"/>
  </pivotFields>
  <rowFields count="1">
    <field x="9"/>
  </rowFields>
  <rowItems count="2">
    <i>
      <x v="4"/>
    </i>
    <i t="grand">
      <x/>
    </i>
  </rowItems>
  <colItems count="1">
    <i/>
  </colItems>
  <pageFields count="1">
    <pageField fld="5" hier="0"/>
  </pageFields>
  <dataFields count="1">
    <dataField name="SUM of VALOR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2" displayName="Tabela_2" ref="A1:L312">
  <autoFilter ref="A1:L312" xr:uid="{00000000-0009-0000-0100-000001000000}"/>
  <tableColumns count="12">
    <tableColumn id="1" xr3:uid="{00000000-0010-0000-0000-000001000000}" name="ID"/>
    <tableColumn id="2" xr3:uid="{00000000-0010-0000-0000-000002000000}" name="NOME/EMPRESA"/>
    <tableColumn id="3" xr3:uid="{00000000-0010-0000-0000-000003000000}" name="NATUREZA"/>
    <tableColumn id="4" xr3:uid="{00000000-0010-0000-0000-000004000000}" name="VALOR"/>
    <tableColumn id="5" xr3:uid="{00000000-0010-0000-0000-000005000000}" name="Coluna 1"/>
    <tableColumn id="6" xr3:uid="{00000000-0010-0000-0000-000006000000}" name="C/D"/>
    <tableColumn id="7" xr3:uid="{00000000-0010-0000-0000-000007000000}" name="FORMA DE PAGAMENTO"/>
    <tableColumn id="8" xr3:uid="{00000000-0010-0000-0000-000008000000}" name="CENTRO DE CUSTO"/>
    <tableColumn id="9" xr3:uid="{00000000-0010-0000-0000-000009000000}" name="PRODUTO/DESCRICAO"/>
    <tableColumn id="10" xr3:uid="{00000000-0010-0000-0000-00000A000000}" name="FIXO/VARIAVEL"/>
    <tableColumn id="11" xr3:uid="{00000000-0010-0000-0000-00000B000000}" name="DATA"/>
    <tableColumn id="12" xr3:uid="{00000000-0010-0000-0000-00000C000000}" name="MÊS"/>
  </tableColumns>
  <tableStyleInfo name="BASE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ENTRO" displayName="CENTRO" ref="A11:B26">
  <autoFilter ref="A11:B26" xr:uid="{00000000-0009-0000-0100-000002000000}"/>
  <tableColumns count="2">
    <tableColumn id="1" xr3:uid="{00000000-0010-0000-0100-000001000000}" name="CENTROS DE CUSTO"/>
    <tableColumn id="2" xr3:uid="{00000000-0010-0000-0100-000002000000}" name="FIXO/VARIAVEL"/>
  </tableColumns>
  <tableStyleInfo name="CENTRO DE CUST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_1" displayName="Tabela_1" ref="A11:E224">
  <autoFilter ref="A11:E224" xr:uid="{00000000-0009-0000-0100-000003000000}"/>
  <tableColumns count="5">
    <tableColumn id="1" xr3:uid="{00000000-0010-0000-0200-000001000000}" name="COLABORADOR"/>
    <tableColumn id="2" xr3:uid="{00000000-0010-0000-0200-000002000000}" name="TIPO DE PAGAMENTO"/>
    <tableColumn id="3" xr3:uid="{00000000-0010-0000-0200-000003000000}" name="DATA"/>
    <tableColumn id="4" xr3:uid="{00000000-0010-0000-0200-000004000000}" name="VALOR"/>
    <tableColumn id="5" xr3:uid="{00000000-0010-0000-0200-000005000000}" name="Coluna 1"/>
  </tableColumns>
  <tableStyleInfo name="FOPA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1"/>
  <sheetViews>
    <sheetView showGridLines="0" workbookViewId="0"/>
  </sheetViews>
  <sheetFormatPr defaultColWidth="12.5703125" defaultRowHeight="15.75" customHeight="1"/>
  <sheetData>
    <row r="1" spans="1:19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62" t="s">
        <v>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1" spans="1:19">
      <c r="B11" s="64" t="s">
        <v>1</v>
      </c>
      <c r="C11" s="65"/>
    </row>
    <row r="12" spans="1:19">
      <c r="B12" s="2"/>
      <c r="C12" s="3"/>
    </row>
    <row r="13" spans="1:19">
      <c r="B13" s="2"/>
      <c r="C13" s="3"/>
    </row>
    <row r="14" spans="1:19">
      <c r="B14" s="2"/>
      <c r="C14" s="3"/>
      <c r="F14" s="4"/>
    </row>
    <row r="15" spans="1:19">
      <c r="B15" s="2"/>
      <c r="C15" s="3"/>
      <c r="F15" s="5"/>
    </row>
    <row r="16" spans="1:19">
      <c r="B16" s="2"/>
      <c r="C16" s="3"/>
    </row>
    <row r="17" spans="2:12">
      <c r="B17" s="2"/>
      <c r="C17" s="3"/>
      <c r="L17" s="5"/>
    </row>
    <row r="18" spans="2:12">
      <c r="B18" s="2"/>
      <c r="C18" s="3"/>
    </row>
    <row r="19" spans="2:12">
      <c r="B19" s="2"/>
      <c r="C19" s="3"/>
    </row>
    <row r="20" spans="2:12">
      <c r="B20" s="2"/>
      <c r="C20" s="3"/>
    </row>
    <row r="21" spans="2:12">
      <c r="B21" s="2"/>
      <c r="C21" s="3"/>
    </row>
    <row r="22" spans="2:12">
      <c r="B22" s="2"/>
      <c r="C22" s="3"/>
    </row>
    <row r="23" spans="2:12">
      <c r="B23" s="2"/>
      <c r="C23" s="3"/>
    </row>
    <row r="24" spans="2:12">
      <c r="B24" s="2"/>
      <c r="C24" s="3"/>
    </row>
    <row r="25" spans="2:12">
      <c r="B25" s="2"/>
      <c r="C25" s="3"/>
    </row>
    <row r="26" spans="2:12">
      <c r="B26" s="2"/>
      <c r="C26" s="3"/>
    </row>
    <row r="27" spans="2:12">
      <c r="B27" s="2"/>
      <c r="C27" s="3"/>
    </row>
    <row r="28" spans="2:12">
      <c r="B28" s="2"/>
      <c r="C28" s="3"/>
    </row>
    <row r="29" spans="2:12">
      <c r="B29" s="2"/>
      <c r="C29" s="3"/>
    </row>
    <row r="30" spans="2:12">
      <c r="B30" s="2"/>
      <c r="C30" s="3"/>
    </row>
    <row r="31" spans="2:12">
      <c r="B31" s="6"/>
      <c r="C31" s="7"/>
    </row>
  </sheetData>
  <mergeCells count="2">
    <mergeCell ref="A9:Q9"/>
    <mergeCell ref="B11:C1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10"/>
  <sheetViews>
    <sheetView showGridLines="0" tabSelected="1" workbookViewId="0">
      <pane ySplit="1" topLeftCell="A2" activePane="bottomLeft" state="frozen"/>
      <selection pane="bottomLeft" activeCell="I7" sqref="I7"/>
    </sheetView>
  </sheetViews>
  <sheetFormatPr defaultColWidth="12.5703125" defaultRowHeight="15.75" customHeight="1"/>
  <cols>
    <col min="1" max="1" width="5.140625" customWidth="1"/>
    <col min="2" max="2" width="37.5703125" customWidth="1"/>
    <col min="3" max="3" width="33.140625" customWidth="1"/>
    <col min="4" max="4" width="13.85546875" customWidth="1"/>
    <col min="5" max="5" width="15.28515625" customWidth="1"/>
    <col min="7" max="7" width="23.85546875" customWidth="1"/>
    <col min="8" max="8" width="23.28515625" customWidth="1"/>
    <col min="9" max="9" width="22.5703125" customWidth="1"/>
    <col min="10" max="10" width="17.28515625" customWidth="1"/>
    <col min="11" max="11" width="12.85546875" customWidth="1"/>
    <col min="12" max="12" width="11.7109375" customWidth="1"/>
  </cols>
  <sheetData>
    <row r="1" spans="1:26" ht="12.75">
      <c r="A1" s="8" t="s">
        <v>2</v>
      </c>
      <c r="B1" s="9" t="s">
        <v>3</v>
      </c>
      <c r="C1" s="9" t="s">
        <v>4</v>
      </c>
      <c r="D1" s="10" t="s">
        <v>5</v>
      </c>
      <c r="E1" s="10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11" t="s">
        <v>13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>
      <c r="A2" s="13">
        <v>1</v>
      </c>
      <c r="B2" s="14" t="s">
        <v>14</v>
      </c>
      <c r="C2" s="14" t="s">
        <v>15</v>
      </c>
      <c r="D2" s="15">
        <v>119.97</v>
      </c>
      <c r="E2" s="15"/>
      <c r="F2" s="14" t="s">
        <v>16</v>
      </c>
      <c r="G2" s="14"/>
      <c r="H2" s="14" t="s">
        <v>17</v>
      </c>
      <c r="I2" s="14"/>
      <c r="J2" s="14" t="s">
        <v>305</v>
      </c>
      <c r="K2" s="16">
        <v>45444</v>
      </c>
      <c r="L2" s="17">
        <v>6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>
      <c r="A3" s="18">
        <v>2</v>
      </c>
      <c r="B3" s="19" t="s">
        <v>18</v>
      </c>
      <c r="C3" s="19" t="s">
        <v>19</v>
      </c>
      <c r="D3" s="20">
        <v>566.13</v>
      </c>
      <c r="E3" s="20"/>
      <c r="F3" s="19" t="s">
        <v>16</v>
      </c>
      <c r="G3" s="19"/>
      <c r="H3" s="19" t="s">
        <v>20</v>
      </c>
      <c r="I3" s="19"/>
      <c r="J3" s="19" t="e">
        <f t="array" aca="1" ref="J3" ca="1">_xludf.XLOOKUP(H3,CENTRO[CENTROS DE CUSTO],CENTRO[FIXO/VARIAVEL],"",0)</f>
        <v>#NAME?</v>
      </c>
      <c r="K3" s="21">
        <v>45444</v>
      </c>
      <c r="L3" s="22">
        <v>6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>
      <c r="A4" s="13">
        <v>3</v>
      </c>
      <c r="B4" s="14" t="s">
        <v>14</v>
      </c>
      <c r="C4" s="14" t="s">
        <v>15</v>
      </c>
      <c r="D4" s="15">
        <v>42.75</v>
      </c>
      <c r="E4" s="15"/>
      <c r="F4" s="14" t="s">
        <v>16</v>
      </c>
      <c r="G4" s="14"/>
      <c r="H4" s="14" t="s">
        <v>17</v>
      </c>
      <c r="I4" s="14"/>
      <c r="J4" s="14" t="e">
        <f t="array" aca="1" ref="J4" ca="1">_xludf.XLOOKUP(H4,CENTRO[CENTROS DE CUSTO],CENTRO[FIXO/VARIAVEL],"",0)</f>
        <v>#NAME?</v>
      </c>
      <c r="K4" s="16">
        <v>45445</v>
      </c>
      <c r="L4" s="17">
        <v>6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>
      <c r="A5" s="18">
        <v>4</v>
      </c>
      <c r="B5" s="19" t="s">
        <v>21</v>
      </c>
      <c r="C5" s="19" t="s">
        <v>22</v>
      </c>
      <c r="D5" s="20">
        <v>1650</v>
      </c>
      <c r="E5" s="20"/>
      <c r="F5" s="19" t="s">
        <v>16</v>
      </c>
      <c r="G5" s="19"/>
      <c r="H5" s="19" t="s">
        <v>17</v>
      </c>
      <c r="I5" s="19"/>
      <c r="J5" s="19" t="e">
        <f t="array" aca="1" ref="J5" ca="1">_xludf.XLOOKUP(H5,CENTRO[CENTROS DE CUSTO],CENTRO[FIXO/VARIAVEL],"",0)</f>
        <v>#NAME?</v>
      </c>
      <c r="K5" s="21">
        <v>45446</v>
      </c>
      <c r="L5" s="22"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>
      <c r="A6" s="13">
        <v>5</v>
      </c>
      <c r="B6" s="14" t="s">
        <v>23</v>
      </c>
      <c r="C6" s="14" t="s">
        <v>24</v>
      </c>
      <c r="D6" s="15">
        <v>129.9</v>
      </c>
      <c r="E6" s="15"/>
      <c r="F6" s="14" t="s">
        <v>16</v>
      </c>
      <c r="G6" s="14"/>
      <c r="H6" s="14" t="s">
        <v>17</v>
      </c>
      <c r="I6" s="14"/>
      <c r="J6" s="14" t="e">
        <f t="array" aca="1" ref="J6" ca="1">_xludf.XLOOKUP(H6,CENTRO[CENTROS DE CUSTO],CENTRO[FIXO/VARIAVEL],"",0)</f>
        <v>#NAME?</v>
      </c>
      <c r="K6" s="16">
        <v>45446</v>
      </c>
      <c r="L6" s="17">
        <v>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>
      <c r="A7" s="18">
        <v>6</v>
      </c>
      <c r="B7" s="19" t="s">
        <v>25</v>
      </c>
      <c r="C7" s="19" t="s">
        <v>26</v>
      </c>
      <c r="D7" s="20">
        <v>2500</v>
      </c>
      <c r="E7" s="20"/>
      <c r="F7" s="19" t="s">
        <v>16</v>
      </c>
      <c r="G7" s="19"/>
      <c r="H7" s="19" t="s">
        <v>20</v>
      </c>
      <c r="I7" s="19"/>
      <c r="J7" s="19" t="e">
        <f t="array" aca="1" ref="J7" ca="1">_xludf.XLOOKUP(H7,CENTRO[CENTROS DE CUSTO],CENTRO[FIXO/VARIAVEL],"",0)</f>
        <v>#NAME?</v>
      </c>
      <c r="K7" s="21">
        <v>45446</v>
      </c>
      <c r="L7" s="22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>
      <c r="A8" s="13">
        <v>7</v>
      </c>
      <c r="B8" s="14" t="s">
        <v>27</v>
      </c>
      <c r="C8" s="14" t="s">
        <v>28</v>
      </c>
      <c r="D8" s="15">
        <v>2411.56</v>
      </c>
      <c r="E8" s="15"/>
      <c r="F8" s="14" t="s">
        <v>16</v>
      </c>
      <c r="G8" s="14"/>
      <c r="H8" s="14" t="s">
        <v>20</v>
      </c>
      <c r="I8" s="14"/>
      <c r="J8" s="14" t="e">
        <f t="array" aca="1" ref="J8" ca="1">_xludf.XLOOKUP(H8,CENTRO[CENTROS DE CUSTO],CENTRO[FIXO/VARIAVEL],"",0)</f>
        <v>#NAME?</v>
      </c>
      <c r="K8" s="16">
        <v>45446</v>
      </c>
      <c r="L8" s="17">
        <v>6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>
      <c r="A9" s="18">
        <v>8</v>
      </c>
      <c r="B9" s="19" t="s">
        <v>29</v>
      </c>
      <c r="C9" s="19" t="s">
        <v>30</v>
      </c>
      <c r="D9" s="20">
        <v>1173.08</v>
      </c>
      <c r="E9" s="20"/>
      <c r="F9" s="19" t="s">
        <v>16</v>
      </c>
      <c r="G9" s="19"/>
      <c r="H9" s="19" t="s">
        <v>20</v>
      </c>
      <c r="I9" s="19"/>
      <c r="J9" s="19" t="e">
        <f t="array" aca="1" ref="J9" ca="1">_xludf.XLOOKUP(H9,CENTRO[CENTROS DE CUSTO],CENTRO[FIXO/VARIAVEL],"",0)</f>
        <v>#NAME?</v>
      </c>
      <c r="K9" s="21">
        <v>45446</v>
      </c>
      <c r="L9" s="22">
        <v>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75">
      <c r="A10" s="13">
        <v>9</v>
      </c>
      <c r="B10" s="14" t="s">
        <v>31</v>
      </c>
      <c r="C10" s="14" t="s">
        <v>32</v>
      </c>
      <c r="D10" s="15">
        <v>567.52</v>
      </c>
      <c r="E10" s="15"/>
      <c r="F10" s="14" t="s">
        <v>16</v>
      </c>
      <c r="G10" s="14"/>
      <c r="H10" s="14" t="s">
        <v>17</v>
      </c>
      <c r="I10" s="14"/>
      <c r="J10" s="14" t="e">
        <f t="array" aca="1" ref="J10" ca="1">_xludf.XLOOKUP(H10,CENTRO[CENTROS DE CUSTO],CENTRO[FIXO/VARIAVEL],"",0)</f>
        <v>#NAME?</v>
      </c>
      <c r="K10" s="16">
        <v>45446</v>
      </c>
      <c r="L10" s="17">
        <v>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>
      <c r="A11" s="18">
        <v>11</v>
      </c>
      <c r="B11" s="19" t="s">
        <v>33</v>
      </c>
      <c r="C11" s="19" t="s">
        <v>34</v>
      </c>
      <c r="D11" s="20">
        <v>225</v>
      </c>
      <c r="E11" s="20"/>
      <c r="F11" s="19" t="s">
        <v>16</v>
      </c>
      <c r="G11" s="19"/>
      <c r="H11" s="19" t="s">
        <v>20</v>
      </c>
      <c r="I11" s="19"/>
      <c r="J11" s="19" t="e">
        <f t="array" aca="1" ref="J11" ca="1">_xludf.XLOOKUP(H11,CENTRO[CENTROS DE CUSTO],CENTRO[FIXO/VARIAVEL],"",0)</f>
        <v>#NAME?</v>
      </c>
      <c r="K11" s="21">
        <v>45446</v>
      </c>
      <c r="L11" s="22">
        <v>6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>
      <c r="A12" s="13">
        <v>12</v>
      </c>
      <c r="B12" s="14" t="s">
        <v>35</v>
      </c>
      <c r="C12" s="14" t="s">
        <v>19</v>
      </c>
      <c r="D12" s="15">
        <v>473.04</v>
      </c>
      <c r="E12" s="15"/>
      <c r="F12" s="14" t="s">
        <v>16</v>
      </c>
      <c r="G12" s="14"/>
      <c r="H12" s="14" t="s">
        <v>20</v>
      </c>
      <c r="I12" s="14"/>
      <c r="J12" s="14" t="e">
        <f t="array" aca="1" ref="J12" ca="1">_xludf.XLOOKUP(H12,CENTRO[CENTROS DE CUSTO],CENTRO[FIXO/VARIAVEL],"",0)</f>
        <v>#NAME?</v>
      </c>
      <c r="K12" s="16">
        <v>45446</v>
      </c>
      <c r="L12" s="17">
        <v>6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>
      <c r="A13" s="18">
        <v>13</v>
      </c>
      <c r="B13" s="19" t="s">
        <v>25</v>
      </c>
      <c r="C13" s="19" t="s">
        <v>26</v>
      </c>
      <c r="D13" s="20">
        <v>4738</v>
      </c>
      <c r="E13" s="20"/>
      <c r="F13" s="19" t="s">
        <v>16</v>
      </c>
      <c r="G13" s="19"/>
      <c r="H13" s="19" t="s">
        <v>20</v>
      </c>
      <c r="I13" s="19"/>
      <c r="J13" s="19" t="e">
        <f t="array" aca="1" ref="J13" ca="1">_xludf.XLOOKUP(H13,CENTRO[CENTROS DE CUSTO],CENTRO[FIXO/VARIAVEL],"",0)</f>
        <v>#NAME?</v>
      </c>
      <c r="K13" s="21">
        <v>45447</v>
      </c>
      <c r="L13" s="22">
        <v>6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>
      <c r="A14" s="13">
        <v>16</v>
      </c>
      <c r="B14" s="14" t="s">
        <v>36</v>
      </c>
      <c r="C14" s="14" t="s">
        <v>28</v>
      </c>
      <c r="D14" s="15">
        <v>1000</v>
      </c>
      <c r="E14" s="15"/>
      <c r="F14" s="14" t="s">
        <v>16</v>
      </c>
      <c r="G14" s="14"/>
      <c r="H14" s="14" t="s">
        <v>20</v>
      </c>
      <c r="I14" s="14"/>
      <c r="J14" s="14" t="e">
        <f t="array" aca="1" ref="J14" ca="1">_xludf.XLOOKUP(H14,CENTRO[CENTROS DE CUSTO],CENTRO[FIXO/VARIAVEL],"",0)</f>
        <v>#NAME?</v>
      </c>
      <c r="K14" s="16">
        <v>45447</v>
      </c>
      <c r="L14" s="17">
        <v>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>
      <c r="A15" s="18">
        <v>17</v>
      </c>
      <c r="B15" s="19" t="s">
        <v>37</v>
      </c>
      <c r="C15" s="19" t="s">
        <v>19</v>
      </c>
      <c r="D15" s="20">
        <v>28.86</v>
      </c>
      <c r="E15" s="20"/>
      <c r="F15" s="19" t="s">
        <v>16</v>
      </c>
      <c r="G15" s="19"/>
      <c r="H15" s="19" t="s">
        <v>20</v>
      </c>
      <c r="I15" s="19"/>
      <c r="J15" s="19" t="e">
        <f t="array" aca="1" ref="J15" ca="1">_xludf.XLOOKUP(H15,CENTRO[CENTROS DE CUSTO],CENTRO[FIXO/VARIAVEL],"",0)</f>
        <v>#NAME?</v>
      </c>
      <c r="K15" s="21">
        <v>45447</v>
      </c>
      <c r="L15" s="22">
        <v>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>
      <c r="A16" s="13">
        <v>18</v>
      </c>
      <c r="B16" s="14" t="s">
        <v>38</v>
      </c>
      <c r="C16" s="14" t="s">
        <v>39</v>
      </c>
      <c r="D16" s="15">
        <v>165</v>
      </c>
      <c r="E16" s="15"/>
      <c r="F16" s="14" t="s">
        <v>16</v>
      </c>
      <c r="G16" s="14"/>
      <c r="H16" s="14" t="s">
        <v>20</v>
      </c>
      <c r="I16" s="14"/>
      <c r="J16" s="14" t="e">
        <f t="array" aca="1" ref="J16" ca="1">_xludf.XLOOKUP(H16,CENTRO[CENTROS DE CUSTO],CENTRO[FIXO/VARIAVEL],"",0)</f>
        <v>#NAME?</v>
      </c>
      <c r="K16" s="16">
        <v>45447</v>
      </c>
      <c r="L16" s="17">
        <v>6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>
      <c r="A17" s="18">
        <v>19</v>
      </c>
      <c r="B17" s="19" t="s">
        <v>40</v>
      </c>
      <c r="C17" s="19" t="s">
        <v>24</v>
      </c>
      <c r="D17" s="20">
        <v>649.58000000000004</v>
      </c>
      <c r="E17" s="20"/>
      <c r="F17" s="19" t="s">
        <v>16</v>
      </c>
      <c r="G17" s="19"/>
      <c r="H17" s="19" t="s">
        <v>41</v>
      </c>
      <c r="I17" s="19"/>
      <c r="J17" s="19" t="e">
        <f t="array" aca="1" ref="J17" ca="1">_xludf.XLOOKUP(H17,CENTRO[CENTROS DE CUSTO],CENTRO[FIXO/VARIAVEL],"",0)</f>
        <v>#NAME?</v>
      </c>
      <c r="K17" s="21">
        <v>45448</v>
      </c>
      <c r="L17" s="22">
        <v>6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>
      <c r="A18" s="13">
        <v>21</v>
      </c>
      <c r="B18" s="14" t="s">
        <v>42</v>
      </c>
      <c r="C18" s="14" t="s">
        <v>28</v>
      </c>
      <c r="D18" s="15">
        <v>165.24</v>
      </c>
      <c r="E18" s="15"/>
      <c r="F18" s="14" t="s">
        <v>16</v>
      </c>
      <c r="G18" s="14"/>
      <c r="H18" s="14" t="s">
        <v>20</v>
      </c>
      <c r="I18" s="14"/>
      <c r="J18" s="14" t="e">
        <f t="array" aca="1" ref="J18" ca="1">_xludf.XLOOKUP(H18,CENTRO[CENTROS DE CUSTO],CENTRO[FIXO/VARIAVEL],"",0)</f>
        <v>#NAME?</v>
      </c>
      <c r="K18" s="16">
        <v>45448</v>
      </c>
      <c r="L18" s="17">
        <v>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>
      <c r="A19" s="18">
        <v>22</v>
      </c>
      <c r="B19" s="19" t="s">
        <v>43</v>
      </c>
      <c r="C19" s="19" t="s">
        <v>19</v>
      </c>
      <c r="D19" s="20">
        <v>84.85</v>
      </c>
      <c r="E19" s="20"/>
      <c r="F19" s="19" t="s">
        <v>16</v>
      </c>
      <c r="G19" s="19"/>
      <c r="H19" s="19" t="s">
        <v>20</v>
      </c>
      <c r="I19" s="19"/>
      <c r="J19" s="19" t="e">
        <f t="array" aca="1" ref="J19" ca="1">_xludf.XLOOKUP(H19,CENTRO[CENTROS DE CUSTO],CENTRO[FIXO/VARIAVEL],"",0)</f>
        <v>#NAME?</v>
      </c>
      <c r="K19" s="21">
        <v>45448</v>
      </c>
      <c r="L19" s="22">
        <v>6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>
      <c r="A20" s="13">
        <v>23</v>
      </c>
      <c r="B20" s="14" t="s">
        <v>44</v>
      </c>
      <c r="C20" s="14" t="s">
        <v>28</v>
      </c>
      <c r="D20" s="15">
        <v>379.04</v>
      </c>
      <c r="E20" s="15"/>
      <c r="F20" s="14" t="s">
        <v>16</v>
      </c>
      <c r="G20" s="14"/>
      <c r="H20" s="14" t="s">
        <v>20</v>
      </c>
      <c r="I20" s="14"/>
      <c r="J20" s="14" t="e">
        <f t="array" aca="1" ref="J20" ca="1">_xludf.XLOOKUP(H20,CENTRO[CENTROS DE CUSTO],CENTRO[FIXO/VARIAVEL],"",0)</f>
        <v>#NAME?</v>
      </c>
      <c r="K20" s="16">
        <v>45448</v>
      </c>
      <c r="L20" s="17">
        <v>6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>
      <c r="A21" s="18">
        <v>27</v>
      </c>
      <c r="B21" s="19" t="s">
        <v>45</v>
      </c>
      <c r="C21" s="19" t="s">
        <v>46</v>
      </c>
      <c r="D21" s="20">
        <v>602</v>
      </c>
      <c r="E21" s="20"/>
      <c r="F21" s="19" t="s">
        <v>16</v>
      </c>
      <c r="G21" s="19"/>
      <c r="H21" s="19" t="s">
        <v>20</v>
      </c>
      <c r="I21" s="19"/>
      <c r="J21" s="19" t="e">
        <f t="array" aca="1" ref="J21" ca="1">_xludf.XLOOKUP(H21,CENTRO[CENTROS DE CUSTO],CENTRO[FIXO/VARIAVEL],"",0)</f>
        <v>#NAME?</v>
      </c>
      <c r="K21" s="21">
        <v>45449</v>
      </c>
      <c r="L21" s="22">
        <v>6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>
      <c r="A22" s="13">
        <v>28</v>
      </c>
      <c r="B22" s="14" t="s">
        <v>47</v>
      </c>
      <c r="C22" s="14" t="s">
        <v>48</v>
      </c>
      <c r="D22" s="15">
        <v>1600</v>
      </c>
      <c r="E22" s="15"/>
      <c r="F22" s="14" t="s">
        <v>16</v>
      </c>
      <c r="G22" s="14"/>
      <c r="H22" s="14" t="s">
        <v>20</v>
      </c>
      <c r="I22" s="14"/>
      <c r="J22" s="14" t="e">
        <f t="array" aca="1" ref="J22" ca="1">_xludf.XLOOKUP(H22,CENTRO[CENTROS DE CUSTO],CENTRO[FIXO/VARIAVEL],"",0)</f>
        <v>#NAME?</v>
      </c>
      <c r="K22" s="16">
        <v>45449</v>
      </c>
      <c r="L22" s="17">
        <v>6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>
      <c r="A23" s="18">
        <v>29</v>
      </c>
      <c r="B23" s="19" t="s">
        <v>49</v>
      </c>
      <c r="C23" s="19" t="s">
        <v>48</v>
      </c>
      <c r="D23" s="20">
        <v>1600</v>
      </c>
      <c r="E23" s="20"/>
      <c r="F23" s="19" t="s">
        <v>16</v>
      </c>
      <c r="G23" s="19"/>
      <c r="H23" s="19" t="s">
        <v>20</v>
      </c>
      <c r="I23" s="19"/>
      <c r="J23" s="19" t="e">
        <f t="array" aca="1" ref="J23" ca="1">_xludf.XLOOKUP(H23,CENTRO[CENTROS DE CUSTO],CENTRO[FIXO/VARIAVEL],"",0)</f>
        <v>#NAME?</v>
      </c>
      <c r="K23" s="21">
        <v>45449</v>
      </c>
      <c r="L23" s="22">
        <v>6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>
      <c r="A24" s="13">
        <v>30</v>
      </c>
      <c r="B24" s="14" t="s">
        <v>47</v>
      </c>
      <c r="C24" s="14" t="s">
        <v>46</v>
      </c>
      <c r="D24" s="15">
        <v>130</v>
      </c>
      <c r="E24" s="15"/>
      <c r="F24" s="14" t="s">
        <v>16</v>
      </c>
      <c r="G24" s="14"/>
      <c r="H24" s="14" t="s">
        <v>20</v>
      </c>
      <c r="I24" s="14"/>
      <c r="J24" s="14" t="e">
        <f t="array" aca="1" ref="J24" ca="1">_xludf.XLOOKUP(H24,CENTRO[CENTROS DE CUSTO],CENTRO[FIXO/VARIAVEL],"",0)</f>
        <v>#NAME?</v>
      </c>
      <c r="K24" s="16">
        <v>45449</v>
      </c>
      <c r="L24" s="17">
        <v>6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>
      <c r="A25" s="18">
        <v>31</v>
      </c>
      <c r="B25" s="19" t="s">
        <v>50</v>
      </c>
      <c r="C25" s="19" t="s">
        <v>48</v>
      </c>
      <c r="D25" s="20">
        <v>1800</v>
      </c>
      <c r="E25" s="20"/>
      <c r="F25" s="19" t="s">
        <v>16</v>
      </c>
      <c r="G25" s="19"/>
      <c r="H25" s="19" t="s">
        <v>20</v>
      </c>
      <c r="I25" s="19"/>
      <c r="J25" s="19" t="e">
        <f t="array" aca="1" ref="J25" ca="1">_xludf.XLOOKUP(H25,CENTRO[CENTROS DE CUSTO],CENTRO[FIXO/VARIAVEL],"",0)</f>
        <v>#NAME?</v>
      </c>
      <c r="K25" s="21">
        <v>45449</v>
      </c>
      <c r="L25" s="22">
        <v>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>
      <c r="A26" s="13">
        <v>32</v>
      </c>
      <c r="B26" s="14" t="s">
        <v>51</v>
      </c>
      <c r="C26" s="14" t="s">
        <v>46</v>
      </c>
      <c r="D26" s="15">
        <v>130</v>
      </c>
      <c r="E26" s="15"/>
      <c r="F26" s="14" t="s">
        <v>16</v>
      </c>
      <c r="G26" s="14"/>
      <c r="H26" s="14" t="s">
        <v>20</v>
      </c>
      <c r="I26" s="14"/>
      <c r="J26" s="14" t="e">
        <f t="array" aca="1" ref="J26" ca="1">_xludf.XLOOKUP(H26,CENTRO[CENTROS DE CUSTO],CENTRO[FIXO/VARIAVEL],"",0)</f>
        <v>#NAME?</v>
      </c>
      <c r="K26" s="16">
        <v>45449</v>
      </c>
      <c r="L26" s="17">
        <v>6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>
      <c r="A27" s="18">
        <v>33</v>
      </c>
      <c r="B27" s="19" t="s">
        <v>52</v>
      </c>
      <c r="C27" s="19" t="s">
        <v>48</v>
      </c>
      <c r="D27" s="20">
        <v>1300</v>
      </c>
      <c r="E27" s="20"/>
      <c r="F27" s="19" t="s">
        <v>16</v>
      </c>
      <c r="G27" s="19"/>
      <c r="H27" s="19" t="s">
        <v>17</v>
      </c>
      <c r="I27" s="19"/>
      <c r="J27" s="19" t="e">
        <f t="array" aca="1" ref="J27" ca="1">_xludf.XLOOKUP(H27,CENTRO[CENTROS DE CUSTO],CENTRO[FIXO/VARIAVEL],"",0)</f>
        <v>#NAME?</v>
      </c>
      <c r="K27" s="21">
        <v>45449</v>
      </c>
      <c r="L27" s="22">
        <v>6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>
      <c r="A28" s="13">
        <v>34</v>
      </c>
      <c r="B28" s="14" t="s">
        <v>53</v>
      </c>
      <c r="C28" s="14" t="s">
        <v>48</v>
      </c>
      <c r="D28" s="15">
        <v>1582</v>
      </c>
      <c r="E28" s="15"/>
      <c r="F28" s="14" t="s">
        <v>16</v>
      </c>
      <c r="G28" s="14"/>
      <c r="H28" s="14" t="s">
        <v>17</v>
      </c>
      <c r="I28" s="14"/>
      <c r="J28" s="14" t="e">
        <f t="array" aca="1" ref="J28" ca="1">_xludf.XLOOKUP(H28,CENTRO[CENTROS DE CUSTO],CENTRO[FIXO/VARIAVEL],"",0)</f>
        <v>#NAME?</v>
      </c>
      <c r="K28" s="16">
        <v>45449</v>
      </c>
      <c r="L28" s="17">
        <v>6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>
      <c r="A29" s="18">
        <v>35</v>
      </c>
      <c r="B29" s="19" t="s">
        <v>54</v>
      </c>
      <c r="C29" s="19" t="s">
        <v>48</v>
      </c>
      <c r="D29" s="20">
        <v>2500</v>
      </c>
      <c r="E29" s="20"/>
      <c r="F29" s="19" t="s">
        <v>16</v>
      </c>
      <c r="G29" s="19"/>
      <c r="H29" s="19" t="s">
        <v>20</v>
      </c>
      <c r="I29" s="19"/>
      <c r="J29" s="19" t="e">
        <f t="array" aca="1" ref="J29" ca="1">_xludf.XLOOKUP(H29,CENTRO[CENTROS DE CUSTO],CENTRO[FIXO/VARIAVEL],"",0)</f>
        <v>#NAME?</v>
      </c>
      <c r="K29" s="21">
        <v>45449</v>
      </c>
      <c r="L29" s="22">
        <v>6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>
      <c r="A30" s="13">
        <v>36</v>
      </c>
      <c r="B30" s="14" t="s">
        <v>55</v>
      </c>
      <c r="C30" s="14" t="s">
        <v>15</v>
      </c>
      <c r="D30" s="15">
        <v>525</v>
      </c>
      <c r="E30" s="15"/>
      <c r="F30" s="14" t="s">
        <v>16</v>
      </c>
      <c r="G30" s="14"/>
      <c r="H30" s="14" t="s">
        <v>17</v>
      </c>
      <c r="I30" s="14"/>
      <c r="J30" s="14" t="e">
        <f t="array" aca="1" ref="J30" ca="1">_xludf.XLOOKUP(H30,CENTRO[CENTROS DE CUSTO],CENTRO[FIXO/VARIAVEL],"",0)</f>
        <v>#NAME?</v>
      </c>
      <c r="K30" s="16">
        <v>45450</v>
      </c>
      <c r="L30" s="17">
        <v>6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>
      <c r="A31" s="18">
        <v>37</v>
      </c>
      <c r="B31" s="19" t="s">
        <v>56</v>
      </c>
      <c r="C31" s="19" t="s">
        <v>15</v>
      </c>
      <c r="D31" s="20">
        <v>250</v>
      </c>
      <c r="E31" s="20"/>
      <c r="F31" s="19" t="s">
        <v>16</v>
      </c>
      <c r="G31" s="19"/>
      <c r="H31" s="19" t="s">
        <v>17</v>
      </c>
      <c r="I31" s="19"/>
      <c r="J31" s="19" t="e">
        <f t="array" aca="1" ref="J31" ca="1">_xludf.XLOOKUP(H31,CENTRO[CENTROS DE CUSTO],CENTRO[FIXO/VARIAVEL],"",0)</f>
        <v>#NAME?</v>
      </c>
      <c r="K31" s="21">
        <v>45450</v>
      </c>
      <c r="L31" s="22">
        <v>6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>
      <c r="A32" s="13">
        <v>39</v>
      </c>
      <c r="B32" s="14" t="s">
        <v>57</v>
      </c>
      <c r="C32" s="14" t="s">
        <v>58</v>
      </c>
      <c r="D32" s="15">
        <v>267.11</v>
      </c>
      <c r="E32" s="15"/>
      <c r="F32" s="14" t="s">
        <v>16</v>
      </c>
      <c r="G32" s="14"/>
      <c r="H32" s="14" t="s">
        <v>17</v>
      </c>
      <c r="I32" s="14"/>
      <c r="J32" s="14" t="e">
        <f t="array" aca="1" ref="J32" ca="1">_xludf.XLOOKUP(H32,CENTRO[CENTROS DE CUSTO],CENTRO[FIXO/VARIAVEL],"",0)</f>
        <v>#NAME?</v>
      </c>
      <c r="K32" s="16">
        <v>45450</v>
      </c>
      <c r="L32" s="17">
        <v>6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>
      <c r="A33" s="18">
        <v>40</v>
      </c>
      <c r="B33" s="19" t="s">
        <v>45</v>
      </c>
      <c r="C33" s="19" t="s">
        <v>48</v>
      </c>
      <c r="D33" s="20">
        <v>2500</v>
      </c>
      <c r="E33" s="20"/>
      <c r="F33" s="19" t="s">
        <v>16</v>
      </c>
      <c r="G33" s="19"/>
      <c r="H33" s="19" t="s">
        <v>20</v>
      </c>
      <c r="I33" s="19"/>
      <c r="J33" s="19" t="e">
        <f t="array" aca="1" ref="J33" ca="1">_xludf.XLOOKUP(H33,CENTRO[CENTROS DE CUSTO],CENTRO[FIXO/VARIAVEL],"",0)</f>
        <v>#NAME?</v>
      </c>
      <c r="K33" s="21">
        <v>45450</v>
      </c>
      <c r="L33" s="22">
        <v>6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>
      <c r="A34" s="13">
        <v>41</v>
      </c>
      <c r="B34" s="14" t="s">
        <v>50</v>
      </c>
      <c r="C34" s="14" t="s">
        <v>46</v>
      </c>
      <c r="D34" s="15">
        <v>690</v>
      </c>
      <c r="E34" s="15"/>
      <c r="F34" s="14" t="s">
        <v>16</v>
      </c>
      <c r="G34" s="14"/>
      <c r="H34" s="14" t="s">
        <v>20</v>
      </c>
      <c r="I34" s="14"/>
      <c r="J34" s="14" t="e">
        <f t="array" aca="1" ref="J34" ca="1">_xludf.XLOOKUP(H34,CENTRO[CENTROS DE CUSTO],CENTRO[FIXO/VARIAVEL],"",0)</f>
        <v>#NAME?</v>
      </c>
      <c r="K34" s="16">
        <v>45450</v>
      </c>
      <c r="L34" s="17">
        <v>6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>
      <c r="A35" s="18">
        <v>42</v>
      </c>
      <c r="B35" s="19" t="s">
        <v>59</v>
      </c>
      <c r="C35" s="19" t="s">
        <v>34</v>
      </c>
      <c r="D35" s="20">
        <v>420</v>
      </c>
      <c r="E35" s="20"/>
      <c r="F35" s="19" t="s">
        <v>16</v>
      </c>
      <c r="G35" s="19"/>
      <c r="H35" s="19" t="s">
        <v>20</v>
      </c>
      <c r="I35" s="19"/>
      <c r="J35" s="19" t="e">
        <f t="array" aca="1" ref="J35" ca="1">_xludf.XLOOKUP(H35,CENTRO[CENTROS DE CUSTO],CENTRO[FIXO/VARIAVEL],"",0)</f>
        <v>#NAME?</v>
      </c>
      <c r="K35" s="21">
        <v>45450</v>
      </c>
      <c r="L35" s="22">
        <v>6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>
      <c r="A36" s="13">
        <v>43</v>
      </c>
      <c r="B36" s="14" t="s">
        <v>60</v>
      </c>
      <c r="C36" s="14" t="s">
        <v>61</v>
      </c>
      <c r="D36" s="15">
        <v>1185.92</v>
      </c>
      <c r="E36" s="15"/>
      <c r="F36" s="14" t="s">
        <v>16</v>
      </c>
      <c r="G36" s="14"/>
      <c r="H36" s="14" t="s">
        <v>20</v>
      </c>
      <c r="I36" s="14"/>
      <c r="J36" s="14" t="e">
        <f t="array" aca="1" ref="J36" ca="1">_xludf.XLOOKUP(H36,CENTRO[CENTROS DE CUSTO],CENTRO[FIXO/VARIAVEL],"",0)</f>
        <v>#NAME?</v>
      </c>
      <c r="K36" s="16">
        <v>45453</v>
      </c>
      <c r="L36" s="17">
        <v>6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>
      <c r="A37" s="18">
        <v>44</v>
      </c>
      <c r="B37" s="19" t="s">
        <v>62</v>
      </c>
      <c r="C37" s="19" t="s">
        <v>63</v>
      </c>
      <c r="D37" s="20">
        <v>1200</v>
      </c>
      <c r="E37" s="20"/>
      <c r="F37" s="19" t="s">
        <v>16</v>
      </c>
      <c r="G37" s="19"/>
      <c r="H37" s="19" t="s">
        <v>17</v>
      </c>
      <c r="I37" s="19"/>
      <c r="J37" s="19" t="e">
        <f t="array" aca="1" ref="J37" ca="1">_xludf.XLOOKUP(H37,CENTRO[CENTROS DE CUSTO],CENTRO[FIXO/VARIAVEL],"",0)</f>
        <v>#NAME?</v>
      </c>
      <c r="K37" s="21">
        <v>45453</v>
      </c>
      <c r="L37" s="22">
        <v>6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>
      <c r="A38" s="13">
        <v>46</v>
      </c>
      <c r="B38" s="14" t="s">
        <v>64</v>
      </c>
      <c r="C38" s="14" t="s">
        <v>65</v>
      </c>
      <c r="D38" s="15">
        <v>960</v>
      </c>
      <c r="E38" s="15"/>
      <c r="F38" s="14" t="s">
        <v>66</v>
      </c>
      <c r="G38" s="14"/>
      <c r="H38" s="14" t="s">
        <v>67</v>
      </c>
      <c r="I38" s="14"/>
      <c r="J38" s="14" t="e">
        <f t="array" aca="1" ref="J38" ca="1">_xludf.XLOOKUP(H38,CENTRO[CENTROS DE CUSTO],CENTRO[FIXO/VARIAVEL],"",0)</f>
        <v>#NAME?</v>
      </c>
      <c r="K38" s="16">
        <v>45453</v>
      </c>
      <c r="L38" s="17">
        <v>6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>
      <c r="A39" s="18">
        <v>47</v>
      </c>
      <c r="B39" s="19" t="s">
        <v>68</v>
      </c>
      <c r="C39" s="19" t="s">
        <v>28</v>
      </c>
      <c r="D39" s="20">
        <v>1019.02</v>
      </c>
      <c r="E39" s="20"/>
      <c r="F39" s="19" t="s">
        <v>16</v>
      </c>
      <c r="G39" s="19"/>
      <c r="H39" s="19" t="s">
        <v>20</v>
      </c>
      <c r="I39" s="19"/>
      <c r="J39" s="19" t="e">
        <f t="array" aca="1" ref="J39" ca="1">_xludf.XLOOKUP(H39,CENTRO[CENTROS DE CUSTO],CENTRO[FIXO/VARIAVEL],"",0)</f>
        <v>#NAME?</v>
      </c>
      <c r="K39" s="21">
        <v>45454</v>
      </c>
      <c r="L39" s="22">
        <v>6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>
      <c r="A40" s="13">
        <v>48</v>
      </c>
      <c r="B40" s="14" t="s">
        <v>69</v>
      </c>
      <c r="C40" s="14" t="s">
        <v>30</v>
      </c>
      <c r="D40" s="15">
        <v>1174.58</v>
      </c>
      <c r="E40" s="15"/>
      <c r="F40" s="14" t="s">
        <v>16</v>
      </c>
      <c r="G40" s="14"/>
      <c r="H40" s="14" t="s">
        <v>20</v>
      </c>
      <c r="I40" s="14"/>
      <c r="J40" s="14" t="e">
        <f t="array" aca="1" ref="J40" ca="1">_xludf.XLOOKUP(H40,CENTRO[CENTROS DE CUSTO],CENTRO[FIXO/VARIAVEL],"",0)</f>
        <v>#NAME?</v>
      </c>
      <c r="K40" s="16">
        <v>45454</v>
      </c>
      <c r="L40" s="17">
        <v>6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>
      <c r="A41" s="18">
        <v>49</v>
      </c>
      <c r="B41" s="19" t="s">
        <v>70</v>
      </c>
      <c r="C41" s="19" t="s">
        <v>71</v>
      </c>
      <c r="D41" s="20">
        <v>928.89</v>
      </c>
      <c r="E41" s="20"/>
      <c r="F41" s="19" t="s">
        <v>16</v>
      </c>
      <c r="G41" s="19"/>
      <c r="H41" s="19" t="s">
        <v>17</v>
      </c>
      <c r="I41" s="19"/>
      <c r="J41" s="19" t="e">
        <f t="array" aca="1" ref="J41" ca="1">_xludf.XLOOKUP(H41,CENTRO[CENTROS DE CUSTO],CENTRO[FIXO/VARIAVEL],"",0)</f>
        <v>#NAME?</v>
      </c>
      <c r="K41" s="21">
        <v>45454</v>
      </c>
      <c r="L41" s="22">
        <v>6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>
      <c r="A42" s="13">
        <v>50</v>
      </c>
      <c r="B42" s="14" t="s">
        <v>72</v>
      </c>
      <c r="C42" s="14" t="s">
        <v>73</v>
      </c>
      <c r="D42" s="15">
        <v>486.17</v>
      </c>
      <c r="E42" s="15"/>
      <c r="F42" s="14" t="s">
        <v>16</v>
      </c>
      <c r="G42" s="14"/>
      <c r="H42" s="14" t="s">
        <v>17</v>
      </c>
      <c r="I42" s="14"/>
      <c r="J42" s="14" t="e">
        <f t="array" aca="1" ref="J42" ca="1">_xludf.XLOOKUP(H42,CENTRO[CENTROS DE CUSTO],CENTRO[FIXO/VARIAVEL],"",0)</f>
        <v>#NAME?</v>
      </c>
      <c r="K42" s="16">
        <v>45454</v>
      </c>
      <c r="L42" s="17">
        <v>6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>
      <c r="A43" s="18">
        <v>51</v>
      </c>
      <c r="B43" s="19" t="s">
        <v>74</v>
      </c>
      <c r="C43" s="19" t="s">
        <v>75</v>
      </c>
      <c r="D43" s="20">
        <v>566.28</v>
      </c>
      <c r="E43" s="20"/>
      <c r="F43" s="19" t="s">
        <v>16</v>
      </c>
      <c r="G43" s="19"/>
      <c r="H43" s="19" t="s">
        <v>17</v>
      </c>
      <c r="I43" s="19"/>
      <c r="J43" s="19" t="e">
        <f t="array" aca="1" ref="J43" ca="1">_xludf.XLOOKUP(H43,CENTRO[CENTROS DE CUSTO],CENTRO[FIXO/VARIAVEL],"",0)</f>
        <v>#NAME?</v>
      </c>
      <c r="K43" s="21">
        <v>45454</v>
      </c>
      <c r="L43" s="22">
        <v>6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>
      <c r="A44" s="13">
        <v>52</v>
      </c>
      <c r="B44" s="14" t="s">
        <v>76</v>
      </c>
      <c r="C44" s="14" t="s">
        <v>77</v>
      </c>
      <c r="D44" s="15">
        <v>1600</v>
      </c>
      <c r="E44" s="15"/>
      <c r="F44" s="14" t="s">
        <v>16</v>
      </c>
      <c r="G44" s="14"/>
      <c r="H44" s="14" t="s">
        <v>41</v>
      </c>
      <c r="I44" s="14"/>
      <c r="J44" s="14" t="e">
        <f t="array" aca="1" ref="J44" ca="1">_xludf.XLOOKUP(H44,CENTRO[CENTROS DE CUSTO],CENTRO[FIXO/VARIAVEL],"",0)</f>
        <v>#NAME?</v>
      </c>
      <c r="K44" s="16">
        <v>45454</v>
      </c>
      <c r="L44" s="17">
        <v>6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>
      <c r="A45" s="18">
        <v>53</v>
      </c>
      <c r="B45" s="19" t="s">
        <v>78</v>
      </c>
      <c r="C45" s="19" t="s">
        <v>77</v>
      </c>
      <c r="D45" s="20">
        <v>300</v>
      </c>
      <c r="E45" s="20"/>
      <c r="F45" s="19" t="s">
        <v>16</v>
      </c>
      <c r="G45" s="19"/>
      <c r="H45" s="19" t="s">
        <v>41</v>
      </c>
      <c r="I45" s="19"/>
      <c r="J45" s="19" t="e">
        <f t="array" aca="1" ref="J45" ca="1">_xludf.XLOOKUP(H45,CENTRO[CENTROS DE CUSTO],CENTRO[FIXO/VARIAVEL],"",0)</f>
        <v>#NAME?</v>
      </c>
      <c r="K45" s="21">
        <v>45454</v>
      </c>
      <c r="L45" s="22">
        <v>6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>
      <c r="A46" s="13">
        <v>54</v>
      </c>
      <c r="B46" s="14" t="s">
        <v>79</v>
      </c>
      <c r="C46" s="14" t="s">
        <v>48</v>
      </c>
      <c r="D46" s="15">
        <v>1700</v>
      </c>
      <c r="E46" s="15"/>
      <c r="F46" s="14" t="s">
        <v>16</v>
      </c>
      <c r="G46" s="14"/>
      <c r="H46" s="14" t="s">
        <v>41</v>
      </c>
      <c r="I46" s="14"/>
      <c r="J46" s="14" t="e">
        <f t="array" aca="1" ref="J46" ca="1">_xludf.XLOOKUP(H46,CENTRO[CENTROS DE CUSTO],CENTRO[FIXO/VARIAVEL],"",0)</f>
        <v>#NAME?</v>
      </c>
      <c r="K46" s="16">
        <v>45454</v>
      </c>
      <c r="L46" s="17">
        <v>6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>
      <c r="A47" s="18">
        <v>55</v>
      </c>
      <c r="B47" s="19" t="s">
        <v>80</v>
      </c>
      <c r="C47" s="19" t="s">
        <v>77</v>
      </c>
      <c r="D47" s="20">
        <v>1900</v>
      </c>
      <c r="E47" s="20"/>
      <c r="F47" s="19" t="s">
        <v>16</v>
      </c>
      <c r="G47" s="19"/>
      <c r="H47" s="19" t="s">
        <v>41</v>
      </c>
      <c r="I47" s="19"/>
      <c r="J47" s="19" t="e">
        <f t="array" aca="1" ref="J47" ca="1">_xludf.XLOOKUP(H47,CENTRO[CENTROS DE CUSTO],CENTRO[FIXO/VARIAVEL],"",0)</f>
        <v>#NAME?</v>
      </c>
      <c r="K47" s="21">
        <v>45454</v>
      </c>
      <c r="L47" s="22">
        <v>6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>
      <c r="A48" s="13">
        <v>56</v>
      </c>
      <c r="B48" s="14" t="s">
        <v>80</v>
      </c>
      <c r="C48" s="14" t="s">
        <v>77</v>
      </c>
      <c r="D48" s="15">
        <v>300</v>
      </c>
      <c r="E48" s="15"/>
      <c r="F48" s="14" t="s">
        <v>16</v>
      </c>
      <c r="G48" s="14"/>
      <c r="H48" s="14" t="s">
        <v>41</v>
      </c>
      <c r="I48" s="14"/>
      <c r="J48" s="14" t="e">
        <f t="array" aca="1" ref="J48" ca="1">_xludf.XLOOKUP(H48,CENTRO[CENTROS DE CUSTO],CENTRO[FIXO/VARIAVEL],"",0)</f>
        <v>#NAME?</v>
      </c>
      <c r="K48" s="16">
        <v>45454</v>
      </c>
      <c r="L48" s="17">
        <v>6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>
      <c r="A49" s="18">
        <v>57</v>
      </c>
      <c r="B49" s="19" t="s">
        <v>81</v>
      </c>
      <c r="C49" s="19" t="s">
        <v>77</v>
      </c>
      <c r="D49" s="20">
        <v>2000</v>
      </c>
      <c r="E49" s="20"/>
      <c r="F49" s="19" t="s">
        <v>16</v>
      </c>
      <c r="G49" s="19"/>
      <c r="H49" s="19" t="s">
        <v>41</v>
      </c>
      <c r="I49" s="19"/>
      <c r="J49" s="19" t="e">
        <f t="array" aca="1" ref="J49" ca="1">_xludf.XLOOKUP(H49,CENTRO[CENTROS DE CUSTO],CENTRO[FIXO/VARIAVEL],"",0)</f>
        <v>#NAME?</v>
      </c>
      <c r="K49" s="21">
        <v>45454</v>
      </c>
      <c r="L49" s="22">
        <v>6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>
      <c r="A50" s="13">
        <v>58</v>
      </c>
      <c r="B50" s="14" t="s">
        <v>82</v>
      </c>
      <c r="C50" s="14" t="s">
        <v>83</v>
      </c>
      <c r="D50" s="15">
        <v>1500</v>
      </c>
      <c r="E50" s="15"/>
      <c r="F50" s="14" t="s">
        <v>16</v>
      </c>
      <c r="G50" s="14"/>
      <c r="H50" s="14" t="s">
        <v>41</v>
      </c>
      <c r="I50" s="14"/>
      <c r="J50" s="14" t="e">
        <f t="array" aca="1" ref="J50" ca="1">_xludf.XLOOKUP(H50,CENTRO[CENTROS DE CUSTO],CENTRO[FIXO/VARIAVEL],"",0)</f>
        <v>#NAME?</v>
      </c>
      <c r="K50" s="16">
        <v>45454</v>
      </c>
      <c r="L50" s="17">
        <v>6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>
      <c r="A51" s="18">
        <v>60</v>
      </c>
      <c r="B51" s="19" t="s">
        <v>84</v>
      </c>
      <c r="C51" s="19" t="s">
        <v>85</v>
      </c>
      <c r="D51" s="20">
        <v>1290.28</v>
      </c>
      <c r="E51" s="20"/>
      <c r="F51" s="19" t="s">
        <v>16</v>
      </c>
      <c r="G51" s="19"/>
      <c r="H51" s="19" t="s">
        <v>17</v>
      </c>
      <c r="I51" s="19"/>
      <c r="J51" s="19" t="e">
        <f t="array" aca="1" ref="J51" ca="1">_xludf.XLOOKUP(H51,CENTRO[CENTROS DE CUSTO],CENTRO[FIXO/VARIAVEL],"",0)</f>
        <v>#NAME?</v>
      </c>
      <c r="K51" s="21">
        <v>45454</v>
      </c>
      <c r="L51" s="22">
        <v>6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>
      <c r="A52" s="13">
        <v>61</v>
      </c>
      <c r="B52" s="14" t="s">
        <v>18</v>
      </c>
      <c r="C52" s="14" t="s">
        <v>86</v>
      </c>
      <c r="D52" s="15">
        <v>232.06</v>
      </c>
      <c r="E52" s="15"/>
      <c r="F52" s="14" t="s">
        <v>16</v>
      </c>
      <c r="G52" s="14"/>
      <c r="H52" s="14" t="s">
        <v>20</v>
      </c>
      <c r="I52" s="14"/>
      <c r="J52" s="14" t="e">
        <f t="array" aca="1" ref="J52" ca="1">_xludf.XLOOKUP(H52,CENTRO[CENTROS DE CUSTO],CENTRO[FIXO/VARIAVEL],"",0)</f>
        <v>#NAME?</v>
      </c>
      <c r="K52" s="16">
        <v>45454</v>
      </c>
      <c r="L52" s="17">
        <v>6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>
      <c r="A53" s="18">
        <v>62</v>
      </c>
      <c r="B53" s="19" t="s">
        <v>87</v>
      </c>
      <c r="C53" s="19" t="s">
        <v>88</v>
      </c>
      <c r="D53" s="20">
        <v>246</v>
      </c>
      <c r="E53" s="20"/>
      <c r="F53" s="19" t="s">
        <v>16</v>
      </c>
      <c r="G53" s="19"/>
      <c r="H53" s="19" t="s">
        <v>20</v>
      </c>
      <c r="I53" s="19"/>
      <c r="J53" s="19" t="e">
        <f t="array" aca="1" ref="J53" ca="1">_xludf.XLOOKUP(H53,CENTRO[CENTROS DE CUSTO],CENTRO[FIXO/VARIAVEL],"",0)</f>
        <v>#NAME?</v>
      </c>
      <c r="K53" s="21">
        <v>45454</v>
      </c>
      <c r="L53" s="22">
        <v>6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>
      <c r="A54" s="13">
        <v>63</v>
      </c>
      <c r="B54" s="14" t="s">
        <v>89</v>
      </c>
      <c r="C54" s="14" t="s">
        <v>90</v>
      </c>
      <c r="D54" s="15">
        <v>387.99</v>
      </c>
      <c r="E54" s="15"/>
      <c r="F54" s="14" t="s">
        <v>16</v>
      </c>
      <c r="G54" s="14"/>
      <c r="H54" s="14" t="s">
        <v>17</v>
      </c>
      <c r="I54" s="14"/>
      <c r="J54" s="14" t="e">
        <f t="array" aca="1" ref="J54" ca="1">_xludf.XLOOKUP(H54,CENTRO[CENTROS DE CUSTO],CENTRO[FIXO/VARIAVEL],"",0)</f>
        <v>#NAME?</v>
      </c>
      <c r="K54" s="16">
        <v>45455</v>
      </c>
      <c r="L54" s="17">
        <v>6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>
      <c r="A55" s="18">
        <v>64</v>
      </c>
      <c r="B55" s="19" t="s">
        <v>89</v>
      </c>
      <c r="C55" s="19" t="s">
        <v>90</v>
      </c>
      <c r="D55" s="20">
        <v>376.5</v>
      </c>
      <c r="E55" s="20"/>
      <c r="F55" s="19" t="s">
        <v>16</v>
      </c>
      <c r="G55" s="19"/>
      <c r="H55" s="19" t="s">
        <v>17</v>
      </c>
      <c r="I55" s="19"/>
      <c r="J55" s="19" t="e">
        <f t="array" aca="1" ref="J55" ca="1">_xludf.XLOOKUP(H55,CENTRO[CENTROS DE CUSTO],CENTRO[FIXO/VARIAVEL],"",0)</f>
        <v>#NAME?</v>
      </c>
      <c r="K55" s="21">
        <v>45455</v>
      </c>
      <c r="L55" s="22">
        <v>6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>
      <c r="A56" s="13">
        <v>66</v>
      </c>
      <c r="B56" s="14" t="s">
        <v>91</v>
      </c>
      <c r="C56" s="14" t="s">
        <v>86</v>
      </c>
      <c r="D56" s="15">
        <v>360</v>
      </c>
      <c r="E56" s="15"/>
      <c r="F56" s="14" t="s">
        <v>16</v>
      </c>
      <c r="G56" s="14"/>
      <c r="H56" s="14" t="s">
        <v>20</v>
      </c>
      <c r="I56" s="14"/>
      <c r="J56" s="14" t="e">
        <f t="array" aca="1" ref="J56" ca="1">_xludf.XLOOKUP(H56,CENTRO[CENTROS DE CUSTO],CENTRO[FIXO/VARIAVEL],"",0)</f>
        <v>#NAME?</v>
      </c>
      <c r="K56" s="16">
        <v>45455</v>
      </c>
      <c r="L56" s="17">
        <v>6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>
      <c r="A57" s="18">
        <v>67</v>
      </c>
      <c r="B57" s="19" t="s">
        <v>92</v>
      </c>
      <c r="C57" s="19" t="s">
        <v>93</v>
      </c>
      <c r="D57" s="20">
        <v>400</v>
      </c>
      <c r="E57" s="20"/>
      <c r="F57" s="19" t="s">
        <v>16</v>
      </c>
      <c r="G57" s="19"/>
      <c r="H57" s="19" t="s">
        <v>20</v>
      </c>
      <c r="I57" s="19"/>
      <c r="J57" s="19" t="e">
        <f t="array" aca="1" ref="J57" ca="1">_xludf.XLOOKUP(H57,CENTRO[CENTROS DE CUSTO],CENTRO[FIXO/VARIAVEL],"",0)</f>
        <v>#NAME?</v>
      </c>
      <c r="K57" s="21">
        <v>45456</v>
      </c>
      <c r="L57" s="22">
        <v>6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>
      <c r="A58" s="13">
        <v>69</v>
      </c>
      <c r="B58" s="14" t="s">
        <v>94</v>
      </c>
      <c r="C58" s="14" t="s">
        <v>19</v>
      </c>
      <c r="D58" s="15">
        <v>67.5</v>
      </c>
      <c r="E58" s="15"/>
      <c r="F58" s="14" t="s">
        <v>16</v>
      </c>
      <c r="G58" s="14"/>
      <c r="H58" s="14" t="s">
        <v>20</v>
      </c>
      <c r="I58" s="14"/>
      <c r="J58" s="14" t="e">
        <f t="array" aca="1" ref="J58" ca="1">_xludf.XLOOKUP(H58,CENTRO[CENTROS DE CUSTO],CENTRO[FIXO/VARIAVEL],"",0)</f>
        <v>#NAME?</v>
      </c>
      <c r="K58" s="16">
        <v>45456</v>
      </c>
      <c r="L58" s="17">
        <v>6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>
      <c r="A59" s="18">
        <v>70</v>
      </c>
      <c r="B59" s="19" t="s">
        <v>95</v>
      </c>
      <c r="C59" s="19" t="s">
        <v>15</v>
      </c>
      <c r="D59" s="20">
        <v>925.23</v>
      </c>
      <c r="E59" s="20"/>
      <c r="F59" s="19" t="s">
        <v>16</v>
      </c>
      <c r="G59" s="19"/>
      <c r="H59" s="19" t="s">
        <v>17</v>
      </c>
      <c r="I59" s="19"/>
      <c r="J59" s="19" t="e">
        <f t="array" aca="1" ref="J59" ca="1">_xludf.XLOOKUP(H59,CENTRO[CENTROS DE CUSTO],CENTRO[FIXO/VARIAVEL],"",0)</f>
        <v>#NAME?</v>
      </c>
      <c r="K59" s="21">
        <v>45456</v>
      </c>
      <c r="L59" s="22">
        <v>6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>
      <c r="A60" s="13">
        <v>71</v>
      </c>
      <c r="B60" s="14" t="s">
        <v>96</v>
      </c>
      <c r="C60" s="14" t="s">
        <v>19</v>
      </c>
      <c r="D60" s="15">
        <v>369.8</v>
      </c>
      <c r="E60" s="15"/>
      <c r="F60" s="14" t="s">
        <v>16</v>
      </c>
      <c r="G60" s="14"/>
      <c r="H60" s="14" t="s">
        <v>20</v>
      </c>
      <c r="I60" s="14"/>
      <c r="J60" s="14" t="e">
        <f t="array" aca="1" ref="J60" ca="1">_xludf.XLOOKUP(H60,CENTRO[CENTROS DE CUSTO],CENTRO[FIXO/VARIAVEL],"",0)</f>
        <v>#NAME?</v>
      </c>
      <c r="K60" s="16">
        <v>45456</v>
      </c>
      <c r="L60" s="17">
        <v>6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>
      <c r="A61" s="18">
        <v>72</v>
      </c>
      <c r="B61" s="19" t="s">
        <v>97</v>
      </c>
      <c r="C61" s="19" t="s">
        <v>26</v>
      </c>
      <c r="D61" s="20">
        <v>250</v>
      </c>
      <c r="E61" s="20"/>
      <c r="F61" s="19" t="s">
        <v>16</v>
      </c>
      <c r="G61" s="19"/>
      <c r="H61" s="19" t="s">
        <v>20</v>
      </c>
      <c r="I61" s="19"/>
      <c r="J61" s="19" t="e">
        <f t="array" aca="1" ref="J61" ca="1">_xludf.XLOOKUP(H61,CENTRO[CENTROS DE CUSTO],CENTRO[FIXO/VARIAVEL],"",0)</f>
        <v>#NAME?</v>
      </c>
      <c r="K61" s="21">
        <v>45456</v>
      </c>
      <c r="L61" s="22">
        <v>6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>
      <c r="A62" s="13">
        <v>73</v>
      </c>
      <c r="B62" s="14" t="s">
        <v>98</v>
      </c>
      <c r="C62" s="14" t="s">
        <v>65</v>
      </c>
      <c r="D62" s="15">
        <v>6000</v>
      </c>
      <c r="E62" s="15"/>
      <c r="F62" s="14" t="s">
        <v>66</v>
      </c>
      <c r="G62" s="14"/>
      <c r="H62" s="14" t="s">
        <v>99</v>
      </c>
      <c r="I62" s="14"/>
      <c r="J62" s="14" t="e">
        <f t="array" aca="1" ref="J62" ca="1">_xludf.XLOOKUP(H62,CENTRO[CENTROS DE CUSTO],CENTRO[FIXO/VARIAVEL],"",0)</f>
        <v>#NAME?</v>
      </c>
      <c r="K62" s="16">
        <v>45457</v>
      </c>
      <c r="L62" s="17">
        <v>6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>
      <c r="A63" s="18">
        <v>74</v>
      </c>
      <c r="B63" s="19" t="s">
        <v>33</v>
      </c>
      <c r="C63" s="19" t="s">
        <v>34</v>
      </c>
      <c r="D63" s="20">
        <v>225</v>
      </c>
      <c r="E63" s="20"/>
      <c r="F63" s="19" t="s">
        <v>16</v>
      </c>
      <c r="G63" s="19"/>
      <c r="H63" s="19" t="s">
        <v>20</v>
      </c>
      <c r="I63" s="19"/>
      <c r="J63" s="19" t="e">
        <f t="array" aca="1" ref="J63" ca="1">_xludf.XLOOKUP(H63,CENTRO[CENTROS DE CUSTO],CENTRO[FIXO/VARIAVEL],"",0)</f>
        <v>#NAME?</v>
      </c>
      <c r="K63" s="21">
        <v>45457</v>
      </c>
      <c r="L63" s="22">
        <v>6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>
      <c r="A64" s="13">
        <v>75</v>
      </c>
      <c r="B64" s="14" t="s">
        <v>100</v>
      </c>
      <c r="C64" s="14" t="s">
        <v>26</v>
      </c>
      <c r="D64" s="15">
        <v>126</v>
      </c>
      <c r="E64" s="15"/>
      <c r="F64" s="14" t="s">
        <v>16</v>
      </c>
      <c r="G64" s="14"/>
      <c r="H64" s="14" t="s">
        <v>20</v>
      </c>
      <c r="I64" s="14"/>
      <c r="J64" s="14" t="e">
        <f t="array" aca="1" ref="J64" ca="1">_xludf.XLOOKUP(H64,CENTRO[CENTROS DE CUSTO],CENTRO[FIXO/VARIAVEL],"",0)</f>
        <v>#NAME?</v>
      </c>
      <c r="K64" s="16">
        <v>45457</v>
      </c>
      <c r="L64" s="17">
        <v>6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>
      <c r="A65" s="18">
        <v>76</v>
      </c>
      <c r="B65" s="19" t="s">
        <v>18</v>
      </c>
      <c r="C65" s="19" t="s">
        <v>19</v>
      </c>
      <c r="D65" s="20">
        <v>195.93</v>
      </c>
      <c r="E65" s="20"/>
      <c r="F65" s="19" t="s">
        <v>16</v>
      </c>
      <c r="G65" s="19"/>
      <c r="H65" s="19" t="s">
        <v>20</v>
      </c>
      <c r="I65" s="19"/>
      <c r="J65" s="19" t="e">
        <f t="array" aca="1" ref="J65" ca="1">_xludf.XLOOKUP(H65,CENTRO[CENTROS DE CUSTO],CENTRO[FIXO/VARIAVEL],"",0)</f>
        <v>#NAME?</v>
      </c>
      <c r="K65" s="21">
        <v>45458</v>
      </c>
      <c r="L65" s="22">
        <v>6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>
      <c r="A66" s="13">
        <v>77</v>
      </c>
      <c r="B66" s="14" t="s">
        <v>101</v>
      </c>
      <c r="C66" s="14" t="s">
        <v>26</v>
      </c>
      <c r="D66" s="15">
        <v>22</v>
      </c>
      <c r="E66" s="15"/>
      <c r="F66" s="14" t="s">
        <v>16</v>
      </c>
      <c r="G66" s="14"/>
      <c r="H66" s="14" t="s">
        <v>20</v>
      </c>
      <c r="I66" s="14"/>
      <c r="J66" s="14" t="e">
        <f t="array" aca="1" ref="J66" ca="1">_xludf.XLOOKUP(H66,CENTRO[CENTROS DE CUSTO],CENTRO[FIXO/VARIAVEL],"",0)</f>
        <v>#NAME?</v>
      </c>
      <c r="K66" s="16">
        <v>45458</v>
      </c>
      <c r="L66" s="17">
        <v>6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>
      <c r="A67" s="18">
        <v>78</v>
      </c>
      <c r="B67" s="19" t="s">
        <v>102</v>
      </c>
      <c r="C67" s="19" t="s">
        <v>103</v>
      </c>
      <c r="D67" s="20">
        <v>100</v>
      </c>
      <c r="E67" s="20"/>
      <c r="F67" s="19" t="s">
        <v>16</v>
      </c>
      <c r="G67" s="19"/>
      <c r="H67" s="19" t="s">
        <v>17</v>
      </c>
      <c r="I67" s="19"/>
      <c r="J67" s="19" t="e">
        <f t="array" aca="1" ref="J67" ca="1">_xludf.XLOOKUP(H67,CENTRO[CENTROS DE CUSTO],CENTRO[FIXO/VARIAVEL],"",0)</f>
        <v>#NAME?</v>
      </c>
      <c r="K67" s="21">
        <v>45460</v>
      </c>
      <c r="L67" s="22">
        <v>6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>
      <c r="A68" s="13">
        <v>79</v>
      </c>
      <c r="B68" s="14" t="s">
        <v>104</v>
      </c>
      <c r="C68" s="14" t="s">
        <v>15</v>
      </c>
      <c r="D68" s="15">
        <v>500</v>
      </c>
      <c r="E68" s="15"/>
      <c r="F68" s="14" t="s">
        <v>16</v>
      </c>
      <c r="G68" s="14"/>
      <c r="H68" s="14" t="s">
        <v>17</v>
      </c>
      <c r="I68" s="14"/>
      <c r="J68" s="14" t="e">
        <f t="array" aca="1" ref="J68" ca="1">_xludf.XLOOKUP(H68,CENTRO[CENTROS DE CUSTO],CENTRO[FIXO/VARIAVEL],"",0)</f>
        <v>#NAME?</v>
      </c>
      <c r="K68" s="16">
        <v>45460</v>
      </c>
      <c r="L68" s="17">
        <v>6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>
      <c r="A69" s="18">
        <v>81</v>
      </c>
      <c r="B69" s="19" t="s">
        <v>105</v>
      </c>
      <c r="C69" s="19" t="s">
        <v>106</v>
      </c>
      <c r="D69" s="20">
        <v>10070.040000000001</v>
      </c>
      <c r="E69" s="20"/>
      <c r="F69" s="19" t="s">
        <v>16</v>
      </c>
      <c r="G69" s="19"/>
      <c r="H69" s="19" t="s">
        <v>17</v>
      </c>
      <c r="I69" s="19"/>
      <c r="J69" s="19" t="e">
        <f t="array" aca="1" ref="J69" ca="1">_xludf.XLOOKUP(H69,CENTRO[CENTROS DE CUSTO],CENTRO[FIXO/VARIAVEL],"",0)</f>
        <v>#NAME?</v>
      </c>
      <c r="K69" s="21">
        <v>45460</v>
      </c>
      <c r="L69" s="22">
        <v>6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>
      <c r="A70" s="13">
        <v>82</v>
      </c>
      <c r="B70" s="14" t="s">
        <v>96</v>
      </c>
      <c r="C70" s="14" t="s">
        <v>19</v>
      </c>
      <c r="D70" s="15">
        <v>99.54</v>
      </c>
      <c r="E70" s="15"/>
      <c r="F70" s="14" t="s">
        <v>16</v>
      </c>
      <c r="G70" s="14"/>
      <c r="H70" s="14" t="s">
        <v>20</v>
      </c>
      <c r="I70" s="14"/>
      <c r="J70" s="14" t="e">
        <f t="array" aca="1" ref="J70" ca="1">_xludf.XLOOKUP(H70,CENTRO[CENTROS DE CUSTO],CENTRO[FIXO/VARIAVEL],"",0)</f>
        <v>#NAME?</v>
      </c>
      <c r="K70" s="16">
        <v>45460</v>
      </c>
      <c r="L70" s="17">
        <v>6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>
      <c r="A71" s="18">
        <v>83</v>
      </c>
      <c r="B71" s="19" t="s">
        <v>33</v>
      </c>
      <c r="C71" s="19" t="s">
        <v>34</v>
      </c>
      <c r="D71" s="20">
        <v>225</v>
      </c>
      <c r="E71" s="20"/>
      <c r="F71" s="19" t="s">
        <v>16</v>
      </c>
      <c r="G71" s="19"/>
      <c r="H71" s="19" t="s">
        <v>20</v>
      </c>
      <c r="I71" s="19"/>
      <c r="J71" s="19" t="e">
        <f t="array" aca="1" ref="J71" ca="1">_xludf.XLOOKUP(H71,CENTRO[CENTROS DE CUSTO],CENTRO[FIXO/VARIAVEL],"",0)</f>
        <v>#NAME?</v>
      </c>
      <c r="K71" s="21">
        <v>45460</v>
      </c>
      <c r="L71" s="22">
        <v>6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>
      <c r="A72" s="13">
        <v>84</v>
      </c>
      <c r="B72" s="14" t="s">
        <v>107</v>
      </c>
      <c r="C72" s="14" t="s">
        <v>30</v>
      </c>
      <c r="D72" s="15">
        <v>676.2</v>
      </c>
      <c r="E72" s="15"/>
      <c r="F72" s="14" t="s">
        <v>16</v>
      </c>
      <c r="G72" s="14"/>
      <c r="H72" s="14" t="s">
        <v>20</v>
      </c>
      <c r="I72" s="14"/>
      <c r="J72" s="14" t="e">
        <f t="array" aca="1" ref="J72" ca="1">_xludf.XLOOKUP(H72,CENTRO[CENTROS DE CUSTO],CENTRO[FIXO/VARIAVEL],"",0)</f>
        <v>#NAME?</v>
      </c>
      <c r="K72" s="16">
        <v>45460</v>
      </c>
      <c r="L72" s="17">
        <v>6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>
      <c r="A73" s="18">
        <v>85</v>
      </c>
      <c r="B73" s="19" t="s">
        <v>108</v>
      </c>
      <c r="C73" s="19" t="s">
        <v>32</v>
      </c>
      <c r="D73" s="20">
        <v>226.5</v>
      </c>
      <c r="E73" s="20"/>
      <c r="F73" s="19" t="s">
        <v>16</v>
      </c>
      <c r="G73" s="19"/>
      <c r="H73" s="19" t="s">
        <v>17</v>
      </c>
      <c r="I73" s="19"/>
      <c r="J73" s="19" t="e">
        <f t="array" aca="1" ref="J73" ca="1">_xludf.XLOOKUP(H73,CENTRO[CENTROS DE CUSTO],CENTRO[FIXO/VARIAVEL],"",0)</f>
        <v>#NAME?</v>
      </c>
      <c r="K73" s="21">
        <v>45460</v>
      </c>
      <c r="L73" s="22">
        <v>6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>
      <c r="A74" s="13">
        <v>86</v>
      </c>
      <c r="B74" s="14" t="s">
        <v>109</v>
      </c>
      <c r="C74" s="14" t="s">
        <v>110</v>
      </c>
      <c r="D74" s="15">
        <v>130</v>
      </c>
      <c r="E74" s="15"/>
      <c r="F74" s="14" t="s">
        <v>16</v>
      </c>
      <c r="G74" s="14"/>
      <c r="H74" s="14" t="s">
        <v>20</v>
      </c>
      <c r="I74" s="14"/>
      <c r="J74" s="14" t="e">
        <f t="array" aca="1" ref="J74" ca="1">_xludf.XLOOKUP(H74,CENTRO[CENTROS DE CUSTO],CENTRO[FIXO/VARIAVEL],"",0)</f>
        <v>#NAME?</v>
      </c>
      <c r="K74" s="16">
        <v>45461</v>
      </c>
      <c r="L74" s="17">
        <v>6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>
      <c r="A75" s="18">
        <v>87</v>
      </c>
      <c r="B75" s="19" t="s">
        <v>111</v>
      </c>
      <c r="C75" s="19" t="s">
        <v>28</v>
      </c>
      <c r="D75" s="20">
        <v>1531.78</v>
      </c>
      <c r="E75" s="20"/>
      <c r="F75" s="19" t="s">
        <v>16</v>
      </c>
      <c r="G75" s="19"/>
      <c r="H75" s="19" t="s">
        <v>20</v>
      </c>
      <c r="I75" s="19"/>
      <c r="J75" s="19" t="e">
        <f t="array" aca="1" ref="J75" ca="1">_xludf.XLOOKUP(H75,CENTRO[CENTROS DE CUSTO],CENTRO[FIXO/VARIAVEL],"",0)</f>
        <v>#NAME?</v>
      </c>
      <c r="K75" s="21">
        <v>45461</v>
      </c>
      <c r="L75" s="22">
        <v>6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>
      <c r="A76" s="13">
        <v>88</v>
      </c>
      <c r="B76" s="14" t="s">
        <v>112</v>
      </c>
      <c r="C76" s="14" t="s">
        <v>110</v>
      </c>
      <c r="D76" s="15">
        <v>130</v>
      </c>
      <c r="E76" s="15"/>
      <c r="F76" s="14" t="s">
        <v>16</v>
      </c>
      <c r="G76" s="14"/>
      <c r="H76" s="14" t="s">
        <v>20</v>
      </c>
      <c r="I76" s="14"/>
      <c r="J76" s="14" t="e">
        <f t="array" aca="1" ref="J76" ca="1">_xludf.XLOOKUP(H76,CENTRO[CENTROS DE CUSTO],CENTRO[FIXO/VARIAVEL],"",0)</f>
        <v>#NAME?</v>
      </c>
      <c r="K76" s="16">
        <v>45461</v>
      </c>
      <c r="L76" s="17">
        <v>6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>
      <c r="A77" s="18">
        <v>89</v>
      </c>
      <c r="B77" s="19" t="s">
        <v>113</v>
      </c>
      <c r="C77" s="19" t="s">
        <v>114</v>
      </c>
      <c r="D77" s="20">
        <v>74.099999999999994</v>
      </c>
      <c r="E77" s="20"/>
      <c r="F77" s="19" t="s">
        <v>16</v>
      </c>
      <c r="G77" s="19"/>
      <c r="H77" s="19" t="s">
        <v>20</v>
      </c>
      <c r="I77" s="19"/>
      <c r="J77" s="19" t="e">
        <f t="array" aca="1" ref="J77" ca="1">_xludf.XLOOKUP(H77,CENTRO[CENTROS DE CUSTO],CENTRO[FIXO/VARIAVEL],"",0)</f>
        <v>#NAME?</v>
      </c>
      <c r="K77" s="21">
        <v>45461</v>
      </c>
      <c r="L77" s="22">
        <v>6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>
      <c r="A78" s="13">
        <v>91</v>
      </c>
      <c r="B78" s="14" t="s">
        <v>115</v>
      </c>
      <c r="C78" s="14" t="s">
        <v>116</v>
      </c>
      <c r="D78" s="15">
        <v>0.01</v>
      </c>
      <c r="E78" s="15"/>
      <c r="F78" s="14" t="s">
        <v>66</v>
      </c>
      <c r="G78" s="14"/>
      <c r="H78" s="14" t="s">
        <v>17</v>
      </c>
      <c r="I78" s="14"/>
      <c r="J78" s="14" t="e">
        <f t="array" aca="1" ref="J78" ca="1">_xludf.XLOOKUP(H78,CENTRO[CENTROS DE CUSTO],CENTRO[FIXO/VARIAVEL],"",0)</f>
        <v>#NAME?</v>
      </c>
      <c r="K78" s="16">
        <v>45461</v>
      </c>
      <c r="L78" s="17">
        <v>6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>
      <c r="A79" s="18">
        <v>92</v>
      </c>
      <c r="B79" s="19" t="s">
        <v>117</v>
      </c>
      <c r="C79" s="19" t="s">
        <v>116</v>
      </c>
      <c r="D79" s="20">
        <v>0.01</v>
      </c>
      <c r="E79" s="20"/>
      <c r="F79" s="19" t="s">
        <v>66</v>
      </c>
      <c r="G79" s="19"/>
      <c r="H79" s="19" t="s">
        <v>17</v>
      </c>
      <c r="I79" s="19"/>
      <c r="J79" s="19" t="e">
        <f t="array" aca="1" ref="J79" ca="1">_xludf.XLOOKUP(H79,CENTRO[CENTROS DE CUSTO],CENTRO[FIXO/VARIAVEL],"",0)</f>
        <v>#NAME?</v>
      </c>
      <c r="K79" s="21">
        <v>45462</v>
      </c>
      <c r="L79" s="22">
        <v>6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>
      <c r="A80" s="13">
        <v>96</v>
      </c>
      <c r="B80" s="14" t="s">
        <v>57</v>
      </c>
      <c r="C80" s="14" t="s">
        <v>58</v>
      </c>
      <c r="D80" s="15">
        <v>260.95999999999998</v>
      </c>
      <c r="E80" s="15"/>
      <c r="F80" s="14" t="s">
        <v>16</v>
      </c>
      <c r="G80" s="14"/>
      <c r="H80" s="14" t="s">
        <v>17</v>
      </c>
      <c r="I80" s="14"/>
      <c r="J80" s="14" t="e">
        <f t="array" aca="1" ref="J80" ca="1">_xludf.XLOOKUP(H80,CENTRO[CENTROS DE CUSTO],CENTRO[FIXO/VARIAVEL],"",0)</f>
        <v>#NAME?</v>
      </c>
      <c r="K80" s="16">
        <v>45462</v>
      </c>
      <c r="L80" s="17">
        <v>6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>
      <c r="A81" s="18">
        <v>97</v>
      </c>
      <c r="B81" s="19" t="s">
        <v>118</v>
      </c>
      <c r="C81" s="19" t="s">
        <v>119</v>
      </c>
      <c r="D81" s="20">
        <v>1000</v>
      </c>
      <c r="E81" s="20"/>
      <c r="F81" s="19" t="s">
        <v>16</v>
      </c>
      <c r="G81" s="19"/>
      <c r="H81" s="19" t="s">
        <v>17</v>
      </c>
      <c r="I81" s="19"/>
      <c r="J81" s="19" t="e">
        <f t="array" aca="1" ref="J81" ca="1">_xludf.XLOOKUP(H81,CENTRO[CENTROS DE CUSTO],CENTRO[FIXO/VARIAVEL],"",0)</f>
        <v>#NAME?</v>
      </c>
      <c r="K81" s="21">
        <v>45463</v>
      </c>
      <c r="L81" s="22">
        <v>6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>
      <c r="A82" s="13">
        <v>101</v>
      </c>
      <c r="B82" s="14" t="s">
        <v>117</v>
      </c>
      <c r="C82" s="14" t="s">
        <v>116</v>
      </c>
      <c r="D82" s="15">
        <v>0.01</v>
      </c>
      <c r="E82" s="15"/>
      <c r="F82" s="14" t="s">
        <v>66</v>
      </c>
      <c r="G82" s="14"/>
      <c r="H82" s="14" t="s">
        <v>17</v>
      </c>
      <c r="I82" s="14"/>
      <c r="J82" s="14" t="e">
        <f t="array" aca="1" ref="J82" ca="1">_xludf.XLOOKUP(H82,CENTRO[CENTROS DE CUSTO],CENTRO[FIXO/VARIAVEL],"",0)</f>
        <v>#NAME?</v>
      </c>
      <c r="K82" s="16">
        <v>45463</v>
      </c>
      <c r="L82" s="17">
        <v>6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>
      <c r="A83" s="18">
        <v>102</v>
      </c>
      <c r="B83" s="19" t="s">
        <v>33</v>
      </c>
      <c r="C83" s="19" t="s">
        <v>34</v>
      </c>
      <c r="D83" s="20">
        <v>275</v>
      </c>
      <c r="E83" s="20"/>
      <c r="F83" s="19" t="s">
        <v>16</v>
      </c>
      <c r="G83" s="19"/>
      <c r="H83" s="19" t="s">
        <v>20</v>
      </c>
      <c r="I83" s="19"/>
      <c r="J83" s="19" t="e">
        <f t="array" aca="1" ref="J83" ca="1">_xludf.XLOOKUP(H83,CENTRO[CENTROS DE CUSTO],CENTRO[FIXO/VARIAVEL],"",0)</f>
        <v>#NAME?</v>
      </c>
      <c r="K83" s="21">
        <v>45463</v>
      </c>
      <c r="L83" s="22">
        <v>6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>
      <c r="A84" s="13">
        <v>106</v>
      </c>
      <c r="B84" s="14" t="s">
        <v>96</v>
      </c>
      <c r="C84" s="14" t="s">
        <v>19</v>
      </c>
      <c r="D84" s="15">
        <v>520.13</v>
      </c>
      <c r="E84" s="15"/>
      <c r="F84" s="14" t="s">
        <v>16</v>
      </c>
      <c r="G84" s="14"/>
      <c r="H84" s="14" t="s">
        <v>20</v>
      </c>
      <c r="I84" s="14"/>
      <c r="J84" s="14" t="e">
        <f t="array" aca="1" ref="J84" ca="1">_xludf.XLOOKUP(H84,CENTRO[CENTROS DE CUSTO],CENTRO[FIXO/VARIAVEL],"",0)</f>
        <v>#NAME?</v>
      </c>
      <c r="K84" s="16">
        <v>45463</v>
      </c>
      <c r="L84" s="17">
        <v>6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>
      <c r="A85" s="18">
        <v>107</v>
      </c>
      <c r="B85" s="19" t="s">
        <v>18</v>
      </c>
      <c r="C85" s="19" t="s">
        <v>86</v>
      </c>
      <c r="D85" s="20">
        <v>235.65</v>
      </c>
      <c r="E85" s="20"/>
      <c r="F85" s="19" t="s">
        <v>16</v>
      </c>
      <c r="G85" s="19"/>
      <c r="H85" s="19" t="s">
        <v>20</v>
      </c>
      <c r="I85" s="19"/>
      <c r="J85" s="19" t="e">
        <f t="array" aca="1" ref="J85" ca="1">_xludf.XLOOKUP(H85,CENTRO[CENTROS DE CUSTO],CENTRO[FIXO/VARIAVEL],"",0)</f>
        <v>#NAME?</v>
      </c>
      <c r="K85" s="21">
        <v>45463</v>
      </c>
      <c r="L85" s="22">
        <v>6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>
      <c r="A86" s="13">
        <v>108</v>
      </c>
      <c r="B86" s="14" t="s">
        <v>44</v>
      </c>
      <c r="C86" s="14" t="s">
        <v>28</v>
      </c>
      <c r="D86" s="15">
        <v>331.27</v>
      </c>
      <c r="E86" s="15"/>
      <c r="F86" s="14" t="s">
        <v>16</v>
      </c>
      <c r="G86" s="14"/>
      <c r="H86" s="14" t="s">
        <v>20</v>
      </c>
      <c r="I86" s="14"/>
      <c r="J86" s="14" t="e">
        <f t="array" aca="1" ref="J86" ca="1">_xludf.XLOOKUP(H86,CENTRO[CENTROS DE CUSTO],CENTRO[FIXO/VARIAVEL],"",0)</f>
        <v>#NAME?</v>
      </c>
      <c r="K86" s="16">
        <v>45463</v>
      </c>
      <c r="L86" s="17">
        <v>6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>
      <c r="A87" s="18">
        <v>109</v>
      </c>
      <c r="B87" s="19" t="s">
        <v>120</v>
      </c>
      <c r="C87" s="19" t="s">
        <v>121</v>
      </c>
      <c r="D87" s="20">
        <v>796.78</v>
      </c>
      <c r="E87" s="20"/>
      <c r="F87" s="19" t="s">
        <v>16</v>
      </c>
      <c r="G87" s="19"/>
      <c r="H87" s="19" t="s">
        <v>17</v>
      </c>
      <c r="I87" s="19"/>
      <c r="J87" s="19" t="e">
        <f t="array" aca="1" ref="J87" ca="1">_xludf.XLOOKUP(H87,CENTRO[CENTROS DE CUSTO],CENTRO[FIXO/VARIAVEL],"",0)</f>
        <v>#NAME?</v>
      </c>
      <c r="K87" s="21">
        <v>45464</v>
      </c>
      <c r="L87" s="22">
        <v>6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>
      <c r="A88" s="13">
        <v>110</v>
      </c>
      <c r="B88" s="14" t="s">
        <v>122</v>
      </c>
      <c r="C88" s="14" t="s">
        <v>15</v>
      </c>
      <c r="D88" s="15">
        <v>3250</v>
      </c>
      <c r="E88" s="15"/>
      <c r="F88" s="14" t="s">
        <v>16</v>
      </c>
      <c r="G88" s="14"/>
      <c r="H88" s="14" t="s">
        <v>17</v>
      </c>
      <c r="I88" s="14"/>
      <c r="J88" s="14" t="e">
        <f t="array" aca="1" ref="J88" ca="1">_xludf.XLOOKUP(H88,CENTRO[CENTROS DE CUSTO],CENTRO[FIXO/VARIAVEL],"",0)</f>
        <v>#NAME?</v>
      </c>
      <c r="K88" s="16">
        <v>45464</v>
      </c>
      <c r="L88" s="17">
        <v>6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>
      <c r="A89" s="18">
        <v>111</v>
      </c>
      <c r="B89" s="19" t="s">
        <v>123</v>
      </c>
      <c r="C89" s="19" t="s">
        <v>124</v>
      </c>
      <c r="D89" s="20">
        <v>11131.99</v>
      </c>
      <c r="E89" s="20"/>
      <c r="F89" s="19" t="s">
        <v>16</v>
      </c>
      <c r="G89" s="19"/>
      <c r="H89" s="19" t="s">
        <v>17</v>
      </c>
      <c r="I89" s="19"/>
      <c r="J89" s="19" t="e">
        <f t="array" aca="1" ref="J89" ca="1">_xludf.XLOOKUP(H89,CENTRO[CENTROS DE CUSTO],CENTRO[FIXO/VARIAVEL],"",0)</f>
        <v>#NAME?</v>
      </c>
      <c r="K89" s="21">
        <v>45464</v>
      </c>
      <c r="L89" s="22">
        <v>6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>
      <c r="A90" s="13">
        <v>112</v>
      </c>
      <c r="B90" s="14" t="s">
        <v>125</v>
      </c>
      <c r="C90" s="14" t="s">
        <v>126</v>
      </c>
      <c r="D90" s="15">
        <v>7425.52</v>
      </c>
      <c r="E90" s="15"/>
      <c r="F90" s="14" t="s">
        <v>16</v>
      </c>
      <c r="G90" s="14"/>
      <c r="H90" s="14" t="s">
        <v>127</v>
      </c>
      <c r="I90" s="14"/>
      <c r="J90" s="14" t="e">
        <f t="array" aca="1" ref="J90" ca="1">_xludf.XLOOKUP(H90,CENTRO[CENTROS DE CUSTO],CENTRO[FIXO/VARIAVEL],"",0)</f>
        <v>#NAME?</v>
      </c>
      <c r="K90" s="16">
        <v>45464</v>
      </c>
      <c r="L90" s="17">
        <v>6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>
      <c r="A91" s="18">
        <v>113</v>
      </c>
      <c r="B91" s="19" t="s">
        <v>128</v>
      </c>
      <c r="C91" s="19" t="s">
        <v>129</v>
      </c>
      <c r="D91" s="20">
        <v>863.88</v>
      </c>
      <c r="E91" s="20"/>
      <c r="F91" s="19" t="s">
        <v>16</v>
      </c>
      <c r="G91" s="19"/>
      <c r="H91" s="19" t="s">
        <v>17</v>
      </c>
      <c r="I91" s="19"/>
      <c r="J91" s="19" t="e">
        <f t="array" aca="1" ref="J91" ca="1">_xludf.XLOOKUP(H91,CENTRO[CENTROS DE CUSTO],CENTRO[FIXO/VARIAVEL],"",0)</f>
        <v>#NAME?</v>
      </c>
      <c r="K91" s="21">
        <v>45464</v>
      </c>
      <c r="L91" s="22">
        <v>6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>
      <c r="A92" s="13">
        <v>124</v>
      </c>
      <c r="B92" s="14" t="s">
        <v>98</v>
      </c>
      <c r="C92" s="14" t="s">
        <v>65</v>
      </c>
      <c r="D92" s="15">
        <v>563.83000000000004</v>
      </c>
      <c r="E92" s="15"/>
      <c r="F92" s="14" t="s">
        <v>66</v>
      </c>
      <c r="G92" s="14"/>
      <c r="H92" s="14" t="s">
        <v>99</v>
      </c>
      <c r="I92" s="14"/>
      <c r="J92" s="14" t="e">
        <f t="array" aca="1" ref="J92" ca="1">_xludf.XLOOKUP(H92,CENTRO[CENTROS DE CUSTO],CENTRO[FIXO/VARIAVEL],"",0)</f>
        <v>#NAME?</v>
      </c>
      <c r="K92" s="16">
        <v>45464</v>
      </c>
      <c r="L92" s="17">
        <v>6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>
      <c r="A93" s="18">
        <v>126</v>
      </c>
      <c r="B93" s="19" t="s">
        <v>130</v>
      </c>
      <c r="C93" s="19" t="s">
        <v>131</v>
      </c>
      <c r="D93" s="20">
        <v>1000</v>
      </c>
      <c r="E93" s="20"/>
      <c r="F93" s="19" t="s">
        <v>66</v>
      </c>
      <c r="G93" s="19"/>
      <c r="H93" s="19" t="s">
        <v>17</v>
      </c>
      <c r="I93" s="19"/>
      <c r="J93" s="19" t="e">
        <f t="array" aca="1" ref="J93" ca="1">_xludf.XLOOKUP(H93,CENTRO[CENTROS DE CUSTO],CENTRO[FIXO/VARIAVEL],"",0)</f>
        <v>#NAME?</v>
      </c>
      <c r="K93" s="21">
        <v>45464</v>
      </c>
      <c r="L93" s="22">
        <v>6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>
      <c r="A94" s="13">
        <v>127</v>
      </c>
      <c r="B94" s="14" t="s">
        <v>132</v>
      </c>
      <c r="C94" s="14" t="s">
        <v>28</v>
      </c>
      <c r="D94" s="15">
        <v>1768.67</v>
      </c>
      <c r="E94" s="15"/>
      <c r="F94" s="14" t="s">
        <v>16</v>
      </c>
      <c r="G94" s="14"/>
      <c r="H94" s="14" t="s">
        <v>20</v>
      </c>
      <c r="I94" s="14"/>
      <c r="J94" s="14" t="e">
        <f t="array" aca="1" ref="J94" ca="1">_xludf.XLOOKUP(H94,CENTRO[CENTROS DE CUSTO],CENTRO[FIXO/VARIAVEL],"",0)</f>
        <v>#NAME?</v>
      </c>
      <c r="K94" s="16">
        <v>45464</v>
      </c>
      <c r="L94" s="17">
        <v>6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>
      <c r="A95" s="18">
        <v>128</v>
      </c>
      <c r="B95" s="19" t="s">
        <v>133</v>
      </c>
      <c r="C95" s="19" t="s">
        <v>131</v>
      </c>
      <c r="D95" s="20">
        <v>1000</v>
      </c>
      <c r="E95" s="20"/>
      <c r="F95" s="19" t="s">
        <v>66</v>
      </c>
      <c r="G95" s="19"/>
      <c r="H95" s="19" t="s">
        <v>17</v>
      </c>
      <c r="I95" s="19"/>
      <c r="J95" s="19" t="e">
        <f t="array" aca="1" ref="J95" ca="1">_xludf.XLOOKUP(H95,CENTRO[CENTROS DE CUSTO],CENTRO[FIXO/VARIAVEL],"",0)</f>
        <v>#NAME?</v>
      </c>
      <c r="K95" s="21">
        <v>45464</v>
      </c>
      <c r="L95" s="22">
        <v>6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>
      <c r="A96" s="13">
        <v>129</v>
      </c>
      <c r="B96" s="14" t="s">
        <v>18</v>
      </c>
      <c r="C96" s="14" t="s">
        <v>19</v>
      </c>
      <c r="D96" s="15">
        <v>70.84</v>
      </c>
      <c r="E96" s="15"/>
      <c r="F96" s="14" t="s">
        <v>16</v>
      </c>
      <c r="G96" s="14"/>
      <c r="H96" s="14" t="s">
        <v>20</v>
      </c>
      <c r="I96" s="14"/>
      <c r="J96" s="14" t="e">
        <f t="array" aca="1" ref="J96" ca="1">_xludf.XLOOKUP(H96,CENTRO[CENTROS DE CUSTO],CENTRO[FIXO/VARIAVEL],"",0)</f>
        <v>#NAME?</v>
      </c>
      <c r="K96" s="16">
        <v>45465</v>
      </c>
      <c r="L96" s="17">
        <v>6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>
      <c r="A97" s="18">
        <v>130</v>
      </c>
      <c r="B97" s="19" t="s">
        <v>134</v>
      </c>
      <c r="C97" s="19" t="s">
        <v>19</v>
      </c>
      <c r="D97" s="20">
        <v>253.33</v>
      </c>
      <c r="E97" s="20"/>
      <c r="F97" s="19" t="s">
        <v>16</v>
      </c>
      <c r="G97" s="19"/>
      <c r="H97" s="19" t="s">
        <v>20</v>
      </c>
      <c r="I97" s="19"/>
      <c r="J97" s="19" t="e">
        <f t="array" aca="1" ref="J97" ca="1">_xludf.XLOOKUP(H97,CENTRO[CENTROS DE CUSTO],CENTRO[FIXO/VARIAVEL],"",0)</f>
        <v>#NAME?</v>
      </c>
      <c r="K97" s="21">
        <v>45465</v>
      </c>
      <c r="L97" s="22">
        <v>6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>
      <c r="A98" s="13">
        <v>131</v>
      </c>
      <c r="B98" s="14" t="s">
        <v>134</v>
      </c>
      <c r="C98" s="14" t="s">
        <v>19</v>
      </c>
      <c r="D98" s="15">
        <v>161.94</v>
      </c>
      <c r="E98" s="15"/>
      <c r="F98" s="14" t="s">
        <v>16</v>
      </c>
      <c r="G98" s="14"/>
      <c r="H98" s="14" t="s">
        <v>20</v>
      </c>
      <c r="I98" s="14"/>
      <c r="J98" s="14" t="e">
        <f t="array" aca="1" ref="J98" ca="1">_xludf.XLOOKUP(H98,CENTRO[CENTROS DE CUSTO],CENTRO[FIXO/VARIAVEL],"",0)</f>
        <v>#NAME?</v>
      </c>
      <c r="K98" s="16">
        <v>45465</v>
      </c>
      <c r="L98" s="17">
        <v>6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>
      <c r="A99" s="18">
        <v>132</v>
      </c>
      <c r="B99" s="19" t="s">
        <v>96</v>
      </c>
      <c r="C99" s="19" t="s">
        <v>19</v>
      </c>
      <c r="D99" s="20">
        <v>49.84</v>
      </c>
      <c r="E99" s="20"/>
      <c r="F99" s="19" t="s">
        <v>16</v>
      </c>
      <c r="G99" s="19"/>
      <c r="H99" s="19" t="s">
        <v>20</v>
      </c>
      <c r="I99" s="19"/>
      <c r="J99" s="19" t="e">
        <f t="array" aca="1" ref="J99" ca="1">_xludf.XLOOKUP(H99,CENTRO[CENTROS DE CUSTO],CENTRO[FIXO/VARIAVEL],"",0)</f>
        <v>#NAME?</v>
      </c>
      <c r="K99" s="21">
        <v>45465</v>
      </c>
      <c r="L99" s="22">
        <v>6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>
      <c r="A100" s="13">
        <v>133</v>
      </c>
      <c r="B100" s="14" t="s">
        <v>33</v>
      </c>
      <c r="C100" s="14" t="s">
        <v>34</v>
      </c>
      <c r="D100" s="15">
        <v>225</v>
      </c>
      <c r="E100" s="15"/>
      <c r="F100" s="14" t="s">
        <v>16</v>
      </c>
      <c r="G100" s="14"/>
      <c r="H100" s="14" t="s">
        <v>20</v>
      </c>
      <c r="I100" s="14"/>
      <c r="J100" s="14" t="e">
        <f t="array" aca="1" ref="J100" ca="1">_xludf.XLOOKUP(H100,CENTRO[CENTROS DE CUSTO],CENTRO[FIXO/VARIAVEL],"",0)</f>
        <v>#NAME?</v>
      </c>
      <c r="K100" s="16">
        <v>45465</v>
      </c>
      <c r="L100" s="17">
        <v>6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>
      <c r="A101" s="18">
        <v>134</v>
      </c>
      <c r="B101" s="19" t="s">
        <v>135</v>
      </c>
      <c r="C101" s="19" t="s">
        <v>136</v>
      </c>
      <c r="D101" s="20">
        <v>58.83</v>
      </c>
      <c r="E101" s="20"/>
      <c r="F101" s="19" t="s">
        <v>16</v>
      </c>
      <c r="G101" s="19"/>
      <c r="H101" s="19" t="s">
        <v>20</v>
      </c>
      <c r="I101" s="19"/>
      <c r="J101" s="19" t="e">
        <f t="array" aca="1" ref="J101" ca="1">_xludf.XLOOKUP(H101,CENTRO[CENTROS DE CUSTO],CENTRO[FIXO/VARIAVEL],"",0)</f>
        <v>#NAME?</v>
      </c>
      <c r="K101" s="21">
        <v>45465</v>
      </c>
      <c r="L101" s="22">
        <v>6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>
      <c r="A102" s="13">
        <v>135</v>
      </c>
      <c r="B102" s="14" t="s">
        <v>137</v>
      </c>
      <c r="C102" s="14" t="s">
        <v>26</v>
      </c>
      <c r="D102" s="15">
        <v>77</v>
      </c>
      <c r="E102" s="15"/>
      <c r="F102" s="14" t="s">
        <v>16</v>
      </c>
      <c r="G102" s="14"/>
      <c r="H102" s="14" t="s">
        <v>20</v>
      </c>
      <c r="I102" s="14"/>
      <c r="J102" s="14" t="e">
        <f t="array" aca="1" ref="J102" ca="1">_xludf.XLOOKUP(H102,CENTRO[CENTROS DE CUSTO],CENTRO[FIXO/VARIAVEL],"",0)</f>
        <v>#NAME?</v>
      </c>
      <c r="K102" s="16">
        <v>45465</v>
      </c>
      <c r="L102" s="17">
        <v>6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>
      <c r="A103" s="18">
        <v>136</v>
      </c>
      <c r="B103" s="19" t="s">
        <v>100</v>
      </c>
      <c r="C103" s="19" t="s">
        <v>34</v>
      </c>
      <c r="D103" s="20">
        <v>47.47</v>
      </c>
      <c r="E103" s="20"/>
      <c r="F103" s="19" t="s">
        <v>16</v>
      </c>
      <c r="G103" s="19"/>
      <c r="H103" s="19" t="s">
        <v>20</v>
      </c>
      <c r="I103" s="19"/>
      <c r="J103" s="19" t="e">
        <f t="array" aca="1" ref="J103" ca="1">_xludf.XLOOKUP(H103,CENTRO[CENTROS DE CUSTO],CENTRO[FIXO/VARIAVEL],"",0)</f>
        <v>#NAME?</v>
      </c>
      <c r="K103" s="21">
        <v>45465</v>
      </c>
      <c r="L103" s="22">
        <v>6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>
      <c r="A104" s="13">
        <v>137</v>
      </c>
      <c r="B104" s="14" t="s">
        <v>91</v>
      </c>
      <c r="C104" s="14" t="s">
        <v>86</v>
      </c>
      <c r="D104" s="15">
        <v>363</v>
      </c>
      <c r="E104" s="15"/>
      <c r="F104" s="14" t="s">
        <v>16</v>
      </c>
      <c r="G104" s="14"/>
      <c r="H104" s="14" t="s">
        <v>20</v>
      </c>
      <c r="I104" s="14"/>
      <c r="J104" s="14" t="e">
        <f t="array" aca="1" ref="J104" ca="1">_xludf.XLOOKUP(H104,CENTRO[CENTROS DE CUSTO],CENTRO[FIXO/VARIAVEL],"",0)</f>
        <v>#NAME?</v>
      </c>
      <c r="K104" s="16">
        <v>45465</v>
      </c>
      <c r="L104" s="17">
        <v>6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>
      <c r="A105" s="18">
        <v>138</v>
      </c>
      <c r="B105" s="19" t="s">
        <v>138</v>
      </c>
      <c r="C105" s="19" t="s">
        <v>34</v>
      </c>
      <c r="D105" s="20">
        <v>20.93</v>
      </c>
      <c r="E105" s="20"/>
      <c r="F105" s="19" t="s">
        <v>16</v>
      </c>
      <c r="G105" s="19"/>
      <c r="H105" s="19" t="s">
        <v>20</v>
      </c>
      <c r="I105" s="19"/>
      <c r="J105" s="19" t="e">
        <f t="array" aca="1" ref="J105" ca="1">_xludf.XLOOKUP(H105,CENTRO[CENTROS DE CUSTO],CENTRO[FIXO/VARIAVEL],"",0)</f>
        <v>#NAME?</v>
      </c>
      <c r="K105" s="21">
        <v>45465</v>
      </c>
      <c r="L105" s="22">
        <v>6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>
      <c r="A106" s="13">
        <v>139</v>
      </c>
      <c r="B106" s="14" t="s">
        <v>139</v>
      </c>
      <c r="C106" s="14" t="s">
        <v>26</v>
      </c>
      <c r="D106" s="15">
        <v>50</v>
      </c>
      <c r="E106" s="15"/>
      <c r="F106" s="14" t="s">
        <v>16</v>
      </c>
      <c r="G106" s="14"/>
      <c r="H106" s="14" t="s">
        <v>20</v>
      </c>
      <c r="I106" s="14"/>
      <c r="J106" s="14" t="e">
        <f t="array" aca="1" ref="J106" ca="1">_xludf.XLOOKUP(H106,CENTRO[CENTROS DE CUSTO],CENTRO[FIXO/VARIAVEL],"",0)</f>
        <v>#NAME?</v>
      </c>
      <c r="K106" s="16">
        <v>45465</v>
      </c>
      <c r="L106" s="17">
        <v>6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>
      <c r="A107" s="18">
        <v>140</v>
      </c>
      <c r="B107" s="19" t="s">
        <v>140</v>
      </c>
      <c r="C107" s="19" t="s">
        <v>30</v>
      </c>
      <c r="D107" s="20">
        <v>676.2</v>
      </c>
      <c r="E107" s="20"/>
      <c r="F107" s="19" t="s">
        <v>16</v>
      </c>
      <c r="G107" s="19"/>
      <c r="H107" s="19" t="s">
        <v>20</v>
      </c>
      <c r="I107" s="19"/>
      <c r="J107" s="19" t="e">
        <f t="array" aca="1" ref="J107" ca="1">_xludf.XLOOKUP(H107,CENTRO[CENTROS DE CUSTO],CENTRO[FIXO/VARIAVEL],"",0)</f>
        <v>#NAME?</v>
      </c>
      <c r="K107" s="21">
        <v>45467</v>
      </c>
      <c r="L107" s="22">
        <v>6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>
      <c r="A108" s="13">
        <v>141</v>
      </c>
      <c r="B108" s="14" t="s">
        <v>141</v>
      </c>
      <c r="C108" s="14" t="s">
        <v>88</v>
      </c>
      <c r="D108" s="15">
        <v>304</v>
      </c>
      <c r="E108" s="15"/>
      <c r="F108" s="14" t="s">
        <v>16</v>
      </c>
      <c r="G108" s="14"/>
      <c r="H108" s="14" t="s">
        <v>20</v>
      </c>
      <c r="I108" s="14"/>
      <c r="J108" s="14" t="e">
        <f t="array" aca="1" ref="J108" ca="1">_xludf.XLOOKUP(H108,CENTRO[CENTROS DE CUSTO],CENTRO[FIXO/VARIAVEL],"",0)</f>
        <v>#NAME?</v>
      </c>
      <c r="K108" s="16">
        <v>45467</v>
      </c>
      <c r="L108" s="17">
        <v>6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>
      <c r="A109" s="18">
        <v>142</v>
      </c>
      <c r="B109" s="19" t="s">
        <v>142</v>
      </c>
      <c r="C109" s="19" t="s">
        <v>26</v>
      </c>
      <c r="D109" s="20">
        <v>2584</v>
      </c>
      <c r="E109" s="20"/>
      <c r="F109" s="19" t="s">
        <v>16</v>
      </c>
      <c r="G109" s="19"/>
      <c r="H109" s="19" t="s">
        <v>20</v>
      </c>
      <c r="I109" s="19"/>
      <c r="J109" s="19" t="e">
        <f t="array" aca="1" ref="J109" ca="1">_xludf.XLOOKUP(H109,CENTRO[CENTROS DE CUSTO],CENTRO[FIXO/VARIAVEL],"",0)</f>
        <v>#NAME?</v>
      </c>
      <c r="K109" s="21">
        <v>45467</v>
      </c>
      <c r="L109" s="22">
        <v>6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>
      <c r="A110" s="13">
        <v>150</v>
      </c>
      <c r="B110" s="14" t="s">
        <v>143</v>
      </c>
      <c r="C110" s="14" t="s">
        <v>65</v>
      </c>
      <c r="D110" s="15">
        <v>3600</v>
      </c>
      <c r="E110" s="15"/>
      <c r="F110" s="14" t="s">
        <v>66</v>
      </c>
      <c r="G110" s="14"/>
      <c r="H110" s="14" t="s">
        <v>144</v>
      </c>
      <c r="I110" s="14"/>
      <c r="J110" s="14" t="e">
        <f t="array" aca="1" ref="J110" ca="1">_xludf.XLOOKUP(H110,CENTRO[CENTROS DE CUSTO],CENTRO[FIXO/VARIAVEL],"",0)</f>
        <v>#NAME?</v>
      </c>
      <c r="K110" s="16">
        <v>45467</v>
      </c>
      <c r="L110" s="17">
        <v>6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>
      <c r="A111" s="18">
        <v>152</v>
      </c>
      <c r="B111" s="19" t="s">
        <v>145</v>
      </c>
      <c r="C111" s="19" t="s">
        <v>131</v>
      </c>
      <c r="D111" s="20">
        <v>1500</v>
      </c>
      <c r="E111" s="20"/>
      <c r="F111" s="19" t="s">
        <v>66</v>
      </c>
      <c r="G111" s="19"/>
      <c r="H111" s="19" t="s">
        <v>17</v>
      </c>
      <c r="I111" s="19"/>
      <c r="J111" s="19" t="e">
        <f t="array" aca="1" ref="J111" ca="1">_xludf.XLOOKUP(H111,CENTRO[CENTROS DE CUSTO],CENTRO[FIXO/VARIAVEL],"",0)</f>
        <v>#NAME?</v>
      </c>
      <c r="K111" s="21">
        <v>45467</v>
      </c>
      <c r="L111" s="22">
        <v>6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>
      <c r="A112" s="13">
        <v>153</v>
      </c>
      <c r="B112" s="14" t="s">
        <v>146</v>
      </c>
      <c r="C112" s="14" t="s">
        <v>28</v>
      </c>
      <c r="D112" s="15">
        <v>971.2</v>
      </c>
      <c r="E112" s="15"/>
      <c r="F112" s="14" t="s">
        <v>16</v>
      </c>
      <c r="G112" s="14"/>
      <c r="H112" s="14" t="s">
        <v>20</v>
      </c>
      <c r="I112" s="14"/>
      <c r="J112" s="14" t="e">
        <f t="array" aca="1" ref="J112" ca="1">_xludf.XLOOKUP(H112,CENTRO[CENTROS DE CUSTO],CENTRO[FIXO/VARIAVEL],"",0)</f>
        <v>#NAME?</v>
      </c>
      <c r="K112" s="16">
        <v>45467</v>
      </c>
      <c r="L112" s="17">
        <v>6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>
      <c r="A113" s="18">
        <v>154</v>
      </c>
      <c r="B113" s="19" t="s">
        <v>147</v>
      </c>
      <c r="C113" s="19" t="s">
        <v>148</v>
      </c>
      <c r="D113" s="20">
        <v>27000</v>
      </c>
      <c r="E113" s="20"/>
      <c r="F113" s="19" t="s">
        <v>16</v>
      </c>
      <c r="G113" s="19"/>
      <c r="H113" s="19" t="s">
        <v>17</v>
      </c>
      <c r="I113" s="19"/>
      <c r="J113" s="19" t="e">
        <f t="array" aca="1" ref="J113" ca="1">_xludf.XLOOKUP(H113,CENTRO[CENTROS DE CUSTO],CENTRO[FIXO/VARIAVEL],"",0)</f>
        <v>#NAME?</v>
      </c>
      <c r="K113" s="21">
        <v>45468</v>
      </c>
      <c r="L113" s="22">
        <v>6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>
      <c r="A114" s="13">
        <v>155</v>
      </c>
      <c r="B114" s="14" t="s">
        <v>149</v>
      </c>
      <c r="C114" s="14" t="s">
        <v>150</v>
      </c>
      <c r="D114" s="15">
        <v>1158.42</v>
      </c>
      <c r="E114" s="15"/>
      <c r="F114" s="14" t="s">
        <v>16</v>
      </c>
      <c r="G114" s="14"/>
      <c r="H114" s="14" t="s">
        <v>17</v>
      </c>
      <c r="I114" s="14"/>
      <c r="J114" s="14" t="e">
        <f t="array" aca="1" ref="J114" ca="1">_xludf.XLOOKUP(H114,CENTRO[CENTROS DE CUSTO],CENTRO[FIXO/VARIAVEL],"",0)</f>
        <v>#NAME?</v>
      </c>
      <c r="K114" s="16">
        <v>45468</v>
      </c>
      <c r="L114" s="17">
        <v>6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>
      <c r="A115" s="18">
        <v>156</v>
      </c>
      <c r="B115" s="19" t="s">
        <v>151</v>
      </c>
      <c r="C115" s="19" t="s">
        <v>24</v>
      </c>
      <c r="D115" s="20">
        <v>132</v>
      </c>
      <c r="E115" s="20"/>
      <c r="F115" s="19" t="s">
        <v>16</v>
      </c>
      <c r="G115" s="19"/>
      <c r="H115" s="19" t="s">
        <v>20</v>
      </c>
      <c r="I115" s="19"/>
      <c r="J115" s="19" t="e">
        <f t="array" aca="1" ref="J115" ca="1">_xludf.XLOOKUP(H115,CENTRO[CENTROS DE CUSTO],CENTRO[FIXO/VARIAVEL],"",0)</f>
        <v>#NAME?</v>
      </c>
      <c r="K115" s="21">
        <v>45468</v>
      </c>
      <c r="L115" s="22">
        <v>6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>
      <c r="A116" s="13">
        <v>161</v>
      </c>
      <c r="B116" s="14" t="s">
        <v>117</v>
      </c>
      <c r="C116" s="14" t="s">
        <v>116</v>
      </c>
      <c r="D116" s="15">
        <v>0.02</v>
      </c>
      <c r="E116" s="15"/>
      <c r="F116" s="14" t="s">
        <v>66</v>
      </c>
      <c r="G116" s="14"/>
      <c r="H116" s="14" t="s">
        <v>17</v>
      </c>
      <c r="I116" s="14"/>
      <c r="J116" s="14" t="e">
        <f t="array" aca="1" ref="J116" ca="1">_xludf.XLOOKUP(H116,CENTRO[CENTROS DE CUSTO],CENTRO[FIXO/VARIAVEL],"",0)</f>
        <v>#NAME?</v>
      </c>
      <c r="K116" s="16">
        <v>45468</v>
      </c>
      <c r="L116" s="17">
        <v>6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>
      <c r="A117" s="18">
        <v>165</v>
      </c>
      <c r="B117" s="19" t="s">
        <v>152</v>
      </c>
      <c r="C117" s="19" t="s">
        <v>126</v>
      </c>
      <c r="D117" s="20">
        <v>1088.5</v>
      </c>
      <c r="E117" s="20"/>
      <c r="F117" s="19" t="s">
        <v>16</v>
      </c>
      <c r="G117" s="19"/>
      <c r="H117" s="19" t="s">
        <v>127</v>
      </c>
      <c r="I117" s="19"/>
      <c r="J117" s="19" t="e">
        <f t="array" aca="1" ref="J117" ca="1">_xludf.XLOOKUP(H117,CENTRO[CENTROS DE CUSTO],CENTRO[FIXO/VARIAVEL],"",0)</f>
        <v>#NAME?</v>
      </c>
      <c r="K117" s="21">
        <v>45468</v>
      </c>
      <c r="L117" s="22">
        <v>6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>
      <c r="A118" s="13">
        <v>166</v>
      </c>
      <c r="B118" s="14" t="s">
        <v>153</v>
      </c>
      <c r="C118" s="14" t="s">
        <v>34</v>
      </c>
      <c r="D118" s="15">
        <v>336</v>
      </c>
      <c r="E118" s="15"/>
      <c r="F118" s="14" t="s">
        <v>16</v>
      </c>
      <c r="G118" s="14"/>
      <c r="H118" s="14" t="s">
        <v>20</v>
      </c>
      <c r="I118" s="14"/>
      <c r="J118" s="14" t="e">
        <f t="array" aca="1" ref="J118" ca="1">_xludf.XLOOKUP(H118,CENTRO[CENTROS DE CUSTO],CENTRO[FIXO/VARIAVEL],"",0)</f>
        <v>#NAME?</v>
      </c>
      <c r="K118" s="16">
        <v>45468</v>
      </c>
      <c r="L118" s="17">
        <v>6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>
      <c r="A119" s="18">
        <v>167</v>
      </c>
      <c r="B119" s="19" t="s">
        <v>96</v>
      </c>
      <c r="C119" s="19" t="s">
        <v>19</v>
      </c>
      <c r="D119" s="20">
        <v>7.65</v>
      </c>
      <c r="E119" s="20"/>
      <c r="F119" s="19" t="s">
        <v>16</v>
      </c>
      <c r="G119" s="19"/>
      <c r="H119" s="19" t="s">
        <v>20</v>
      </c>
      <c r="I119" s="19"/>
      <c r="J119" s="19" t="e">
        <f t="array" aca="1" ref="J119" ca="1">_xludf.XLOOKUP(H119,CENTRO[CENTROS DE CUSTO],CENTRO[FIXO/VARIAVEL],"",0)</f>
        <v>#NAME?</v>
      </c>
      <c r="K119" s="21">
        <v>45468</v>
      </c>
      <c r="L119" s="22">
        <v>6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>
      <c r="A120" s="13">
        <v>170</v>
      </c>
      <c r="B120" s="14" t="s">
        <v>117</v>
      </c>
      <c r="C120" s="14" t="s">
        <v>116</v>
      </c>
      <c r="D120" s="15">
        <v>0.02</v>
      </c>
      <c r="E120" s="15"/>
      <c r="F120" s="14" t="s">
        <v>66</v>
      </c>
      <c r="G120" s="14"/>
      <c r="H120" s="14" t="s">
        <v>17</v>
      </c>
      <c r="I120" s="14"/>
      <c r="J120" s="14" t="e">
        <f t="array" aca="1" ref="J120" ca="1">_xludf.XLOOKUP(H120,CENTRO[CENTROS DE CUSTO],CENTRO[FIXO/VARIAVEL],"",0)</f>
        <v>#NAME?</v>
      </c>
      <c r="K120" s="16">
        <v>45469</v>
      </c>
      <c r="L120" s="17">
        <v>6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>
      <c r="A121" s="18">
        <v>173</v>
      </c>
      <c r="B121" s="19" t="s">
        <v>154</v>
      </c>
      <c r="C121" s="19" t="s">
        <v>75</v>
      </c>
      <c r="D121" s="20">
        <v>150</v>
      </c>
      <c r="E121" s="20"/>
      <c r="F121" s="19" t="s">
        <v>16</v>
      </c>
      <c r="G121" s="19"/>
      <c r="H121" s="19" t="s">
        <v>41</v>
      </c>
      <c r="I121" s="19"/>
      <c r="J121" s="19" t="e">
        <f t="array" aca="1" ref="J121" ca="1">_xludf.XLOOKUP(H121,CENTRO[CENTROS DE CUSTO],CENTRO[FIXO/VARIAVEL],"",0)</f>
        <v>#NAME?</v>
      </c>
      <c r="K121" s="21">
        <v>45469</v>
      </c>
      <c r="L121" s="22">
        <v>6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>
      <c r="A122" s="13">
        <v>174</v>
      </c>
      <c r="B122" s="14" t="s">
        <v>155</v>
      </c>
      <c r="C122" s="14" t="s">
        <v>77</v>
      </c>
      <c r="D122" s="15">
        <v>3396</v>
      </c>
      <c r="E122" s="15"/>
      <c r="F122" s="14" t="s">
        <v>16</v>
      </c>
      <c r="G122" s="14"/>
      <c r="H122" s="14" t="s">
        <v>41</v>
      </c>
      <c r="I122" s="14"/>
      <c r="J122" s="14" t="e">
        <f t="array" aca="1" ref="J122" ca="1">_xludf.XLOOKUP(H122,CENTRO[CENTROS DE CUSTO],CENTRO[FIXO/VARIAVEL],"",0)</f>
        <v>#NAME?</v>
      </c>
      <c r="K122" s="16">
        <v>45469</v>
      </c>
      <c r="L122" s="17">
        <v>6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>
      <c r="A123" s="18">
        <v>175</v>
      </c>
      <c r="B123" s="19" t="s">
        <v>80</v>
      </c>
      <c r="C123" s="19" t="s">
        <v>77</v>
      </c>
      <c r="D123" s="20">
        <v>4788</v>
      </c>
      <c r="E123" s="20"/>
      <c r="F123" s="19" t="s">
        <v>16</v>
      </c>
      <c r="G123" s="19"/>
      <c r="H123" s="19" t="s">
        <v>41</v>
      </c>
      <c r="I123" s="19"/>
      <c r="J123" s="19" t="e">
        <f t="array" aca="1" ref="J123" ca="1">_xludf.XLOOKUP(H123,CENTRO[CENTROS DE CUSTO],CENTRO[FIXO/VARIAVEL],"",0)</f>
        <v>#NAME?</v>
      </c>
      <c r="K123" s="21">
        <v>45469</v>
      </c>
      <c r="L123" s="22">
        <v>6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>
      <c r="A124" s="13">
        <v>176</v>
      </c>
      <c r="B124" s="14" t="s">
        <v>79</v>
      </c>
      <c r="C124" s="14" t="s">
        <v>77</v>
      </c>
      <c r="D124" s="15">
        <v>2652</v>
      </c>
      <c r="E124" s="15"/>
      <c r="F124" s="14" t="s">
        <v>16</v>
      </c>
      <c r="G124" s="14"/>
      <c r="H124" s="14" t="s">
        <v>41</v>
      </c>
      <c r="I124" s="14"/>
      <c r="J124" s="14" t="e">
        <f t="array" aca="1" ref="J124" ca="1">_xludf.XLOOKUP(H124,CENTRO[CENTROS DE CUSTO],CENTRO[FIXO/VARIAVEL],"",0)</f>
        <v>#NAME?</v>
      </c>
      <c r="K124" s="16">
        <v>45469</v>
      </c>
      <c r="L124" s="17">
        <v>6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>
      <c r="A125" s="18">
        <v>177</v>
      </c>
      <c r="B125" s="19" t="s">
        <v>76</v>
      </c>
      <c r="C125" s="19" t="s">
        <v>77</v>
      </c>
      <c r="D125" s="20">
        <v>2466</v>
      </c>
      <c r="E125" s="20"/>
      <c r="F125" s="19" t="s">
        <v>16</v>
      </c>
      <c r="G125" s="19"/>
      <c r="H125" s="19" t="s">
        <v>41</v>
      </c>
      <c r="I125" s="19"/>
      <c r="J125" s="19" t="e">
        <f t="array" aca="1" ref="J125" ca="1">_xludf.XLOOKUP(H125,CENTRO[CENTROS DE CUSTO],CENTRO[FIXO/VARIAVEL],"",0)</f>
        <v>#NAME?</v>
      </c>
      <c r="K125" s="21">
        <v>45469</v>
      </c>
      <c r="L125" s="22">
        <v>6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>
      <c r="A126" s="13">
        <v>178</v>
      </c>
      <c r="B126" s="14" t="s">
        <v>156</v>
      </c>
      <c r="C126" s="14" t="s">
        <v>26</v>
      </c>
      <c r="D126" s="15">
        <v>5489.28</v>
      </c>
      <c r="E126" s="15"/>
      <c r="F126" s="14" t="s">
        <v>16</v>
      </c>
      <c r="G126" s="14"/>
      <c r="H126" s="14" t="s">
        <v>20</v>
      </c>
      <c r="I126" s="14"/>
      <c r="J126" s="14" t="e">
        <f t="array" aca="1" ref="J126" ca="1">_xludf.XLOOKUP(H126,CENTRO[CENTROS DE CUSTO],CENTRO[FIXO/VARIAVEL],"",0)</f>
        <v>#NAME?</v>
      </c>
      <c r="K126" s="16">
        <v>45470</v>
      </c>
      <c r="L126" s="17">
        <v>6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>
      <c r="A127" s="18">
        <v>179</v>
      </c>
      <c r="B127" s="19" t="s">
        <v>33</v>
      </c>
      <c r="C127" s="19" t="s">
        <v>34</v>
      </c>
      <c r="D127" s="20">
        <v>300</v>
      </c>
      <c r="E127" s="20"/>
      <c r="F127" s="19" t="s">
        <v>16</v>
      </c>
      <c r="G127" s="19"/>
      <c r="H127" s="19" t="s">
        <v>20</v>
      </c>
      <c r="I127" s="19"/>
      <c r="J127" s="19" t="e">
        <f t="array" aca="1" ref="J127" ca="1">_xludf.XLOOKUP(H127,CENTRO[CENTROS DE CUSTO],CENTRO[FIXO/VARIAVEL],"",0)</f>
        <v>#NAME?</v>
      </c>
      <c r="K127" s="21">
        <v>45470</v>
      </c>
      <c r="L127" s="22">
        <v>6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>
      <c r="A128" s="13">
        <v>180</v>
      </c>
      <c r="B128" s="14" t="s">
        <v>157</v>
      </c>
      <c r="C128" s="14" t="s">
        <v>86</v>
      </c>
      <c r="D128" s="15">
        <v>446</v>
      </c>
      <c r="E128" s="15"/>
      <c r="F128" s="14" t="s">
        <v>16</v>
      </c>
      <c r="G128" s="14"/>
      <c r="H128" s="14" t="s">
        <v>20</v>
      </c>
      <c r="I128" s="14"/>
      <c r="J128" s="14" t="e">
        <f t="array" aca="1" ref="J128" ca="1">_xludf.XLOOKUP(H128,CENTRO[CENTROS DE CUSTO],CENTRO[FIXO/VARIAVEL],"",0)</f>
        <v>#NAME?</v>
      </c>
      <c r="K128" s="16">
        <v>45470</v>
      </c>
      <c r="L128" s="17">
        <v>6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>
      <c r="A129" s="18">
        <v>181</v>
      </c>
      <c r="B129" s="19" t="s">
        <v>158</v>
      </c>
      <c r="C129" s="19" t="s">
        <v>15</v>
      </c>
      <c r="D129" s="20">
        <v>500</v>
      </c>
      <c r="E129" s="20"/>
      <c r="F129" s="19" t="s">
        <v>16</v>
      </c>
      <c r="G129" s="19"/>
      <c r="H129" s="19" t="s">
        <v>17</v>
      </c>
      <c r="I129" s="19"/>
      <c r="J129" s="19" t="e">
        <f t="array" aca="1" ref="J129" ca="1">_xludf.XLOOKUP(H129,CENTRO[CENTROS DE CUSTO],CENTRO[FIXO/VARIAVEL],"",0)</f>
        <v>#NAME?</v>
      </c>
      <c r="K129" s="21">
        <v>45470</v>
      </c>
      <c r="L129" s="22">
        <v>6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>
      <c r="A130" s="13">
        <v>182</v>
      </c>
      <c r="B130" s="14" t="s">
        <v>159</v>
      </c>
      <c r="C130" s="14" t="s">
        <v>28</v>
      </c>
      <c r="D130" s="15">
        <v>52.23</v>
      </c>
      <c r="E130" s="15"/>
      <c r="F130" s="14" t="s">
        <v>16</v>
      </c>
      <c r="G130" s="14"/>
      <c r="H130" s="14" t="s">
        <v>20</v>
      </c>
      <c r="I130" s="14"/>
      <c r="J130" s="14" t="e">
        <f t="array" aca="1" ref="J130" ca="1">_xludf.XLOOKUP(H130,CENTRO[CENTROS DE CUSTO],CENTRO[FIXO/VARIAVEL],"",0)</f>
        <v>#NAME?</v>
      </c>
      <c r="K130" s="16">
        <v>45470</v>
      </c>
      <c r="L130" s="17">
        <v>6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>
      <c r="A131" s="18">
        <v>183</v>
      </c>
      <c r="B131" s="19" t="s">
        <v>18</v>
      </c>
      <c r="C131" s="19" t="s">
        <v>19</v>
      </c>
      <c r="D131" s="20">
        <v>780.45</v>
      </c>
      <c r="E131" s="20"/>
      <c r="F131" s="19" t="s">
        <v>16</v>
      </c>
      <c r="G131" s="19"/>
      <c r="H131" s="19" t="s">
        <v>20</v>
      </c>
      <c r="I131" s="19"/>
      <c r="J131" s="19" t="e">
        <f t="array" aca="1" ref="J131" ca="1">_xludf.XLOOKUP(H131,CENTRO[CENTROS DE CUSTO],CENTRO[FIXO/VARIAVEL],"",0)</f>
        <v>#NAME?</v>
      </c>
      <c r="K131" s="21">
        <v>45470</v>
      </c>
      <c r="L131" s="22">
        <v>6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>
      <c r="A132" s="13">
        <v>184</v>
      </c>
      <c r="B132" s="14" t="s">
        <v>160</v>
      </c>
      <c r="C132" s="14" t="s">
        <v>34</v>
      </c>
      <c r="D132" s="15">
        <v>24</v>
      </c>
      <c r="E132" s="15"/>
      <c r="F132" s="14" t="s">
        <v>16</v>
      </c>
      <c r="G132" s="14"/>
      <c r="H132" s="14" t="s">
        <v>20</v>
      </c>
      <c r="I132" s="14"/>
      <c r="J132" s="14" t="e">
        <f t="array" aca="1" ref="J132" ca="1">_xludf.XLOOKUP(H132,CENTRO[CENTROS DE CUSTO],CENTRO[FIXO/VARIAVEL],"",0)</f>
        <v>#NAME?</v>
      </c>
      <c r="K132" s="16">
        <v>45470</v>
      </c>
      <c r="L132" s="17">
        <v>6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>
      <c r="A133" s="18">
        <v>192</v>
      </c>
      <c r="B133" s="19" t="s">
        <v>161</v>
      </c>
      <c r="C133" s="19" t="s">
        <v>28</v>
      </c>
      <c r="D133" s="20">
        <v>1489.72</v>
      </c>
      <c r="E133" s="20"/>
      <c r="F133" s="19" t="s">
        <v>16</v>
      </c>
      <c r="G133" s="19"/>
      <c r="H133" s="19" t="s">
        <v>20</v>
      </c>
      <c r="I133" s="19"/>
      <c r="J133" s="19" t="e">
        <f t="array" aca="1" ref="J133" ca="1">_xludf.XLOOKUP(H133,CENTRO[CENTROS DE CUSTO],CENTRO[FIXO/VARIAVEL],"",0)</f>
        <v>#NAME?</v>
      </c>
      <c r="K133" s="21">
        <v>45471</v>
      </c>
      <c r="L133" s="22">
        <v>6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>
      <c r="A134" s="13">
        <v>193</v>
      </c>
      <c r="B134" s="14" t="s">
        <v>139</v>
      </c>
      <c r="C134" s="14" t="s">
        <v>26</v>
      </c>
      <c r="D134" s="15">
        <v>70</v>
      </c>
      <c r="E134" s="15"/>
      <c r="F134" s="14" t="s">
        <v>16</v>
      </c>
      <c r="G134" s="14"/>
      <c r="H134" s="14" t="s">
        <v>20</v>
      </c>
      <c r="I134" s="14"/>
      <c r="J134" s="14" t="e">
        <f t="array" aca="1" ref="J134" ca="1">_xludf.XLOOKUP(H134,CENTRO[CENTROS DE CUSTO],CENTRO[FIXO/VARIAVEL],"",0)</f>
        <v>#NAME?</v>
      </c>
      <c r="K134" s="16">
        <v>45472</v>
      </c>
      <c r="L134" s="17">
        <v>6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>
      <c r="A135" s="18">
        <v>194</v>
      </c>
      <c r="B135" s="19" t="s">
        <v>162</v>
      </c>
      <c r="C135" s="19" t="s">
        <v>163</v>
      </c>
      <c r="D135" s="20">
        <v>36441.279999999999</v>
      </c>
      <c r="E135" s="20"/>
      <c r="F135" s="19" t="s">
        <v>66</v>
      </c>
      <c r="G135" s="19" t="s">
        <v>164</v>
      </c>
      <c r="H135" s="19" t="s">
        <v>41</v>
      </c>
      <c r="I135" s="19"/>
      <c r="J135" s="19" t="e">
        <f t="array" aca="1" ref="J135" ca="1">_xludf.XLOOKUP(H135,CENTRO[CENTROS DE CUSTO],CENTRO[FIXO/VARIAVEL],"",0)</f>
        <v>#NAME?</v>
      </c>
      <c r="K135" s="21">
        <v>45444</v>
      </c>
      <c r="L135" s="22">
        <v>6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>
      <c r="A136" s="13">
        <v>195</v>
      </c>
      <c r="B136" s="14" t="s">
        <v>162</v>
      </c>
      <c r="C136" s="14" t="s">
        <v>163</v>
      </c>
      <c r="D136" s="15">
        <v>44399.62</v>
      </c>
      <c r="E136" s="15"/>
      <c r="F136" s="14" t="s">
        <v>66</v>
      </c>
      <c r="G136" s="14" t="s">
        <v>164</v>
      </c>
      <c r="H136" s="14" t="s">
        <v>20</v>
      </c>
      <c r="I136" s="14"/>
      <c r="J136" s="14" t="e">
        <f t="array" aca="1" ref="J136" ca="1">_xludf.XLOOKUP(H136,CENTRO[CENTROS DE CUSTO],CENTRO[FIXO/VARIAVEL],"",0)</f>
        <v>#NAME?</v>
      </c>
      <c r="K136" s="16">
        <v>45444</v>
      </c>
      <c r="L136" s="17">
        <v>6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>
      <c r="A137" s="18">
        <v>196</v>
      </c>
      <c r="B137" s="19" t="s">
        <v>165</v>
      </c>
      <c r="C137" s="19" t="s">
        <v>163</v>
      </c>
      <c r="D137" s="20">
        <v>9674.41</v>
      </c>
      <c r="E137" s="20"/>
      <c r="F137" s="19" t="s">
        <v>66</v>
      </c>
      <c r="G137" s="19" t="s">
        <v>166</v>
      </c>
      <c r="H137" s="19" t="s">
        <v>41</v>
      </c>
      <c r="I137" s="19"/>
      <c r="J137" s="19" t="e">
        <f t="array" aca="1" ref="J137" ca="1">_xludf.XLOOKUP(H137,CENTRO[CENTROS DE CUSTO],CENTRO[FIXO/VARIAVEL],"",0)</f>
        <v>#NAME?</v>
      </c>
      <c r="K137" s="21">
        <v>45444</v>
      </c>
      <c r="L137" s="22">
        <v>6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>
      <c r="A138" s="13">
        <v>197</v>
      </c>
      <c r="B138" s="14" t="s">
        <v>167</v>
      </c>
      <c r="C138" s="14" t="s">
        <v>163</v>
      </c>
      <c r="D138" s="15">
        <v>14086</v>
      </c>
      <c r="E138" s="15"/>
      <c r="F138" s="14" t="s">
        <v>66</v>
      </c>
      <c r="G138" s="14"/>
      <c r="H138" s="14" t="s">
        <v>17</v>
      </c>
      <c r="I138" s="14"/>
      <c r="J138" s="14" t="e">
        <f t="array" aca="1" ref="J138" ca="1">_xludf.XLOOKUP(H138,CENTRO[CENTROS DE CUSTO],CENTRO[FIXO/VARIAVEL],"",0)</f>
        <v>#NAME?</v>
      </c>
      <c r="K138" s="16">
        <v>45444</v>
      </c>
      <c r="L138" s="17">
        <v>6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>
      <c r="A139" s="18">
        <v>198</v>
      </c>
      <c r="B139" s="19" t="s">
        <v>168</v>
      </c>
      <c r="C139" s="19" t="s">
        <v>163</v>
      </c>
      <c r="D139" s="20">
        <v>7352.5</v>
      </c>
      <c r="E139" s="20"/>
      <c r="F139" s="19" t="s">
        <v>66</v>
      </c>
      <c r="G139" s="19"/>
      <c r="H139" s="19" t="s">
        <v>127</v>
      </c>
      <c r="I139" s="19"/>
      <c r="J139" s="19" t="e">
        <f t="array" aca="1" ref="J139" ca="1">_xludf.XLOOKUP(H139,CENTRO[CENTROS DE CUSTO],CENTRO[FIXO/VARIAVEL],"",0)</f>
        <v>#NAME?</v>
      </c>
      <c r="K139" s="21">
        <v>45444</v>
      </c>
      <c r="L139" s="22">
        <v>6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>
      <c r="A140" s="13">
        <v>199</v>
      </c>
      <c r="B140" s="14" t="s">
        <v>169</v>
      </c>
      <c r="C140" s="14" t="s">
        <v>163</v>
      </c>
      <c r="D140" s="15">
        <v>4940</v>
      </c>
      <c r="E140" s="15"/>
      <c r="F140" s="14" t="s">
        <v>66</v>
      </c>
      <c r="G140" s="14"/>
      <c r="H140" s="14" t="s">
        <v>170</v>
      </c>
      <c r="I140" s="14"/>
      <c r="J140" s="14" t="e">
        <f t="array" aca="1" ref="J140" ca="1">_xludf.XLOOKUP(H140,CENTRO[CENTROS DE CUSTO],CENTRO[FIXO/VARIAVEL],"",0)</f>
        <v>#NAME?</v>
      </c>
      <c r="K140" s="16">
        <v>45444</v>
      </c>
      <c r="L140" s="17">
        <v>6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>
      <c r="A141" s="18">
        <v>200</v>
      </c>
      <c r="B141" s="19" t="s">
        <v>171</v>
      </c>
      <c r="C141" s="19" t="s">
        <v>163</v>
      </c>
      <c r="D141" s="20">
        <v>2264</v>
      </c>
      <c r="E141" s="20"/>
      <c r="F141" s="19" t="s">
        <v>66</v>
      </c>
      <c r="G141" s="19"/>
      <c r="H141" s="19" t="s">
        <v>41</v>
      </c>
      <c r="I141" s="19"/>
      <c r="J141" s="19" t="e">
        <f t="array" aca="1" ref="J141" ca="1">_xludf.XLOOKUP(H141,CENTRO[CENTROS DE CUSTO],CENTRO[FIXO/VARIAVEL],"",0)</f>
        <v>#NAME?</v>
      </c>
      <c r="K141" s="21">
        <v>45444</v>
      </c>
      <c r="L141" s="22">
        <v>6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>
      <c r="A142" s="13">
        <v>201</v>
      </c>
      <c r="B142" s="14" t="s">
        <v>172</v>
      </c>
      <c r="C142" s="14" t="s">
        <v>163</v>
      </c>
      <c r="D142" s="15">
        <v>1644</v>
      </c>
      <c r="E142" s="15"/>
      <c r="F142" s="14" t="s">
        <v>66</v>
      </c>
      <c r="G142" s="14"/>
      <c r="H142" s="14" t="s">
        <v>41</v>
      </c>
      <c r="I142" s="14"/>
      <c r="J142" s="14" t="e">
        <f t="array" aca="1" ref="J142" ca="1">_xludf.XLOOKUP(H142,CENTRO[CENTROS DE CUSTO],CENTRO[FIXO/VARIAVEL],"",0)</f>
        <v>#NAME?</v>
      </c>
      <c r="K142" s="16">
        <v>45444</v>
      </c>
      <c r="L142" s="17">
        <v>6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>
      <c r="A143" s="18">
        <v>202</v>
      </c>
      <c r="B143" s="19" t="s">
        <v>173</v>
      </c>
      <c r="C143" s="19" t="s">
        <v>163</v>
      </c>
      <c r="D143" s="20">
        <v>1768</v>
      </c>
      <c r="E143" s="20"/>
      <c r="F143" s="19" t="s">
        <v>66</v>
      </c>
      <c r="G143" s="19"/>
      <c r="H143" s="19" t="s">
        <v>41</v>
      </c>
      <c r="I143" s="19"/>
      <c r="J143" s="19" t="e">
        <f t="array" aca="1" ref="J143" ca="1">_xludf.XLOOKUP(H143,CENTRO[CENTROS DE CUSTO],CENTRO[FIXO/VARIAVEL],"",0)</f>
        <v>#NAME?</v>
      </c>
      <c r="K143" s="21">
        <v>45444</v>
      </c>
      <c r="L143" s="22">
        <v>6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>
      <c r="A144" s="13">
        <v>203</v>
      </c>
      <c r="B144" s="14" t="s">
        <v>174</v>
      </c>
      <c r="C144" s="14" t="s">
        <v>163</v>
      </c>
      <c r="D144" s="15">
        <v>3192</v>
      </c>
      <c r="E144" s="15"/>
      <c r="F144" s="14" t="s">
        <v>66</v>
      </c>
      <c r="G144" s="14"/>
      <c r="H144" s="14" t="s">
        <v>41</v>
      </c>
      <c r="I144" s="14"/>
      <c r="J144" s="14" t="e">
        <f t="array" aca="1" ref="J144" ca="1">_xludf.XLOOKUP(H144,CENTRO[CENTROS DE CUSTO],CENTRO[FIXO/VARIAVEL],"",0)</f>
        <v>#NAME?</v>
      </c>
      <c r="K144" s="16">
        <v>45444</v>
      </c>
      <c r="L144" s="17">
        <v>6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>
      <c r="A145" s="18">
        <v>204</v>
      </c>
      <c r="B145" s="19" t="s">
        <v>175</v>
      </c>
      <c r="C145" s="19" t="s">
        <v>176</v>
      </c>
      <c r="D145" s="20">
        <v>1894.2</v>
      </c>
      <c r="E145" s="20"/>
      <c r="F145" s="19" t="s">
        <v>16</v>
      </c>
      <c r="G145" s="19" t="s">
        <v>166</v>
      </c>
      <c r="H145" s="19" t="s">
        <v>20</v>
      </c>
      <c r="I145" s="19" t="s">
        <v>175</v>
      </c>
      <c r="J145" s="19" t="e">
        <f t="array" aca="1" ref="J145" ca="1">_xludf.XLOOKUP(H145,CENTRO[CENTROS DE CUSTO],CENTRO[FIXO/VARIAVEL],"",0)</f>
        <v>#NAME?</v>
      </c>
      <c r="K145" s="21">
        <v>45444</v>
      </c>
      <c r="L145" s="22">
        <v>6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>
      <c r="A146" s="13">
        <v>205</v>
      </c>
      <c r="B146" s="14" t="s">
        <v>117</v>
      </c>
      <c r="C146" s="14" t="s">
        <v>116</v>
      </c>
      <c r="D146" s="15">
        <v>0.01</v>
      </c>
      <c r="E146" s="15"/>
      <c r="F146" s="14" t="s">
        <v>66</v>
      </c>
      <c r="G146" s="14"/>
      <c r="H146" s="14" t="s">
        <v>17</v>
      </c>
      <c r="I146" s="14"/>
      <c r="J146" s="14" t="e">
        <f t="array" aca="1" ref="J146" ca="1">_xludf.XLOOKUP(H146,CENTRO[CENTROS DE CUSTO],CENTRO[FIXO/VARIAVEL],"",0)</f>
        <v>#NAME?</v>
      </c>
      <c r="K146" s="16">
        <v>45474</v>
      </c>
      <c r="L146" s="17">
        <v>7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>
      <c r="A147" s="18">
        <v>206</v>
      </c>
      <c r="B147" s="19" t="s">
        <v>177</v>
      </c>
      <c r="C147" s="19" t="s">
        <v>178</v>
      </c>
      <c r="D147" s="20">
        <v>450</v>
      </c>
      <c r="E147" s="20"/>
      <c r="F147" s="19" t="s">
        <v>16</v>
      </c>
      <c r="G147" s="19"/>
      <c r="H147" s="19" t="s">
        <v>17</v>
      </c>
      <c r="I147" s="19"/>
      <c r="J147" s="19" t="e">
        <f t="array" aca="1" ref="J147" ca="1">_xludf.XLOOKUP(H147,CENTRO[CENTROS DE CUSTO],CENTRO[FIXO/VARIAVEL],"",0)</f>
        <v>#NAME?</v>
      </c>
      <c r="K147" s="21">
        <v>45474</v>
      </c>
      <c r="L147" s="22">
        <v>7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>
      <c r="A148" s="13">
        <v>207</v>
      </c>
      <c r="B148" s="14" t="s">
        <v>179</v>
      </c>
      <c r="C148" s="14" t="s">
        <v>22</v>
      </c>
      <c r="D148" s="15">
        <v>1650</v>
      </c>
      <c r="E148" s="15"/>
      <c r="F148" s="14" t="s">
        <v>16</v>
      </c>
      <c r="G148" s="14"/>
      <c r="H148" s="14" t="s">
        <v>17</v>
      </c>
      <c r="I148" s="14"/>
      <c r="J148" s="14" t="e">
        <f t="array" aca="1" ref="J148" ca="1">_xludf.XLOOKUP(H148,CENTRO[CENTROS DE CUSTO],CENTRO[FIXO/VARIAVEL],"",0)</f>
        <v>#NAME?</v>
      </c>
      <c r="K148" s="16">
        <v>45474</v>
      </c>
      <c r="L148" s="17">
        <v>7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>
      <c r="A149" s="18">
        <v>208</v>
      </c>
      <c r="B149" s="19" t="s">
        <v>180</v>
      </c>
      <c r="C149" s="19" t="s">
        <v>28</v>
      </c>
      <c r="D149" s="20">
        <v>974.27</v>
      </c>
      <c r="E149" s="20"/>
      <c r="F149" s="19" t="s">
        <v>16</v>
      </c>
      <c r="G149" s="19"/>
      <c r="H149" s="19" t="s">
        <v>20</v>
      </c>
      <c r="I149" s="19"/>
      <c r="J149" s="19" t="e">
        <f t="array" aca="1" ref="J149" ca="1">_xludf.XLOOKUP(H149,CENTRO[CENTROS DE CUSTO],CENTRO[FIXO/VARIAVEL],"",0)</f>
        <v>#NAME?</v>
      </c>
      <c r="K149" s="21">
        <v>45474</v>
      </c>
      <c r="L149" s="22">
        <v>7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>
      <c r="A150" s="13">
        <v>209</v>
      </c>
      <c r="B150" s="14" t="s">
        <v>181</v>
      </c>
      <c r="C150" s="14" t="s">
        <v>30</v>
      </c>
      <c r="D150" s="15">
        <v>387.13</v>
      </c>
      <c r="E150" s="15"/>
      <c r="F150" s="14" t="s">
        <v>16</v>
      </c>
      <c r="G150" s="14"/>
      <c r="H150" s="14" t="s">
        <v>20</v>
      </c>
      <c r="I150" s="14"/>
      <c r="J150" s="14" t="e">
        <f t="array" aca="1" ref="J150" ca="1">_xludf.XLOOKUP(H150,CENTRO[CENTROS DE CUSTO],CENTRO[FIXO/VARIAVEL],"",0)</f>
        <v>#NAME?</v>
      </c>
      <c r="K150" s="16">
        <v>45474</v>
      </c>
      <c r="L150" s="17">
        <v>7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>
      <c r="A151" s="18">
        <v>210</v>
      </c>
      <c r="B151" s="19" t="s">
        <v>182</v>
      </c>
      <c r="C151" s="19" t="s">
        <v>30</v>
      </c>
      <c r="D151" s="20">
        <v>676.19</v>
      </c>
      <c r="E151" s="20"/>
      <c r="F151" s="19" t="s">
        <v>16</v>
      </c>
      <c r="G151" s="19"/>
      <c r="H151" s="19" t="s">
        <v>20</v>
      </c>
      <c r="I151" s="19"/>
      <c r="J151" s="19" t="e">
        <f t="array" aca="1" ref="J151" ca="1">_xludf.XLOOKUP(H151,CENTRO[CENTROS DE CUSTO],CENTRO[FIXO/VARIAVEL],"",0)</f>
        <v>#NAME?</v>
      </c>
      <c r="K151" s="21">
        <v>45474</v>
      </c>
      <c r="L151" s="22">
        <v>7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>
      <c r="A152" s="13">
        <v>211</v>
      </c>
      <c r="B152" s="14" t="s">
        <v>183</v>
      </c>
      <c r="C152" s="14" t="s">
        <v>24</v>
      </c>
      <c r="D152" s="15">
        <v>129.9</v>
      </c>
      <c r="E152" s="15"/>
      <c r="F152" s="14" t="s">
        <v>16</v>
      </c>
      <c r="G152" s="14"/>
      <c r="H152" s="14" t="s">
        <v>17</v>
      </c>
      <c r="I152" s="14"/>
      <c r="J152" s="14" t="e">
        <f t="array" aca="1" ref="J152" ca="1">_xludf.XLOOKUP(H152,CENTRO[CENTROS DE CUSTO],CENTRO[FIXO/VARIAVEL],"",0)</f>
        <v>#NAME?</v>
      </c>
      <c r="K152" s="16">
        <v>45474</v>
      </c>
      <c r="L152" s="17">
        <v>7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>
      <c r="A153" s="18">
        <v>212</v>
      </c>
      <c r="B153" s="19" t="s">
        <v>184</v>
      </c>
      <c r="C153" s="19" t="s">
        <v>86</v>
      </c>
      <c r="D153" s="20">
        <v>446</v>
      </c>
      <c r="E153" s="20"/>
      <c r="F153" s="19" t="s">
        <v>16</v>
      </c>
      <c r="G153" s="19"/>
      <c r="H153" s="19" t="s">
        <v>20</v>
      </c>
      <c r="I153" s="19"/>
      <c r="J153" s="19" t="e">
        <f t="array" aca="1" ref="J153" ca="1">_xludf.XLOOKUP(H153,CENTRO[CENTROS DE CUSTO],CENTRO[FIXO/VARIAVEL],"",0)</f>
        <v>#NAME?</v>
      </c>
      <c r="K153" s="21">
        <v>45474</v>
      </c>
      <c r="L153" s="22">
        <v>7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>
      <c r="A154" s="13">
        <v>214</v>
      </c>
      <c r="B154" s="14" t="s">
        <v>185</v>
      </c>
      <c r="C154" s="14" t="s">
        <v>186</v>
      </c>
      <c r="D154" s="15">
        <v>770.97</v>
      </c>
      <c r="E154" s="15"/>
      <c r="F154" s="14" t="s">
        <v>16</v>
      </c>
      <c r="G154" s="14"/>
      <c r="H154" s="14" t="s">
        <v>187</v>
      </c>
      <c r="I154" s="14"/>
      <c r="J154" s="14" t="e">
        <f t="array" aca="1" ref="J154" ca="1">_xludf.XLOOKUP(H154,CENTRO[CENTROS DE CUSTO],CENTRO[FIXO/VARIAVEL],"",0)</f>
        <v>#NAME?</v>
      </c>
      <c r="K154" s="16">
        <v>45475</v>
      </c>
      <c r="L154" s="17">
        <v>7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>
      <c r="A155" s="18">
        <v>215</v>
      </c>
      <c r="B155" s="19" t="s">
        <v>188</v>
      </c>
      <c r="C155" s="19" t="s">
        <v>189</v>
      </c>
      <c r="D155" s="20">
        <v>106.3</v>
      </c>
      <c r="E155" s="20"/>
      <c r="F155" s="19" t="s">
        <v>16</v>
      </c>
      <c r="G155" s="19"/>
      <c r="H155" s="19" t="s">
        <v>187</v>
      </c>
      <c r="I155" s="19"/>
      <c r="J155" s="19" t="e">
        <f t="array" aca="1" ref="J155" ca="1">_xludf.XLOOKUP(H155,CENTRO[CENTROS DE CUSTO],CENTRO[FIXO/VARIAVEL],"",0)</f>
        <v>#NAME?</v>
      </c>
      <c r="K155" s="21">
        <v>45475</v>
      </c>
      <c r="L155" s="22">
        <v>7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>
      <c r="A156" s="13">
        <v>216</v>
      </c>
      <c r="B156" s="14" t="s">
        <v>190</v>
      </c>
      <c r="C156" s="14" t="s">
        <v>191</v>
      </c>
      <c r="D156" s="15">
        <v>3735.11</v>
      </c>
      <c r="E156" s="15"/>
      <c r="F156" s="14" t="s">
        <v>16</v>
      </c>
      <c r="G156" s="14"/>
      <c r="H156" s="14" t="s">
        <v>187</v>
      </c>
      <c r="I156" s="14"/>
      <c r="J156" s="14" t="e">
        <f t="array" aca="1" ref="J156" ca="1">_xludf.XLOOKUP(H156,CENTRO[CENTROS DE CUSTO],CENTRO[FIXO/VARIAVEL],"",0)</f>
        <v>#NAME?</v>
      </c>
      <c r="K156" s="16">
        <v>45475</v>
      </c>
      <c r="L156" s="17">
        <v>7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>
      <c r="A157" s="18">
        <v>217</v>
      </c>
      <c r="B157" s="19" t="s">
        <v>192</v>
      </c>
      <c r="C157" s="19" t="s">
        <v>193</v>
      </c>
      <c r="D157" s="20">
        <v>195</v>
      </c>
      <c r="E157" s="20"/>
      <c r="F157" s="19" t="s">
        <v>16</v>
      </c>
      <c r="G157" s="19"/>
      <c r="H157" s="19" t="s">
        <v>17</v>
      </c>
      <c r="I157" s="19"/>
      <c r="J157" s="19" t="e">
        <f t="array" aca="1" ref="J157" ca="1">_xludf.XLOOKUP(H157,CENTRO[CENTROS DE CUSTO],CENTRO[FIXO/VARIAVEL],"",0)</f>
        <v>#NAME?</v>
      </c>
      <c r="K157" s="21">
        <v>45475</v>
      </c>
      <c r="L157" s="22">
        <v>7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>
      <c r="A158" s="13">
        <v>218</v>
      </c>
      <c r="B158" s="14" t="s">
        <v>194</v>
      </c>
      <c r="C158" s="14" t="s">
        <v>195</v>
      </c>
      <c r="D158" s="15">
        <v>566.34</v>
      </c>
      <c r="E158" s="15"/>
      <c r="F158" s="14" t="s">
        <v>16</v>
      </c>
      <c r="G158" s="14"/>
      <c r="H158" s="14" t="s">
        <v>187</v>
      </c>
      <c r="I158" s="14"/>
      <c r="J158" s="14" t="e">
        <f t="array" aca="1" ref="J158" ca="1">_xludf.XLOOKUP(H158,CENTRO[CENTROS DE CUSTO],CENTRO[FIXO/VARIAVEL],"",0)</f>
        <v>#NAME?</v>
      </c>
      <c r="K158" s="16">
        <v>45475</v>
      </c>
      <c r="L158" s="17">
        <v>7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>
      <c r="A159" s="18">
        <v>220</v>
      </c>
      <c r="B159" s="19" t="s">
        <v>196</v>
      </c>
      <c r="C159" s="19" t="s">
        <v>85</v>
      </c>
      <c r="D159" s="20">
        <v>500</v>
      </c>
      <c r="E159" s="20"/>
      <c r="F159" s="19" t="s">
        <v>16</v>
      </c>
      <c r="G159" s="19"/>
      <c r="H159" s="19" t="s">
        <v>17</v>
      </c>
      <c r="I159" s="19"/>
      <c r="J159" s="19" t="e">
        <f t="array" aca="1" ref="J159" ca="1">_xludf.XLOOKUP(H159,CENTRO[CENTROS DE CUSTO],CENTRO[FIXO/VARIAVEL],"",0)</f>
        <v>#NAME?</v>
      </c>
      <c r="K159" s="21">
        <v>45476</v>
      </c>
      <c r="L159" s="22">
        <v>7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>
      <c r="A160" s="13">
        <v>221</v>
      </c>
      <c r="B160" s="14" t="s">
        <v>18</v>
      </c>
      <c r="C160" s="14" t="s">
        <v>19</v>
      </c>
      <c r="D160" s="15">
        <v>437.14</v>
      </c>
      <c r="E160" s="15"/>
      <c r="F160" s="14" t="s">
        <v>16</v>
      </c>
      <c r="G160" s="14"/>
      <c r="H160" s="14" t="s">
        <v>20</v>
      </c>
      <c r="I160" s="14"/>
      <c r="J160" s="14" t="e">
        <f t="array" aca="1" ref="J160" ca="1">_xludf.XLOOKUP(H160,CENTRO[CENTROS DE CUSTO],CENTRO[FIXO/VARIAVEL],"",0)</f>
        <v>#NAME?</v>
      </c>
      <c r="K160" s="16">
        <v>45476</v>
      </c>
      <c r="L160" s="17">
        <v>7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>
      <c r="A161" s="18">
        <v>222</v>
      </c>
      <c r="B161" s="19" t="s">
        <v>134</v>
      </c>
      <c r="C161" s="19" t="s">
        <v>19</v>
      </c>
      <c r="D161" s="20">
        <v>149.94</v>
      </c>
      <c r="E161" s="20"/>
      <c r="F161" s="19" t="s">
        <v>16</v>
      </c>
      <c r="G161" s="19"/>
      <c r="H161" s="19" t="s">
        <v>20</v>
      </c>
      <c r="I161" s="19"/>
      <c r="J161" s="19" t="e">
        <f t="array" aca="1" ref="J161" ca="1">_xludf.XLOOKUP(H161,CENTRO[CENTROS DE CUSTO],CENTRO[FIXO/VARIAVEL],"",0)</f>
        <v>#NAME?</v>
      </c>
      <c r="K161" s="21">
        <v>45476</v>
      </c>
      <c r="L161" s="22">
        <v>7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>
      <c r="A162" s="13">
        <v>223</v>
      </c>
      <c r="B162" s="14" t="s">
        <v>197</v>
      </c>
      <c r="C162" s="14" t="s">
        <v>15</v>
      </c>
      <c r="D162" s="15">
        <v>270</v>
      </c>
      <c r="E162" s="15"/>
      <c r="F162" s="14" t="s">
        <v>16</v>
      </c>
      <c r="G162" s="14"/>
      <c r="H162" s="14" t="s">
        <v>17</v>
      </c>
      <c r="I162" s="14"/>
      <c r="J162" s="14" t="e">
        <f t="array" aca="1" ref="J162" ca="1">_xludf.XLOOKUP(H162,CENTRO[CENTROS DE CUSTO],CENTRO[FIXO/VARIAVEL],"",0)</f>
        <v>#NAME?</v>
      </c>
      <c r="K162" s="16">
        <v>45476</v>
      </c>
      <c r="L162" s="17">
        <v>7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>
      <c r="A163" s="18">
        <v>224</v>
      </c>
      <c r="B163" s="19" t="s">
        <v>33</v>
      </c>
      <c r="C163" s="19" t="s">
        <v>34</v>
      </c>
      <c r="D163" s="20">
        <v>295</v>
      </c>
      <c r="E163" s="20"/>
      <c r="F163" s="19" t="s">
        <v>16</v>
      </c>
      <c r="G163" s="19"/>
      <c r="H163" s="19" t="s">
        <v>20</v>
      </c>
      <c r="I163" s="19"/>
      <c r="J163" s="19" t="e">
        <f t="array" aca="1" ref="J163" ca="1">_xludf.XLOOKUP(H163,CENTRO[CENTROS DE CUSTO],CENTRO[FIXO/VARIAVEL],"",0)</f>
        <v>#NAME?</v>
      </c>
      <c r="K163" s="21">
        <v>45476</v>
      </c>
      <c r="L163" s="22">
        <v>7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>
      <c r="A164" s="13">
        <v>226</v>
      </c>
      <c r="B164" s="14" t="s">
        <v>18</v>
      </c>
      <c r="C164" s="14" t="s">
        <v>19</v>
      </c>
      <c r="D164" s="15">
        <v>16.440000000000001</v>
      </c>
      <c r="E164" s="15"/>
      <c r="F164" s="14" t="s">
        <v>16</v>
      </c>
      <c r="G164" s="14"/>
      <c r="H164" s="14" t="s">
        <v>20</v>
      </c>
      <c r="I164" s="14"/>
      <c r="J164" s="14" t="e">
        <f t="array" aca="1" ref="J164" ca="1">_xludf.XLOOKUP(H164,CENTRO[CENTROS DE CUSTO],CENTRO[FIXO/VARIAVEL],"",0)</f>
        <v>#NAME?</v>
      </c>
      <c r="K164" s="16">
        <v>45477</v>
      </c>
      <c r="L164" s="17">
        <v>7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>
      <c r="A165" s="18">
        <v>227</v>
      </c>
      <c r="B165" s="19" t="s">
        <v>198</v>
      </c>
      <c r="C165" s="19" t="s">
        <v>58</v>
      </c>
      <c r="D165" s="20">
        <v>33.46</v>
      </c>
      <c r="E165" s="20"/>
      <c r="F165" s="19" t="s">
        <v>16</v>
      </c>
      <c r="G165" s="19"/>
      <c r="H165" s="19" t="s">
        <v>17</v>
      </c>
      <c r="I165" s="19"/>
      <c r="J165" s="19" t="e">
        <f t="array" aca="1" ref="J165" ca="1">_xludf.XLOOKUP(H165,CENTRO[CENTROS DE CUSTO],CENTRO[FIXO/VARIAVEL],"",0)</f>
        <v>#NAME?</v>
      </c>
      <c r="K165" s="21">
        <v>45477</v>
      </c>
      <c r="L165" s="22">
        <v>7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>
      <c r="A166" s="13">
        <v>228</v>
      </c>
      <c r="B166" s="14" t="s">
        <v>199</v>
      </c>
      <c r="C166" s="14" t="s">
        <v>88</v>
      </c>
      <c r="D166" s="15">
        <v>170</v>
      </c>
      <c r="E166" s="15"/>
      <c r="F166" s="14" t="s">
        <v>16</v>
      </c>
      <c r="G166" s="14"/>
      <c r="H166" s="14" t="s">
        <v>20</v>
      </c>
      <c r="I166" s="14"/>
      <c r="J166" s="14" t="e">
        <f t="array" aca="1" ref="J166" ca="1">_xludf.XLOOKUP(H166,CENTRO[CENTROS DE CUSTO],CENTRO[FIXO/VARIAVEL],"",0)</f>
        <v>#NAME?</v>
      </c>
      <c r="K166" s="16">
        <v>45477</v>
      </c>
      <c r="L166" s="17">
        <v>7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>
      <c r="A167" s="18">
        <v>229</v>
      </c>
      <c r="B167" s="19" t="s">
        <v>200</v>
      </c>
      <c r="C167" s="19" t="s">
        <v>19</v>
      </c>
      <c r="D167" s="20">
        <v>71.28</v>
      </c>
      <c r="E167" s="20"/>
      <c r="F167" s="19" t="s">
        <v>16</v>
      </c>
      <c r="G167" s="19"/>
      <c r="H167" s="19" t="s">
        <v>20</v>
      </c>
      <c r="I167" s="19"/>
      <c r="J167" s="19" t="e">
        <f t="array" aca="1" ref="J167" ca="1">_xludf.XLOOKUP(H167,CENTRO[CENTROS DE CUSTO],CENTRO[FIXO/VARIAVEL],"",0)</f>
        <v>#NAME?</v>
      </c>
      <c r="K167" s="21">
        <v>45477</v>
      </c>
      <c r="L167" s="22">
        <v>7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>
      <c r="A168" s="13">
        <v>230</v>
      </c>
      <c r="B168" s="14" t="s">
        <v>201</v>
      </c>
      <c r="C168" s="14" t="s">
        <v>24</v>
      </c>
      <c r="D168" s="15">
        <v>651.92999999999995</v>
      </c>
      <c r="E168" s="15"/>
      <c r="F168" s="14" t="s">
        <v>16</v>
      </c>
      <c r="G168" s="14"/>
      <c r="H168" s="14" t="s">
        <v>17</v>
      </c>
      <c r="I168" s="14"/>
      <c r="J168" s="14" t="e">
        <f t="array" aca="1" ref="J168" ca="1">_xludf.XLOOKUP(H168,CENTRO[CENTROS DE CUSTO],CENTRO[FIXO/VARIAVEL],"",0)</f>
        <v>#NAME?</v>
      </c>
      <c r="K168" s="16">
        <v>45478</v>
      </c>
      <c r="L168" s="17">
        <v>7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>
      <c r="A169" s="18">
        <v>231</v>
      </c>
      <c r="B169" s="19" t="s">
        <v>202</v>
      </c>
      <c r="C169" s="19" t="s">
        <v>28</v>
      </c>
      <c r="D169" s="20">
        <v>987.06</v>
      </c>
      <c r="E169" s="20"/>
      <c r="F169" s="19" t="s">
        <v>16</v>
      </c>
      <c r="G169" s="19"/>
      <c r="H169" s="19" t="s">
        <v>20</v>
      </c>
      <c r="I169" s="19"/>
      <c r="J169" s="19" t="e">
        <f t="array" aca="1" ref="J169" ca="1">_xludf.XLOOKUP(H169,CENTRO[CENTROS DE CUSTO],CENTRO[FIXO/VARIAVEL],"",0)</f>
        <v>#NAME?</v>
      </c>
      <c r="K169" s="21">
        <v>45478</v>
      </c>
      <c r="L169" s="22">
        <v>7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>
      <c r="A170" s="13">
        <v>232</v>
      </c>
      <c r="B170" s="14" t="s">
        <v>45</v>
      </c>
      <c r="C170" s="14" t="s">
        <v>48</v>
      </c>
      <c r="D170" s="15">
        <v>2500</v>
      </c>
      <c r="E170" s="15"/>
      <c r="F170" s="14" t="s">
        <v>16</v>
      </c>
      <c r="G170" s="14"/>
      <c r="H170" s="14" t="s">
        <v>203</v>
      </c>
      <c r="I170" s="14"/>
      <c r="J170" s="14" t="e">
        <f t="array" aca="1" ref="J170" ca="1">_xludf.XLOOKUP(H170,CENTRO[CENTROS DE CUSTO],CENTRO[FIXO/VARIAVEL],"",0)</f>
        <v>#NAME?</v>
      </c>
      <c r="K170" s="16">
        <v>45478</v>
      </c>
      <c r="L170" s="17">
        <v>7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>
      <c r="A171" s="18">
        <v>233</v>
      </c>
      <c r="B171" s="19" t="s">
        <v>38</v>
      </c>
      <c r="C171" s="19" t="s">
        <v>19</v>
      </c>
      <c r="D171" s="20">
        <v>165</v>
      </c>
      <c r="E171" s="20"/>
      <c r="F171" s="19" t="s">
        <v>16</v>
      </c>
      <c r="G171" s="19"/>
      <c r="H171" s="19" t="s">
        <v>20</v>
      </c>
      <c r="I171" s="19"/>
      <c r="J171" s="19" t="e">
        <f t="array" aca="1" ref="J171" ca="1">_xludf.XLOOKUP(H171,CENTRO[CENTROS DE CUSTO],CENTRO[FIXO/VARIAVEL],"",0)</f>
        <v>#NAME?</v>
      </c>
      <c r="K171" s="21">
        <v>45478</v>
      </c>
      <c r="L171" s="22">
        <v>7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>
      <c r="A172" s="13">
        <v>234</v>
      </c>
      <c r="B172" s="14" t="s">
        <v>79</v>
      </c>
      <c r="C172" s="14" t="s">
        <v>46</v>
      </c>
      <c r="D172" s="15">
        <v>200</v>
      </c>
      <c r="E172" s="15"/>
      <c r="F172" s="14" t="s">
        <v>16</v>
      </c>
      <c r="G172" s="14"/>
      <c r="H172" s="14" t="s">
        <v>203</v>
      </c>
      <c r="I172" s="14"/>
      <c r="J172" s="14" t="e">
        <f t="array" aca="1" ref="J172" ca="1">_xludf.XLOOKUP(H172,CENTRO[CENTROS DE CUSTO],CENTRO[FIXO/VARIAVEL],"",0)</f>
        <v>#NAME?</v>
      </c>
      <c r="K172" s="16">
        <v>45478</v>
      </c>
      <c r="L172" s="17">
        <v>7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>
      <c r="A173" s="18">
        <v>235</v>
      </c>
      <c r="B173" s="19" t="s">
        <v>47</v>
      </c>
      <c r="C173" s="19" t="s">
        <v>48</v>
      </c>
      <c r="D173" s="20">
        <v>1600</v>
      </c>
      <c r="E173" s="20"/>
      <c r="F173" s="19" t="s">
        <v>16</v>
      </c>
      <c r="G173" s="19"/>
      <c r="H173" s="19" t="s">
        <v>203</v>
      </c>
      <c r="I173" s="19"/>
      <c r="J173" s="19" t="e">
        <f t="array" aca="1" ref="J173" ca="1">_xludf.XLOOKUP(H173,CENTRO[CENTROS DE CUSTO],CENTRO[FIXO/VARIAVEL],"",0)</f>
        <v>#NAME?</v>
      </c>
      <c r="K173" s="21">
        <v>45478</v>
      </c>
      <c r="L173" s="22">
        <v>7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>
      <c r="A174" s="13">
        <v>236</v>
      </c>
      <c r="B174" s="14" t="s">
        <v>50</v>
      </c>
      <c r="C174" s="14" t="s">
        <v>48</v>
      </c>
      <c r="D174" s="15">
        <v>1800</v>
      </c>
      <c r="E174" s="15"/>
      <c r="F174" s="14" t="s">
        <v>16</v>
      </c>
      <c r="G174" s="14"/>
      <c r="H174" s="14" t="s">
        <v>203</v>
      </c>
      <c r="I174" s="14"/>
      <c r="J174" s="14" t="e">
        <f t="array" aca="1" ref="J174" ca="1">_xludf.XLOOKUP(H174,CENTRO[CENTROS DE CUSTO],CENTRO[FIXO/VARIAVEL],"",0)</f>
        <v>#NAME?</v>
      </c>
      <c r="K174" s="16">
        <v>45478</v>
      </c>
      <c r="L174" s="17">
        <v>7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>
      <c r="A175" s="18">
        <v>237</v>
      </c>
      <c r="B175" s="19" t="s">
        <v>51</v>
      </c>
      <c r="C175" s="19" t="s">
        <v>48</v>
      </c>
      <c r="D175" s="20">
        <v>922.67</v>
      </c>
      <c r="E175" s="20"/>
      <c r="F175" s="19" t="s">
        <v>16</v>
      </c>
      <c r="G175" s="19"/>
      <c r="H175" s="19" t="s">
        <v>203</v>
      </c>
      <c r="I175" s="19"/>
      <c r="J175" s="19" t="e">
        <f t="array" aca="1" ref="J175" ca="1">_xludf.XLOOKUP(H175,CENTRO[CENTROS DE CUSTO],CENTRO[FIXO/VARIAVEL],"",0)</f>
        <v>#NAME?</v>
      </c>
      <c r="K175" s="21">
        <v>45478</v>
      </c>
      <c r="L175" s="22">
        <v>7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>
      <c r="A176" s="13">
        <v>238</v>
      </c>
      <c r="B176" s="14" t="s">
        <v>52</v>
      </c>
      <c r="C176" s="14" t="s">
        <v>48</v>
      </c>
      <c r="D176" s="15">
        <v>1300</v>
      </c>
      <c r="E176" s="15"/>
      <c r="F176" s="14" t="s">
        <v>16</v>
      </c>
      <c r="G176" s="14"/>
      <c r="H176" s="14" t="s">
        <v>203</v>
      </c>
      <c r="I176" s="14"/>
      <c r="J176" s="14" t="e">
        <f t="array" aca="1" ref="J176" ca="1">_xludf.XLOOKUP(H176,CENTRO[CENTROS DE CUSTO],CENTRO[FIXO/VARIAVEL],"",0)</f>
        <v>#NAME?</v>
      </c>
      <c r="K176" s="16">
        <v>45478</v>
      </c>
      <c r="L176" s="17">
        <v>7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>
      <c r="A177" s="18">
        <v>239</v>
      </c>
      <c r="B177" s="19" t="s">
        <v>54</v>
      </c>
      <c r="C177" s="19" t="s">
        <v>39</v>
      </c>
      <c r="D177" s="20">
        <v>2500</v>
      </c>
      <c r="E177" s="20"/>
      <c r="F177" s="19" t="s">
        <v>16</v>
      </c>
      <c r="G177" s="19"/>
      <c r="H177" s="19" t="s">
        <v>20</v>
      </c>
      <c r="I177" s="19"/>
      <c r="J177" s="19" t="e">
        <f t="array" aca="1" ref="J177" ca="1">_xludf.XLOOKUP(H177,CENTRO[CENTROS DE CUSTO],CENTRO[FIXO/VARIAVEL],"",0)</f>
        <v>#NAME?</v>
      </c>
      <c r="K177" s="21">
        <v>45478</v>
      </c>
      <c r="L177" s="22">
        <v>7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>
      <c r="A178" s="13">
        <v>240</v>
      </c>
      <c r="B178" s="14" t="s">
        <v>49</v>
      </c>
      <c r="C178" s="14" t="s">
        <v>48</v>
      </c>
      <c r="D178" s="15">
        <v>1600</v>
      </c>
      <c r="E178" s="15"/>
      <c r="F178" s="14" t="s">
        <v>16</v>
      </c>
      <c r="G178" s="14"/>
      <c r="H178" s="14" t="s">
        <v>203</v>
      </c>
      <c r="I178" s="14"/>
      <c r="J178" s="14" t="e">
        <f t="array" aca="1" ref="J178" ca="1">_xludf.XLOOKUP(H178,CENTRO[CENTROS DE CUSTO],CENTRO[FIXO/VARIAVEL],"",0)</f>
        <v>#NAME?</v>
      </c>
      <c r="K178" s="16">
        <v>45478</v>
      </c>
      <c r="L178" s="17">
        <v>7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>
      <c r="A179" s="18">
        <v>243</v>
      </c>
      <c r="B179" s="19" t="s">
        <v>204</v>
      </c>
      <c r="C179" s="19" t="s">
        <v>205</v>
      </c>
      <c r="D179" s="20">
        <v>18467.45</v>
      </c>
      <c r="E179" s="20"/>
      <c r="F179" s="19" t="s">
        <v>66</v>
      </c>
      <c r="G179" s="19"/>
      <c r="H179" s="19" t="s">
        <v>17</v>
      </c>
      <c r="I179" s="19"/>
      <c r="J179" s="19" t="e">
        <f t="array" aca="1" ref="J179" ca="1">_xludf.XLOOKUP(H179,CENTRO[CENTROS DE CUSTO],CENTRO[FIXO/VARIAVEL],"",0)</f>
        <v>#NAME?</v>
      </c>
      <c r="K179" s="21">
        <v>45478</v>
      </c>
      <c r="L179" s="22">
        <v>7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>
      <c r="A180" s="13">
        <v>244</v>
      </c>
      <c r="B180" s="14" t="s">
        <v>117</v>
      </c>
      <c r="C180" s="14" t="s">
        <v>116</v>
      </c>
      <c r="D180" s="15">
        <v>0.01</v>
      </c>
      <c r="E180" s="15"/>
      <c r="F180" s="14" t="s">
        <v>66</v>
      </c>
      <c r="G180" s="14"/>
      <c r="H180" s="14" t="s">
        <v>17</v>
      </c>
      <c r="I180" s="14"/>
      <c r="J180" s="14" t="e">
        <f t="array" aca="1" ref="J180" ca="1">_xludf.XLOOKUP(H180,CENTRO[CENTROS DE CUSTO],CENTRO[FIXO/VARIAVEL],"",0)</f>
        <v>#NAME?</v>
      </c>
      <c r="K180" s="16">
        <v>45478</v>
      </c>
      <c r="L180" s="17">
        <v>7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>
      <c r="A181" s="18">
        <v>245</v>
      </c>
      <c r="B181" s="19" t="s">
        <v>206</v>
      </c>
      <c r="C181" s="19" t="s">
        <v>207</v>
      </c>
      <c r="D181" s="20">
        <v>500</v>
      </c>
      <c r="E181" s="20"/>
      <c r="F181" s="19" t="s">
        <v>16</v>
      </c>
      <c r="G181" s="19"/>
      <c r="H181" s="19" t="s">
        <v>20</v>
      </c>
      <c r="I181" s="19"/>
      <c r="J181" s="19" t="e">
        <f t="array" aca="1" ref="J181" ca="1">_xludf.XLOOKUP(H181,CENTRO[CENTROS DE CUSTO],CENTRO[FIXO/VARIAVEL],"",0)</f>
        <v>#NAME?</v>
      </c>
      <c r="K181" s="21">
        <v>45478</v>
      </c>
      <c r="L181" s="22">
        <v>7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>
      <c r="A182" s="13">
        <v>246</v>
      </c>
      <c r="B182" s="14" t="s">
        <v>208</v>
      </c>
      <c r="C182" s="14" t="s">
        <v>163</v>
      </c>
      <c r="D182" s="15">
        <v>2795.72</v>
      </c>
      <c r="E182" s="15"/>
      <c r="F182" s="14" t="s">
        <v>66</v>
      </c>
      <c r="G182" s="14"/>
      <c r="H182" s="14" t="s">
        <v>17</v>
      </c>
      <c r="I182" s="14"/>
      <c r="J182" s="14" t="e">
        <f t="array" aca="1" ref="J182" ca="1">_xludf.XLOOKUP(H182,CENTRO[CENTROS DE CUSTO],CENTRO[FIXO/VARIAVEL],"",0)</f>
        <v>#NAME?</v>
      </c>
      <c r="K182" s="16">
        <v>45478</v>
      </c>
      <c r="L182" s="17">
        <v>7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>
      <c r="A183" s="18">
        <v>247</v>
      </c>
      <c r="B183" s="19" t="s">
        <v>209</v>
      </c>
      <c r="C183" s="19" t="s">
        <v>210</v>
      </c>
      <c r="D183" s="20">
        <v>2795.72</v>
      </c>
      <c r="E183" s="20"/>
      <c r="F183" s="19" t="s">
        <v>16</v>
      </c>
      <c r="G183" s="19"/>
      <c r="H183" s="19" t="s">
        <v>17</v>
      </c>
      <c r="I183" s="19"/>
      <c r="J183" s="19" t="e">
        <f t="array" aca="1" ref="J183" ca="1">_xludf.XLOOKUP(H183,CENTRO[CENTROS DE CUSTO],CENTRO[FIXO/VARIAVEL],"",0)</f>
        <v>#NAME?</v>
      </c>
      <c r="K183" s="21">
        <v>45478</v>
      </c>
      <c r="L183" s="22">
        <v>7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>
      <c r="A184" s="13">
        <v>248</v>
      </c>
      <c r="B184" s="14" t="s">
        <v>211</v>
      </c>
      <c r="C184" s="14" t="s">
        <v>28</v>
      </c>
      <c r="D184" s="15">
        <v>687.3</v>
      </c>
      <c r="E184" s="15"/>
      <c r="F184" s="14" t="s">
        <v>16</v>
      </c>
      <c r="G184" s="14"/>
      <c r="H184" s="14" t="s">
        <v>20</v>
      </c>
      <c r="I184" s="14"/>
      <c r="J184" s="14" t="e">
        <f t="array" aca="1" ref="J184" ca="1">_xludf.XLOOKUP(H184,CENTRO[CENTROS DE CUSTO],CENTRO[FIXO/VARIAVEL],"",0)</f>
        <v>#NAME?</v>
      </c>
      <c r="K184" s="16">
        <v>45479</v>
      </c>
      <c r="L184" s="17">
        <v>7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>
      <c r="A185" s="18">
        <v>249</v>
      </c>
      <c r="B185" s="19" t="s">
        <v>212</v>
      </c>
      <c r="C185" s="19" t="s">
        <v>19</v>
      </c>
      <c r="D185" s="20">
        <v>14.13</v>
      </c>
      <c r="E185" s="20"/>
      <c r="F185" s="19" t="s">
        <v>16</v>
      </c>
      <c r="G185" s="19"/>
      <c r="H185" s="19" t="s">
        <v>20</v>
      </c>
      <c r="I185" s="19"/>
      <c r="J185" s="19" t="e">
        <f t="array" aca="1" ref="J185" ca="1">_xludf.XLOOKUP(H185,CENTRO[CENTROS DE CUSTO],CENTRO[FIXO/VARIAVEL],"",0)</f>
        <v>#NAME?</v>
      </c>
      <c r="K185" s="21">
        <v>45479</v>
      </c>
      <c r="L185" s="22">
        <v>7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>
      <c r="A186" s="13">
        <v>250</v>
      </c>
      <c r="B186" s="14" t="s">
        <v>213</v>
      </c>
      <c r="C186" s="14" t="s">
        <v>136</v>
      </c>
      <c r="D186" s="15">
        <v>53.93</v>
      </c>
      <c r="E186" s="15"/>
      <c r="F186" s="14" t="s">
        <v>16</v>
      </c>
      <c r="G186" s="14"/>
      <c r="H186" s="14" t="s">
        <v>20</v>
      </c>
      <c r="I186" s="14"/>
      <c r="J186" s="14" t="e">
        <f t="array" aca="1" ref="J186" ca="1">_xludf.XLOOKUP(H186,CENTRO[CENTROS DE CUSTO],CENTRO[FIXO/VARIAVEL],"",0)</f>
        <v>#NAME?</v>
      </c>
      <c r="K186" s="16">
        <v>45479</v>
      </c>
      <c r="L186" s="17">
        <v>7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>
      <c r="A187" s="18">
        <v>251</v>
      </c>
      <c r="B187" s="19" t="s">
        <v>137</v>
      </c>
      <c r="C187" s="19" t="s">
        <v>26</v>
      </c>
      <c r="D187" s="20">
        <v>74</v>
      </c>
      <c r="E187" s="20"/>
      <c r="F187" s="19" t="s">
        <v>16</v>
      </c>
      <c r="G187" s="19"/>
      <c r="H187" s="19" t="s">
        <v>20</v>
      </c>
      <c r="I187" s="19"/>
      <c r="J187" s="19" t="e">
        <f t="array" aca="1" ref="J187" ca="1">_xludf.XLOOKUP(H187,CENTRO[CENTROS DE CUSTO],CENTRO[FIXO/VARIAVEL],"",0)</f>
        <v>#NAME?</v>
      </c>
      <c r="K187" s="21">
        <v>45479</v>
      </c>
      <c r="L187" s="22">
        <v>7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>
      <c r="A188" s="13">
        <v>252</v>
      </c>
      <c r="B188" s="14" t="s">
        <v>214</v>
      </c>
      <c r="C188" s="14" t="s">
        <v>19</v>
      </c>
      <c r="D188" s="15">
        <v>285.37</v>
      </c>
      <c r="E188" s="15"/>
      <c r="F188" s="14" t="s">
        <v>16</v>
      </c>
      <c r="G188" s="14"/>
      <c r="H188" s="14" t="s">
        <v>20</v>
      </c>
      <c r="I188" s="14"/>
      <c r="J188" s="14" t="e">
        <f t="array" aca="1" ref="J188" ca="1">_xludf.XLOOKUP(H188,CENTRO[CENTROS DE CUSTO],CENTRO[FIXO/VARIAVEL],"",0)</f>
        <v>#NAME?</v>
      </c>
      <c r="K188" s="16">
        <v>45480</v>
      </c>
      <c r="L188" s="17">
        <v>7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>
      <c r="A189" s="18">
        <v>253</v>
      </c>
      <c r="B189" s="19" t="s">
        <v>214</v>
      </c>
      <c r="C189" s="19" t="s">
        <v>19</v>
      </c>
      <c r="D189" s="20">
        <v>44.7</v>
      </c>
      <c r="E189" s="20"/>
      <c r="F189" s="19" t="s">
        <v>16</v>
      </c>
      <c r="G189" s="19"/>
      <c r="H189" s="19" t="s">
        <v>20</v>
      </c>
      <c r="I189" s="19"/>
      <c r="J189" s="19" t="e">
        <f t="array" aca="1" ref="J189" ca="1">_xludf.XLOOKUP(H189,CENTRO[CENTROS DE CUSTO],CENTRO[FIXO/VARIAVEL],"",0)</f>
        <v>#NAME?</v>
      </c>
      <c r="K189" s="21">
        <v>45480</v>
      </c>
      <c r="L189" s="22">
        <v>7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>
      <c r="A190" s="13">
        <v>255</v>
      </c>
      <c r="B190" s="14" t="s">
        <v>50</v>
      </c>
      <c r="C190" s="14" t="s">
        <v>48</v>
      </c>
      <c r="D190" s="15">
        <v>1300</v>
      </c>
      <c r="E190" s="15"/>
      <c r="F190" s="14" t="s">
        <v>16</v>
      </c>
      <c r="G190" s="14"/>
      <c r="H190" s="14" t="s">
        <v>203</v>
      </c>
      <c r="I190" s="14"/>
      <c r="J190" s="14" t="e">
        <f t="array" aca="1" ref="J190" ca="1">_xludf.XLOOKUP(H190,CENTRO[CENTROS DE CUSTO],CENTRO[FIXO/VARIAVEL],"",0)</f>
        <v>#NAME?</v>
      </c>
      <c r="K190" s="16">
        <v>45481</v>
      </c>
      <c r="L190" s="17">
        <v>7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>
      <c r="A191" s="18">
        <v>256</v>
      </c>
      <c r="B191" s="19" t="s">
        <v>215</v>
      </c>
      <c r="C191" s="19" t="s">
        <v>34</v>
      </c>
      <c r="D191" s="20">
        <v>672</v>
      </c>
      <c r="E191" s="20"/>
      <c r="F191" s="19" t="s">
        <v>16</v>
      </c>
      <c r="G191" s="19"/>
      <c r="H191" s="19" t="s">
        <v>20</v>
      </c>
      <c r="I191" s="19"/>
      <c r="J191" s="19" t="e">
        <f t="array" aca="1" ref="J191" ca="1">_xludf.XLOOKUP(H191,CENTRO[CENTROS DE CUSTO],CENTRO[FIXO/VARIAVEL],"",0)</f>
        <v>#NAME?</v>
      </c>
      <c r="K191" s="21">
        <v>45481</v>
      </c>
      <c r="L191" s="22">
        <v>7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>
      <c r="A192" s="13">
        <v>257</v>
      </c>
      <c r="B192" s="14" t="s">
        <v>216</v>
      </c>
      <c r="C192" s="14" t="s">
        <v>26</v>
      </c>
      <c r="D192" s="15">
        <v>2543.6999999999998</v>
      </c>
      <c r="E192" s="15"/>
      <c r="F192" s="14" t="s">
        <v>16</v>
      </c>
      <c r="G192" s="14"/>
      <c r="H192" s="14" t="s">
        <v>20</v>
      </c>
      <c r="I192" s="14"/>
      <c r="J192" s="14" t="e">
        <f t="array" aca="1" ref="J192" ca="1">_xludf.XLOOKUP(H192,CENTRO[CENTROS DE CUSTO],CENTRO[FIXO/VARIAVEL],"",0)</f>
        <v>#NAME?</v>
      </c>
      <c r="K192" s="16">
        <v>45481</v>
      </c>
      <c r="L192" s="17">
        <v>7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>
      <c r="A193" s="18">
        <v>258</v>
      </c>
      <c r="B193" s="19" t="s">
        <v>217</v>
      </c>
      <c r="C193" s="19" t="s">
        <v>30</v>
      </c>
      <c r="D193" s="20">
        <v>387.12</v>
      </c>
      <c r="E193" s="20"/>
      <c r="F193" s="19" t="s">
        <v>16</v>
      </c>
      <c r="G193" s="19"/>
      <c r="H193" s="19" t="s">
        <v>20</v>
      </c>
      <c r="I193" s="19"/>
      <c r="J193" s="19" t="e">
        <f t="array" aca="1" ref="J193" ca="1">_xludf.XLOOKUP(H193,CENTRO[CENTROS DE CUSTO],CENTRO[FIXO/VARIAVEL],"",0)</f>
        <v>#NAME?</v>
      </c>
      <c r="K193" s="21">
        <v>45481</v>
      </c>
      <c r="L193" s="22">
        <v>7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>
      <c r="A194" s="13">
        <v>259</v>
      </c>
      <c r="B194" s="14" t="s">
        <v>218</v>
      </c>
      <c r="C194" s="14" t="s">
        <v>28</v>
      </c>
      <c r="D194" s="15">
        <v>991.71</v>
      </c>
      <c r="E194" s="15"/>
      <c r="F194" s="14" t="s">
        <v>16</v>
      </c>
      <c r="G194" s="14"/>
      <c r="H194" s="14" t="s">
        <v>20</v>
      </c>
      <c r="I194" s="14"/>
      <c r="J194" s="14" t="e">
        <f t="array" aca="1" ref="J194" ca="1">_xludf.XLOOKUP(H194,CENTRO[CENTROS DE CUSTO],CENTRO[FIXO/VARIAVEL],"",0)</f>
        <v>#NAME?</v>
      </c>
      <c r="K194" s="16">
        <v>45481</v>
      </c>
      <c r="L194" s="17">
        <v>7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>
      <c r="A195" s="18">
        <v>260</v>
      </c>
      <c r="B195" s="19" t="s">
        <v>219</v>
      </c>
      <c r="C195" s="19" t="s">
        <v>15</v>
      </c>
      <c r="D195" s="20">
        <v>900</v>
      </c>
      <c r="E195" s="20"/>
      <c r="F195" s="19" t="s">
        <v>16</v>
      </c>
      <c r="G195" s="19"/>
      <c r="H195" s="19" t="s">
        <v>17</v>
      </c>
      <c r="I195" s="19"/>
      <c r="J195" s="19" t="e">
        <f t="array" aca="1" ref="J195" ca="1">_xludf.XLOOKUP(H195,CENTRO[CENTROS DE CUSTO],CENTRO[FIXO/VARIAVEL],"",0)</f>
        <v>#NAME?</v>
      </c>
      <c r="K195" s="21">
        <v>45481</v>
      </c>
      <c r="L195" s="22">
        <v>7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>
      <c r="A196" s="13">
        <v>261</v>
      </c>
      <c r="B196" s="14" t="s">
        <v>96</v>
      </c>
      <c r="C196" s="14" t="s">
        <v>86</v>
      </c>
      <c r="D196" s="15">
        <v>54.54</v>
      </c>
      <c r="E196" s="15"/>
      <c r="F196" s="14" t="s">
        <v>16</v>
      </c>
      <c r="G196" s="14"/>
      <c r="H196" s="14" t="s">
        <v>20</v>
      </c>
      <c r="I196" s="14"/>
      <c r="J196" s="14" t="e">
        <f t="array" aca="1" ref="J196" ca="1">_xludf.XLOOKUP(H196,CENTRO[CENTROS DE CUSTO],CENTRO[FIXO/VARIAVEL],"",0)</f>
        <v>#NAME?</v>
      </c>
      <c r="K196" s="16">
        <v>45481</v>
      </c>
      <c r="L196" s="17">
        <v>7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>
      <c r="A197" s="18">
        <v>262</v>
      </c>
      <c r="B197" s="19" t="s">
        <v>18</v>
      </c>
      <c r="C197" s="19" t="s">
        <v>19</v>
      </c>
      <c r="D197" s="20">
        <v>994.73</v>
      </c>
      <c r="E197" s="20"/>
      <c r="F197" s="19" t="s">
        <v>16</v>
      </c>
      <c r="G197" s="19"/>
      <c r="H197" s="19" t="s">
        <v>20</v>
      </c>
      <c r="I197" s="19"/>
      <c r="J197" s="19" t="e">
        <f t="array" aca="1" ref="J197" ca="1">_xludf.XLOOKUP(H197,CENTRO[CENTROS DE CUSTO],CENTRO[FIXO/VARIAVEL],"",0)</f>
        <v>#NAME?</v>
      </c>
      <c r="K197" s="21">
        <v>45481</v>
      </c>
      <c r="L197" s="22">
        <v>7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>
      <c r="A198" s="13">
        <v>263</v>
      </c>
      <c r="B198" s="14" t="s">
        <v>220</v>
      </c>
      <c r="C198" s="14" t="s">
        <v>34</v>
      </c>
      <c r="D198" s="15">
        <v>300</v>
      </c>
      <c r="E198" s="15"/>
      <c r="F198" s="14" t="s">
        <v>16</v>
      </c>
      <c r="G198" s="14"/>
      <c r="H198" s="14" t="s">
        <v>20</v>
      </c>
      <c r="I198" s="14"/>
      <c r="J198" s="14" t="e">
        <f t="array" aca="1" ref="J198" ca="1">_xludf.XLOOKUP(H198,CENTRO[CENTROS DE CUSTO],CENTRO[FIXO/VARIAVEL],"",0)</f>
        <v>#NAME?</v>
      </c>
      <c r="K198" s="16">
        <v>45481</v>
      </c>
      <c r="L198" s="17">
        <v>7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>
      <c r="A199" s="18">
        <v>264</v>
      </c>
      <c r="B199" s="19" t="s">
        <v>76</v>
      </c>
      <c r="C199" s="19" t="s">
        <v>77</v>
      </c>
      <c r="D199" s="20">
        <v>1600</v>
      </c>
      <c r="E199" s="20"/>
      <c r="F199" s="19" t="s">
        <v>16</v>
      </c>
      <c r="G199" s="19"/>
      <c r="H199" s="19" t="s">
        <v>41</v>
      </c>
      <c r="I199" s="19"/>
      <c r="J199" s="19" t="e">
        <f t="array" aca="1" ref="J199" ca="1">_xludf.XLOOKUP(H199,CENTRO[CENTROS DE CUSTO],CENTRO[FIXO/VARIAVEL],"",0)</f>
        <v>#NAME?</v>
      </c>
      <c r="K199" s="21">
        <v>45482</v>
      </c>
      <c r="L199" s="22">
        <v>7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>
      <c r="A200" s="13">
        <v>265</v>
      </c>
      <c r="B200" s="14" t="s">
        <v>78</v>
      </c>
      <c r="C200" s="14" t="s">
        <v>77</v>
      </c>
      <c r="D200" s="15">
        <v>300</v>
      </c>
      <c r="E200" s="15"/>
      <c r="F200" s="14" t="s">
        <v>16</v>
      </c>
      <c r="G200" s="14"/>
      <c r="H200" s="14" t="s">
        <v>41</v>
      </c>
      <c r="I200" s="14"/>
      <c r="J200" s="14" t="e">
        <f t="array" aca="1" ref="J200" ca="1">_xludf.XLOOKUP(H200,CENTRO[CENTROS DE CUSTO],CENTRO[FIXO/VARIAVEL],"",0)</f>
        <v>#NAME?</v>
      </c>
      <c r="K200" s="16">
        <v>45482</v>
      </c>
      <c r="L200" s="17">
        <v>7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>
      <c r="A201" s="18">
        <v>266</v>
      </c>
      <c r="B201" s="19" t="s">
        <v>79</v>
      </c>
      <c r="C201" s="19" t="s">
        <v>48</v>
      </c>
      <c r="D201" s="20">
        <v>1700</v>
      </c>
      <c r="E201" s="20"/>
      <c r="F201" s="19" t="s">
        <v>16</v>
      </c>
      <c r="G201" s="19"/>
      <c r="H201" s="19" t="s">
        <v>41</v>
      </c>
      <c r="I201" s="19"/>
      <c r="J201" s="19" t="e">
        <f t="array" aca="1" ref="J201" ca="1">_xludf.XLOOKUP(H201,CENTRO[CENTROS DE CUSTO],CENTRO[FIXO/VARIAVEL],"",0)</f>
        <v>#NAME?</v>
      </c>
      <c r="K201" s="21">
        <v>45482</v>
      </c>
      <c r="L201" s="22">
        <v>7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>
      <c r="A202" s="13">
        <v>267</v>
      </c>
      <c r="B202" s="14" t="s">
        <v>80</v>
      </c>
      <c r="C202" s="14" t="s">
        <v>77</v>
      </c>
      <c r="D202" s="15">
        <v>2200</v>
      </c>
      <c r="E202" s="15"/>
      <c r="F202" s="14" t="s">
        <v>16</v>
      </c>
      <c r="G202" s="14"/>
      <c r="H202" s="14" t="s">
        <v>41</v>
      </c>
      <c r="I202" s="14"/>
      <c r="J202" s="14" t="e">
        <f t="array" aca="1" ref="J202" ca="1">_xludf.XLOOKUP(H202,CENTRO[CENTROS DE CUSTO],CENTRO[FIXO/VARIAVEL],"",0)</f>
        <v>#NAME?</v>
      </c>
      <c r="K202" s="16">
        <v>45482</v>
      </c>
      <c r="L202" s="17">
        <v>7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>
      <c r="A203" s="18">
        <v>268</v>
      </c>
      <c r="B203" s="19" t="s">
        <v>81</v>
      </c>
      <c r="C203" s="19" t="s">
        <v>77</v>
      </c>
      <c r="D203" s="20">
        <v>2000</v>
      </c>
      <c r="E203" s="20"/>
      <c r="F203" s="19" t="s">
        <v>16</v>
      </c>
      <c r="G203" s="19"/>
      <c r="H203" s="19" t="s">
        <v>41</v>
      </c>
      <c r="I203" s="19"/>
      <c r="J203" s="19" t="e">
        <f t="array" aca="1" ref="J203" ca="1">_xludf.XLOOKUP(H203,CENTRO[CENTROS DE CUSTO],CENTRO[FIXO/VARIAVEL],"",0)</f>
        <v>#NAME?</v>
      </c>
      <c r="K203" s="21">
        <v>45482</v>
      </c>
      <c r="L203" s="22">
        <v>7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>
      <c r="A204" s="13">
        <v>272</v>
      </c>
      <c r="B204" s="14" t="s">
        <v>221</v>
      </c>
      <c r="C204" s="14" t="s">
        <v>73</v>
      </c>
      <c r="D204" s="15">
        <v>489.83</v>
      </c>
      <c r="E204" s="15"/>
      <c r="F204" s="14" t="s">
        <v>16</v>
      </c>
      <c r="G204" s="14"/>
      <c r="H204" s="14" t="s">
        <v>187</v>
      </c>
      <c r="I204" s="14"/>
      <c r="J204" s="14" t="e">
        <f t="array" aca="1" ref="J204" ca="1">_xludf.XLOOKUP(H204,CENTRO[CENTROS DE CUSTO],CENTRO[FIXO/VARIAVEL],"",0)</f>
        <v>#NAME?</v>
      </c>
      <c r="K204" s="16">
        <v>45484</v>
      </c>
      <c r="L204" s="17">
        <v>7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>
      <c r="A205" s="18">
        <v>273</v>
      </c>
      <c r="B205" s="19" t="s">
        <v>222</v>
      </c>
      <c r="C205" s="19" t="s">
        <v>71</v>
      </c>
      <c r="D205" s="20">
        <v>935.64</v>
      </c>
      <c r="E205" s="20"/>
      <c r="F205" s="19" t="s">
        <v>16</v>
      </c>
      <c r="G205" s="19"/>
      <c r="H205" s="19" t="s">
        <v>187</v>
      </c>
      <c r="I205" s="19"/>
      <c r="J205" s="19" t="e">
        <f t="array" aca="1" ref="J205" ca="1">_xludf.XLOOKUP(H205,CENTRO[CENTROS DE CUSTO],CENTRO[FIXO/VARIAVEL],"",0)</f>
        <v>#NAME?</v>
      </c>
      <c r="K205" s="21">
        <v>45484</v>
      </c>
      <c r="L205" s="22">
        <v>7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>
      <c r="A206" s="13">
        <v>274</v>
      </c>
      <c r="B206" s="14" t="s">
        <v>223</v>
      </c>
      <c r="C206" s="14" t="s">
        <v>61</v>
      </c>
      <c r="D206" s="15">
        <v>1185.92</v>
      </c>
      <c r="E206" s="15"/>
      <c r="F206" s="14" t="s">
        <v>16</v>
      </c>
      <c r="G206" s="14"/>
      <c r="H206" s="14" t="s">
        <v>187</v>
      </c>
      <c r="I206" s="14"/>
      <c r="J206" s="14" t="e">
        <f t="array" aca="1" ref="J206" ca="1">_xludf.XLOOKUP(H206,CENTRO[CENTROS DE CUSTO],CENTRO[FIXO/VARIAVEL],"",0)</f>
        <v>#NAME?</v>
      </c>
      <c r="K206" s="16">
        <v>45484</v>
      </c>
      <c r="L206" s="17">
        <v>7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>
      <c r="A207" s="18">
        <v>275</v>
      </c>
      <c r="B207" s="19" t="s">
        <v>74</v>
      </c>
      <c r="C207" s="19" t="s">
        <v>75</v>
      </c>
      <c r="D207" s="20">
        <v>566.28</v>
      </c>
      <c r="E207" s="20"/>
      <c r="F207" s="19" t="s">
        <v>16</v>
      </c>
      <c r="G207" s="19"/>
      <c r="H207" s="19" t="s">
        <v>17</v>
      </c>
      <c r="I207" s="19"/>
      <c r="J207" s="19" t="e">
        <f t="array" aca="1" ref="J207" ca="1">_xludf.XLOOKUP(H207,CENTRO[CENTROS DE CUSTO],CENTRO[FIXO/VARIAVEL],"",0)</f>
        <v>#NAME?</v>
      </c>
      <c r="K207" s="21">
        <v>45484</v>
      </c>
      <c r="L207" s="22">
        <v>7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>
      <c r="A208" s="13">
        <v>276</v>
      </c>
      <c r="B208" s="14" t="s">
        <v>224</v>
      </c>
      <c r="C208" s="14" t="s">
        <v>32</v>
      </c>
      <c r="D208" s="15">
        <v>461.89</v>
      </c>
      <c r="E208" s="15"/>
      <c r="F208" s="14" t="s">
        <v>16</v>
      </c>
      <c r="G208" s="14"/>
      <c r="H208" s="14" t="s">
        <v>17</v>
      </c>
      <c r="I208" s="14"/>
      <c r="J208" s="14" t="e">
        <f t="array" aca="1" ref="J208" ca="1">_xludf.XLOOKUP(H208,CENTRO[CENTROS DE CUSTO],CENTRO[FIXO/VARIAVEL],"",0)</f>
        <v>#NAME?</v>
      </c>
      <c r="K208" s="16">
        <v>45484</v>
      </c>
      <c r="L208" s="17">
        <v>7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>
      <c r="A209" s="18">
        <v>277</v>
      </c>
      <c r="B209" s="19" t="s">
        <v>225</v>
      </c>
      <c r="C209" s="19" t="s">
        <v>65</v>
      </c>
      <c r="D209" s="20">
        <v>960</v>
      </c>
      <c r="E209" s="20"/>
      <c r="F209" s="19" t="s">
        <v>66</v>
      </c>
      <c r="G209" s="19"/>
      <c r="H209" s="19" t="s">
        <v>67</v>
      </c>
      <c r="I209" s="19"/>
      <c r="J209" s="19" t="e">
        <f t="array" aca="1" ref="J209" ca="1">_xludf.XLOOKUP(H209,CENTRO[CENTROS DE CUSTO],CENTRO[FIXO/VARIAVEL],"",0)</f>
        <v>#NAME?</v>
      </c>
      <c r="K209" s="21">
        <v>45484</v>
      </c>
      <c r="L209" s="22">
        <v>7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>
      <c r="A210" s="13">
        <v>278</v>
      </c>
      <c r="B210" s="14" t="s">
        <v>226</v>
      </c>
      <c r="C210" s="14" t="s">
        <v>83</v>
      </c>
      <c r="D210" s="15">
        <v>1500</v>
      </c>
      <c r="E210" s="15"/>
      <c r="F210" s="14" t="s">
        <v>16</v>
      </c>
      <c r="G210" s="14"/>
      <c r="H210" s="14" t="s">
        <v>41</v>
      </c>
      <c r="I210" s="14"/>
      <c r="J210" s="14" t="e">
        <f t="array" aca="1" ref="J210" ca="1">_xludf.XLOOKUP(H210,CENTRO[CENTROS DE CUSTO],CENTRO[FIXO/VARIAVEL],"",0)</f>
        <v>#NAME?</v>
      </c>
      <c r="K210" s="16">
        <v>45484</v>
      </c>
      <c r="L210" s="17">
        <v>7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>
      <c r="A211" s="18">
        <v>279</v>
      </c>
      <c r="B211" s="19" t="s">
        <v>184</v>
      </c>
      <c r="C211" s="19" t="s">
        <v>86</v>
      </c>
      <c r="D211" s="20">
        <v>354</v>
      </c>
      <c r="E211" s="20"/>
      <c r="F211" s="19" t="s">
        <v>16</v>
      </c>
      <c r="G211" s="19"/>
      <c r="H211" s="19" t="s">
        <v>20</v>
      </c>
      <c r="I211" s="19"/>
      <c r="J211" s="19" t="e">
        <f t="array" aca="1" ref="J211" ca="1">_xludf.XLOOKUP(H211,CENTRO[CENTROS DE CUSTO],CENTRO[FIXO/VARIAVEL],"",0)</f>
        <v>#NAME?</v>
      </c>
      <c r="K211" s="21">
        <v>45484</v>
      </c>
      <c r="L211" s="22">
        <v>7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>
      <c r="A212" s="13">
        <v>280</v>
      </c>
      <c r="B212" s="14" t="s">
        <v>45</v>
      </c>
      <c r="C212" s="14" t="s">
        <v>46</v>
      </c>
      <c r="D212" s="15">
        <v>130</v>
      </c>
      <c r="E212" s="15"/>
      <c r="F212" s="14" t="s">
        <v>16</v>
      </c>
      <c r="G212" s="14"/>
      <c r="H212" s="14" t="s">
        <v>20</v>
      </c>
      <c r="I212" s="14"/>
      <c r="J212" s="14" t="e">
        <f t="array" aca="1" ref="J212" ca="1">_xludf.XLOOKUP(H212,CENTRO[CENTROS DE CUSTO],CENTRO[FIXO/VARIAVEL],"",0)</f>
        <v>#NAME?</v>
      </c>
      <c r="K212" s="16">
        <v>45485</v>
      </c>
      <c r="L212" s="17">
        <v>7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>
      <c r="A213" s="18">
        <v>281</v>
      </c>
      <c r="B213" s="19" t="s">
        <v>62</v>
      </c>
      <c r="C213" s="19" t="s">
        <v>63</v>
      </c>
      <c r="D213" s="20">
        <v>1200</v>
      </c>
      <c r="E213" s="20"/>
      <c r="F213" s="19" t="s">
        <v>16</v>
      </c>
      <c r="G213" s="19"/>
      <c r="H213" s="19" t="s">
        <v>17</v>
      </c>
      <c r="I213" s="19"/>
      <c r="J213" s="19" t="e">
        <f t="array" aca="1" ref="J213" ca="1">_xludf.XLOOKUP(H213,CENTRO[CENTROS DE CUSTO],CENTRO[FIXO/VARIAVEL],"",0)</f>
        <v>#NAME?</v>
      </c>
      <c r="K213" s="21">
        <v>45485</v>
      </c>
      <c r="L213" s="22">
        <v>7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>
      <c r="A214" s="13">
        <v>283</v>
      </c>
      <c r="B214" s="14" t="s">
        <v>227</v>
      </c>
      <c r="C214" s="14" t="s">
        <v>28</v>
      </c>
      <c r="D214" s="15">
        <v>2234.5300000000002</v>
      </c>
      <c r="E214" s="15"/>
      <c r="F214" s="14" t="s">
        <v>16</v>
      </c>
      <c r="G214" s="14"/>
      <c r="H214" s="14" t="s">
        <v>20</v>
      </c>
      <c r="I214" s="14"/>
      <c r="J214" s="14" t="e">
        <f t="array" aca="1" ref="J214" ca="1">_xludf.XLOOKUP(H214,CENTRO[CENTROS DE CUSTO],CENTRO[FIXO/VARIAVEL],"",0)</f>
        <v>#NAME?</v>
      </c>
      <c r="K214" s="16">
        <v>45485</v>
      </c>
      <c r="L214" s="17">
        <v>7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>
      <c r="A215" s="18">
        <v>284</v>
      </c>
      <c r="B215" s="19" t="s">
        <v>228</v>
      </c>
      <c r="C215" s="19" t="s">
        <v>106</v>
      </c>
      <c r="D215" s="20">
        <v>7961.26</v>
      </c>
      <c r="E215" s="20"/>
      <c r="F215" s="19" t="s">
        <v>16</v>
      </c>
      <c r="G215" s="19"/>
      <c r="H215" s="19" t="s">
        <v>17</v>
      </c>
      <c r="I215" s="19"/>
      <c r="J215" s="19" t="e">
        <f t="array" aca="1" ref="J215" ca="1">_xludf.XLOOKUP(H215,CENTRO[CENTROS DE CUSTO],CENTRO[FIXO/VARIAVEL],"",0)</f>
        <v>#NAME?</v>
      </c>
      <c r="K215" s="21">
        <v>45488</v>
      </c>
      <c r="L215" s="22">
        <v>7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>
      <c r="A216" s="13">
        <v>285</v>
      </c>
      <c r="B216" s="14" t="s">
        <v>229</v>
      </c>
      <c r="C216" s="14" t="s">
        <v>30</v>
      </c>
      <c r="D216" s="15">
        <v>756.22</v>
      </c>
      <c r="E216" s="15"/>
      <c r="F216" s="14" t="s">
        <v>16</v>
      </c>
      <c r="G216" s="14"/>
      <c r="H216" s="14" t="s">
        <v>20</v>
      </c>
      <c r="I216" s="14"/>
      <c r="J216" s="14" t="e">
        <f t="array" aca="1" ref="J216" ca="1">_xludf.XLOOKUP(H216,CENTRO[CENTROS DE CUSTO],CENTRO[FIXO/VARIAVEL],"",0)</f>
        <v>#NAME?</v>
      </c>
      <c r="K216" s="16">
        <v>45488</v>
      </c>
      <c r="L216" s="17">
        <v>7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>
      <c r="A217" s="18">
        <v>287</v>
      </c>
      <c r="B217" s="19" t="s">
        <v>230</v>
      </c>
      <c r="C217" s="19" t="s">
        <v>28</v>
      </c>
      <c r="D217" s="20">
        <v>945.49</v>
      </c>
      <c r="E217" s="20"/>
      <c r="F217" s="19" t="s">
        <v>16</v>
      </c>
      <c r="G217" s="19"/>
      <c r="H217" s="19" t="s">
        <v>20</v>
      </c>
      <c r="I217" s="19"/>
      <c r="J217" s="19" t="e">
        <f t="array" aca="1" ref="J217" ca="1">_xludf.XLOOKUP(H217,CENTRO[CENTROS DE CUSTO],CENTRO[FIXO/VARIAVEL],"",0)</f>
        <v>#NAME?</v>
      </c>
      <c r="K217" s="21">
        <v>45488</v>
      </c>
      <c r="L217" s="22">
        <v>7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>
      <c r="A218" s="13">
        <v>288</v>
      </c>
      <c r="B218" s="14" t="s">
        <v>98</v>
      </c>
      <c r="C218" s="14" t="s">
        <v>65</v>
      </c>
      <c r="D218" s="15">
        <v>6000</v>
      </c>
      <c r="E218" s="15"/>
      <c r="F218" s="14" t="s">
        <v>66</v>
      </c>
      <c r="G218" s="14"/>
      <c r="H218" s="14" t="s">
        <v>99</v>
      </c>
      <c r="I218" s="14"/>
      <c r="J218" s="14" t="e">
        <f t="array" aca="1" ref="J218" ca="1">_xludf.XLOOKUP(H218,CENTRO[CENTROS DE CUSTO],CENTRO[FIXO/VARIAVEL],"",0)</f>
        <v>#NAME?</v>
      </c>
      <c r="K218" s="16">
        <v>45489</v>
      </c>
      <c r="L218" s="17">
        <v>7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>
      <c r="A219" s="18">
        <v>289</v>
      </c>
      <c r="B219" s="19" t="s">
        <v>220</v>
      </c>
      <c r="C219" s="19" t="s">
        <v>34</v>
      </c>
      <c r="D219" s="20">
        <v>315</v>
      </c>
      <c r="E219" s="20"/>
      <c r="F219" s="19" t="s">
        <v>16</v>
      </c>
      <c r="G219" s="19"/>
      <c r="H219" s="19" t="s">
        <v>20</v>
      </c>
      <c r="I219" s="19"/>
      <c r="J219" s="19" t="e">
        <f t="array" aca="1" ref="J219" ca="1">_xludf.XLOOKUP(H219,CENTRO[CENTROS DE CUSTO],CENTRO[FIXO/VARIAVEL],"",0)</f>
        <v>#NAME?</v>
      </c>
      <c r="K219" s="21">
        <v>45489</v>
      </c>
      <c r="L219" s="22">
        <v>7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>
      <c r="A220" s="13">
        <v>290</v>
      </c>
      <c r="B220" s="14" t="s">
        <v>231</v>
      </c>
      <c r="C220" s="14" t="s">
        <v>15</v>
      </c>
      <c r="D220" s="15">
        <v>111.34</v>
      </c>
      <c r="E220" s="15"/>
      <c r="F220" s="14" t="s">
        <v>16</v>
      </c>
      <c r="G220" s="14"/>
      <c r="H220" s="14" t="s">
        <v>17</v>
      </c>
      <c r="I220" s="14"/>
      <c r="J220" s="14" t="e">
        <f t="array" aca="1" ref="J220" ca="1">_xludf.XLOOKUP(H220,CENTRO[CENTROS DE CUSTO],CENTRO[FIXO/VARIAVEL],"",0)</f>
        <v>#NAME?</v>
      </c>
      <c r="K220" s="16">
        <v>45489</v>
      </c>
      <c r="L220" s="17">
        <v>7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>
      <c r="A221" s="18">
        <v>291</v>
      </c>
      <c r="B221" s="19" t="s">
        <v>232</v>
      </c>
      <c r="C221" s="19" t="s">
        <v>15</v>
      </c>
      <c r="D221" s="20">
        <v>30</v>
      </c>
      <c r="E221" s="20"/>
      <c r="F221" s="19" t="s">
        <v>16</v>
      </c>
      <c r="G221" s="19"/>
      <c r="H221" s="19" t="s">
        <v>17</v>
      </c>
      <c r="I221" s="19"/>
      <c r="J221" s="19" t="e">
        <f t="array" aca="1" ref="J221" ca="1">_xludf.XLOOKUP(H221,CENTRO[CENTROS DE CUSTO],CENTRO[FIXO/VARIAVEL],"",0)</f>
        <v>#NAME?</v>
      </c>
      <c r="K221" s="21">
        <v>45489</v>
      </c>
      <c r="L221" s="22">
        <v>7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>
      <c r="A222" s="13">
        <v>292</v>
      </c>
      <c r="B222" s="14" t="s">
        <v>233</v>
      </c>
      <c r="C222" s="14" t="s">
        <v>90</v>
      </c>
      <c r="D222" s="15">
        <v>388.86</v>
      </c>
      <c r="E222" s="15"/>
      <c r="F222" s="14" t="s">
        <v>16</v>
      </c>
      <c r="G222" s="14"/>
      <c r="H222" s="14" t="s">
        <v>17</v>
      </c>
      <c r="I222" s="14"/>
      <c r="J222" s="14" t="e">
        <f t="array" aca="1" ref="J222" ca="1">_xludf.XLOOKUP(H222,CENTRO[CENTROS DE CUSTO],CENTRO[FIXO/VARIAVEL],"",0)</f>
        <v>#NAME?</v>
      </c>
      <c r="K222" s="16">
        <v>45490</v>
      </c>
      <c r="L222" s="17">
        <v>7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>
      <c r="A223" s="18">
        <v>293</v>
      </c>
      <c r="B223" s="19" t="s">
        <v>96</v>
      </c>
      <c r="C223" s="19" t="s">
        <v>26</v>
      </c>
      <c r="D223" s="20">
        <v>251.51</v>
      </c>
      <c r="E223" s="20"/>
      <c r="F223" s="19" t="s">
        <v>16</v>
      </c>
      <c r="G223" s="19"/>
      <c r="H223" s="19" t="s">
        <v>20</v>
      </c>
      <c r="I223" s="19"/>
      <c r="J223" s="19" t="e">
        <f t="array" aca="1" ref="J223" ca="1">_xludf.XLOOKUP(H223,CENTRO[CENTROS DE CUSTO],CENTRO[FIXO/VARIAVEL],"",0)</f>
        <v>#NAME?</v>
      </c>
      <c r="K223" s="21">
        <v>45490</v>
      </c>
      <c r="L223" s="22">
        <v>7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>
      <c r="A224" s="13">
        <v>294</v>
      </c>
      <c r="B224" s="14" t="s">
        <v>117</v>
      </c>
      <c r="C224" s="14" t="s">
        <v>116</v>
      </c>
      <c r="D224" s="15">
        <v>0.01</v>
      </c>
      <c r="E224" s="15"/>
      <c r="F224" s="14" t="s">
        <v>66</v>
      </c>
      <c r="G224" s="14"/>
      <c r="H224" s="14" t="s">
        <v>17</v>
      </c>
      <c r="I224" s="14"/>
      <c r="J224" s="14" t="e">
        <f t="array" aca="1" ref="J224" ca="1">_xludf.XLOOKUP(H224,CENTRO[CENTROS DE CUSTO],CENTRO[FIXO/VARIAVEL],"",0)</f>
        <v>#NAME?</v>
      </c>
      <c r="K224" s="16">
        <v>45490</v>
      </c>
      <c r="L224" s="17">
        <v>7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>
      <c r="A225" s="18">
        <v>295</v>
      </c>
      <c r="B225" s="19" t="s">
        <v>234</v>
      </c>
      <c r="C225" s="19" t="s">
        <v>15</v>
      </c>
      <c r="D225" s="20">
        <v>3250</v>
      </c>
      <c r="E225" s="20"/>
      <c r="F225" s="19" t="s">
        <v>16</v>
      </c>
      <c r="G225" s="19"/>
      <c r="H225" s="19" t="s">
        <v>17</v>
      </c>
      <c r="I225" s="19"/>
      <c r="J225" s="19" t="e">
        <f t="array" aca="1" ref="J225" ca="1">_xludf.XLOOKUP(H225,CENTRO[CENTROS DE CUSTO],CENTRO[FIXO/VARIAVEL],"",0)</f>
        <v>#NAME?</v>
      </c>
      <c r="K225" s="21">
        <v>45491</v>
      </c>
      <c r="L225" s="22">
        <v>7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>
      <c r="A226" s="13">
        <v>296</v>
      </c>
      <c r="B226" s="14" t="s">
        <v>235</v>
      </c>
      <c r="C226" s="14" t="s">
        <v>236</v>
      </c>
      <c r="D226" s="15">
        <v>640</v>
      </c>
      <c r="E226" s="15"/>
      <c r="F226" s="14" t="s">
        <v>16</v>
      </c>
      <c r="G226" s="14"/>
      <c r="H226" s="14" t="s">
        <v>17</v>
      </c>
      <c r="I226" s="14"/>
      <c r="J226" s="14" t="e">
        <f t="array" aca="1" ref="J226" ca="1">_xludf.XLOOKUP(H226,CENTRO[CENTROS DE CUSTO],CENTRO[FIXO/VARIAVEL],"",0)</f>
        <v>#NAME?</v>
      </c>
      <c r="K226" s="16">
        <v>45491</v>
      </c>
      <c r="L226" s="17">
        <v>7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>
      <c r="A227" s="18">
        <v>297</v>
      </c>
      <c r="B227" s="19" t="s">
        <v>98</v>
      </c>
      <c r="C227" s="19" t="s">
        <v>65</v>
      </c>
      <c r="D227" s="20">
        <v>563.83000000000004</v>
      </c>
      <c r="E227" s="20"/>
      <c r="F227" s="19" t="s">
        <v>66</v>
      </c>
      <c r="G227" s="19"/>
      <c r="H227" s="19" t="s">
        <v>99</v>
      </c>
      <c r="I227" s="19"/>
      <c r="J227" s="19" t="e">
        <f t="array" aca="1" ref="J227" ca="1">_xludf.XLOOKUP(H227,CENTRO[CENTROS DE CUSTO],CENTRO[FIXO/VARIAVEL],"",0)</f>
        <v>#NAME?</v>
      </c>
      <c r="K227" s="21">
        <v>45491</v>
      </c>
      <c r="L227" s="22">
        <v>7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>
      <c r="A228" s="13">
        <v>298</v>
      </c>
      <c r="B228" s="14" t="s">
        <v>237</v>
      </c>
      <c r="C228" s="14" t="s">
        <v>238</v>
      </c>
      <c r="D228" s="15">
        <v>935.4</v>
      </c>
      <c r="E228" s="15"/>
      <c r="F228" s="14" t="s">
        <v>66</v>
      </c>
      <c r="G228" s="14"/>
      <c r="H228" s="14" t="s">
        <v>239</v>
      </c>
      <c r="I228" s="14"/>
      <c r="J228" s="14" t="e">
        <f t="array" aca="1" ref="J228" ca="1">_xludf.XLOOKUP(H228,CENTRO[CENTROS DE CUSTO],CENTRO[FIXO/VARIAVEL],"",0)</f>
        <v>#NAME?</v>
      </c>
      <c r="K228" s="16">
        <v>45491</v>
      </c>
      <c r="L228" s="17">
        <v>7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>
      <c r="A229" s="18">
        <v>299</v>
      </c>
      <c r="B229" s="19" t="s">
        <v>240</v>
      </c>
      <c r="C229" s="19" t="s">
        <v>86</v>
      </c>
      <c r="D229" s="20">
        <v>354</v>
      </c>
      <c r="E229" s="20"/>
      <c r="F229" s="19" t="s">
        <v>16</v>
      </c>
      <c r="G229" s="19"/>
      <c r="H229" s="19" t="s">
        <v>20</v>
      </c>
      <c r="I229" s="19"/>
      <c r="J229" s="19" t="e">
        <f t="array" aca="1" ref="J229" ca="1">_xludf.XLOOKUP(H229,CENTRO[CENTROS DE CUSTO],CENTRO[FIXO/VARIAVEL],"",0)</f>
        <v>#NAME?</v>
      </c>
      <c r="K229" s="21">
        <v>45491</v>
      </c>
      <c r="L229" s="22">
        <v>7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>
      <c r="A230" s="13">
        <v>300</v>
      </c>
      <c r="B230" s="14" t="s">
        <v>100</v>
      </c>
      <c r="C230" s="14" t="s">
        <v>241</v>
      </c>
      <c r="D230" s="15">
        <v>36</v>
      </c>
      <c r="E230" s="15"/>
      <c r="F230" s="14" t="s">
        <v>16</v>
      </c>
      <c r="G230" s="14"/>
      <c r="H230" s="14" t="s">
        <v>20</v>
      </c>
      <c r="I230" s="14"/>
      <c r="J230" s="14" t="e">
        <f t="array" aca="1" ref="J230" ca="1">_xludf.XLOOKUP(H230,CENTRO[CENTROS DE CUSTO],CENTRO[FIXO/VARIAVEL],"",0)</f>
        <v>#NAME?</v>
      </c>
      <c r="K230" s="16">
        <v>45491</v>
      </c>
      <c r="L230" s="17">
        <v>7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>
      <c r="A231" s="18">
        <v>301</v>
      </c>
      <c r="B231" s="19" t="s">
        <v>242</v>
      </c>
      <c r="C231" s="19" t="s">
        <v>15</v>
      </c>
      <c r="D231" s="20">
        <v>150</v>
      </c>
      <c r="E231" s="20"/>
      <c r="F231" s="19" t="s">
        <v>16</v>
      </c>
      <c r="G231" s="19"/>
      <c r="H231" s="19" t="s">
        <v>17</v>
      </c>
      <c r="I231" s="19"/>
      <c r="J231" s="19" t="e">
        <f t="array" aca="1" ref="J231" ca="1">_xludf.XLOOKUP(H231,CENTRO[CENTROS DE CUSTO],CENTRO[FIXO/VARIAVEL],"",0)</f>
        <v>#NAME?</v>
      </c>
      <c r="K231" s="21">
        <v>45491</v>
      </c>
      <c r="L231" s="22">
        <v>7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>
      <c r="A232" s="13">
        <v>302</v>
      </c>
      <c r="B232" s="14" t="s">
        <v>18</v>
      </c>
      <c r="C232" s="14" t="s">
        <v>28</v>
      </c>
      <c r="D232" s="15">
        <v>429.44</v>
      </c>
      <c r="E232" s="15"/>
      <c r="F232" s="14" t="s">
        <v>16</v>
      </c>
      <c r="G232" s="14"/>
      <c r="H232" s="14" t="s">
        <v>20</v>
      </c>
      <c r="I232" s="14"/>
      <c r="J232" s="14" t="e">
        <f t="array" aca="1" ref="J232" ca="1">_xludf.XLOOKUP(H232,CENTRO[CENTROS DE CUSTO],CENTRO[FIXO/VARIAVEL],"",0)</f>
        <v>#NAME?</v>
      </c>
      <c r="K232" s="16">
        <v>45491</v>
      </c>
      <c r="L232" s="17">
        <v>7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>
      <c r="A233" s="18">
        <v>303</v>
      </c>
      <c r="B233" s="19" t="s">
        <v>117</v>
      </c>
      <c r="C233" s="19" t="s">
        <v>116</v>
      </c>
      <c r="D233" s="20">
        <v>0.01</v>
      </c>
      <c r="E233" s="20"/>
      <c r="F233" s="19" t="s">
        <v>66</v>
      </c>
      <c r="G233" s="19"/>
      <c r="H233" s="19" t="s">
        <v>17</v>
      </c>
      <c r="I233" s="19"/>
      <c r="J233" s="19" t="e">
        <f t="array" aca="1" ref="J233" ca="1">_xludf.XLOOKUP(H233,CENTRO[CENTROS DE CUSTO],CENTRO[FIXO/VARIAVEL],"",0)</f>
        <v>#NAME?</v>
      </c>
      <c r="K233" s="21">
        <v>45492</v>
      </c>
      <c r="L233" s="22">
        <v>7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>
      <c r="A234" s="13">
        <v>305</v>
      </c>
      <c r="B234" s="14" t="s">
        <v>243</v>
      </c>
      <c r="C234" s="14" t="s">
        <v>129</v>
      </c>
      <c r="D234" s="15">
        <v>904.21</v>
      </c>
      <c r="E234" s="15"/>
      <c r="F234" s="14" t="s">
        <v>16</v>
      </c>
      <c r="G234" s="14"/>
      <c r="H234" s="14" t="s">
        <v>187</v>
      </c>
      <c r="I234" s="14"/>
      <c r="J234" s="14" t="e">
        <f t="array" aca="1" ref="J234" ca="1">_xludf.XLOOKUP(H234,CENTRO[CENTROS DE CUSTO],CENTRO[FIXO/VARIAVEL],"",0)</f>
        <v>#NAME?</v>
      </c>
      <c r="K234" s="16">
        <v>45492</v>
      </c>
      <c r="L234" s="17">
        <v>7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>
      <c r="A235" s="18">
        <v>306</v>
      </c>
      <c r="B235" s="19" t="s">
        <v>244</v>
      </c>
      <c r="C235" s="19" t="s">
        <v>150</v>
      </c>
      <c r="D235" s="20">
        <v>1167.19</v>
      </c>
      <c r="E235" s="20"/>
      <c r="F235" s="19" t="s">
        <v>16</v>
      </c>
      <c r="G235" s="19"/>
      <c r="H235" s="19" t="s">
        <v>187</v>
      </c>
      <c r="I235" s="19"/>
      <c r="J235" s="19" t="e">
        <f t="array" aca="1" ref="J235" ca="1">_xludf.XLOOKUP(H235,CENTRO[CENTROS DE CUSTO],CENTRO[FIXO/VARIAVEL],"",0)</f>
        <v>#NAME?</v>
      </c>
      <c r="K235" s="21">
        <v>45492</v>
      </c>
      <c r="L235" s="22">
        <v>7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>
      <c r="A236" s="13">
        <v>307</v>
      </c>
      <c r="B236" s="14" t="s">
        <v>245</v>
      </c>
      <c r="C236" s="14" t="s">
        <v>121</v>
      </c>
      <c r="D236" s="15">
        <v>874.16</v>
      </c>
      <c r="E236" s="15"/>
      <c r="F236" s="14" t="s">
        <v>16</v>
      </c>
      <c r="G236" s="14"/>
      <c r="H236" s="14" t="s">
        <v>187</v>
      </c>
      <c r="I236" s="14"/>
      <c r="J236" s="14" t="e">
        <f t="array" aca="1" ref="J236" ca="1">_xludf.XLOOKUP(H236,CENTRO[CENTROS DE CUSTO],CENTRO[FIXO/VARIAVEL],"",0)</f>
        <v>#NAME?</v>
      </c>
      <c r="K236" s="16">
        <v>45492</v>
      </c>
      <c r="L236" s="17">
        <v>7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>
      <c r="A237" s="18">
        <v>308</v>
      </c>
      <c r="B237" s="19" t="s">
        <v>246</v>
      </c>
      <c r="C237" s="19" t="s">
        <v>28</v>
      </c>
      <c r="D237" s="20">
        <v>1796.14</v>
      </c>
      <c r="E237" s="20"/>
      <c r="F237" s="19" t="s">
        <v>16</v>
      </c>
      <c r="G237" s="19"/>
      <c r="H237" s="19" t="s">
        <v>20</v>
      </c>
      <c r="I237" s="19"/>
      <c r="J237" s="19" t="e">
        <f t="array" aca="1" ref="J237" ca="1">_xludf.XLOOKUP(H237,CENTRO[CENTROS DE CUSTO],CENTRO[FIXO/VARIAVEL],"",0)</f>
        <v>#NAME?</v>
      </c>
      <c r="K237" s="21">
        <v>45492</v>
      </c>
      <c r="L237" s="22">
        <v>7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>
      <c r="A238" s="13">
        <v>309</v>
      </c>
      <c r="B238" s="14" t="s">
        <v>117</v>
      </c>
      <c r="C238" s="14" t="s">
        <v>116</v>
      </c>
      <c r="D238" s="15">
        <v>0.01</v>
      </c>
      <c r="E238" s="15"/>
      <c r="F238" s="14" t="s">
        <v>66</v>
      </c>
      <c r="G238" s="14"/>
      <c r="H238" s="14" t="s">
        <v>17</v>
      </c>
      <c r="I238" s="14"/>
      <c r="J238" s="14" t="e">
        <f t="array" aca="1" ref="J238" ca="1">_xludf.XLOOKUP(H238,CENTRO[CENTROS DE CUSTO],CENTRO[FIXO/VARIAVEL],"",0)</f>
        <v>#NAME?</v>
      </c>
      <c r="K238" s="16">
        <v>45494</v>
      </c>
      <c r="L238" s="17">
        <v>7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>
      <c r="A239" s="18">
        <v>310</v>
      </c>
      <c r="B239" s="19" t="s">
        <v>143</v>
      </c>
      <c r="C239" s="19" t="s">
        <v>65</v>
      </c>
      <c r="D239" s="20">
        <v>4300</v>
      </c>
      <c r="E239" s="20"/>
      <c r="F239" s="19" t="s">
        <v>66</v>
      </c>
      <c r="G239" s="19"/>
      <c r="H239" s="19" t="s">
        <v>144</v>
      </c>
      <c r="I239" s="19"/>
      <c r="J239" s="19" t="e">
        <f t="array" aca="1" ref="J239" ca="1">_xludf.XLOOKUP(H239,CENTRO[CENTROS DE CUSTO],CENTRO[FIXO/VARIAVEL],"",0)</f>
        <v>#NAME?</v>
      </c>
      <c r="K239" s="21">
        <v>45495</v>
      </c>
      <c r="L239" s="22">
        <v>7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>
      <c r="A240" s="13">
        <v>313</v>
      </c>
      <c r="B240" s="14" t="s">
        <v>247</v>
      </c>
      <c r="C240" s="14" t="s">
        <v>65</v>
      </c>
      <c r="D240" s="15">
        <v>2900</v>
      </c>
      <c r="E240" s="15"/>
      <c r="F240" s="14" t="s">
        <v>66</v>
      </c>
      <c r="G240" s="14"/>
      <c r="H240" s="14" t="s">
        <v>248</v>
      </c>
      <c r="I240" s="14"/>
      <c r="J240" s="14" t="e">
        <f t="array" aca="1" ref="J240" ca="1">_xludf.XLOOKUP(H240,CENTRO[CENTROS DE CUSTO],CENTRO[FIXO/VARIAVEL],"",0)</f>
        <v>#NAME?</v>
      </c>
      <c r="K240" s="16">
        <v>45495</v>
      </c>
      <c r="L240" s="17">
        <v>7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>
      <c r="A241" s="18">
        <v>314</v>
      </c>
      <c r="B241" s="19" t="s">
        <v>249</v>
      </c>
      <c r="C241" s="19" t="s">
        <v>131</v>
      </c>
      <c r="D241" s="20">
        <v>1000</v>
      </c>
      <c r="E241" s="20"/>
      <c r="F241" s="19" t="s">
        <v>66</v>
      </c>
      <c r="G241" s="19"/>
      <c r="H241" s="19" t="s">
        <v>250</v>
      </c>
      <c r="I241" s="19"/>
      <c r="J241" s="19" t="e">
        <f t="array" aca="1" ref="J241" ca="1">_xludf.XLOOKUP(H241,CENTRO[CENTROS DE CUSTO],CENTRO[FIXO/VARIAVEL],"",0)</f>
        <v>#NAME?</v>
      </c>
      <c r="K241" s="21">
        <v>45495</v>
      </c>
      <c r="L241" s="22">
        <v>7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>
      <c r="A242" s="13">
        <v>315</v>
      </c>
      <c r="B242" s="14" t="s">
        <v>117</v>
      </c>
      <c r="C242" s="14" t="s">
        <v>116</v>
      </c>
      <c r="D242" s="15">
        <v>0.01</v>
      </c>
      <c r="E242" s="15"/>
      <c r="F242" s="14" t="s">
        <v>66</v>
      </c>
      <c r="G242" s="14"/>
      <c r="H242" s="14" t="s">
        <v>17</v>
      </c>
      <c r="I242" s="14"/>
      <c r="J242" s="14" t="e">
        <f t="array" aca="1" ref="J242" ca="1">_xludf.XLOOKUP(H242,CENTRO[CENTROS DE CUSTO],CENTRO[FIXO/VARIAVEL],"",0)</f>
        <v>#NAME?</v>
      </c>
      <c r="K242" s="16">
        <v>45495</v>
      </c>
      <c r="L242" s="17">
        <v>7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>
      <c r="A243" s="18">
        <v>316</v>
      </c>
      <c r="B243" s="19" t="s">
        <v>251</v>
      </c>
      <c r="C243" s="19" t="s">
        <v>119</v>
      </c>
      <c r="D243" s="20">
        <v>500</v>
      </c>
      <c r="E243" s="20"/>
      <c r="F243" s="19" t="s">
        <v>16</v>
      </c>
      <c r="G243" s="19"/>
      <c r="H243" s="19" t="s">
        <v>17</v>
      </c>
      <c r="I243" s="19"/>
      <c r="J243" s="19" t="e">
        <f t="array" aca="1" ref="J243" ca="1">_xludf.XLOOKUP(H243,CENTRO[CENTROS DE CUSTO],CENTRO[FIXO/VARIAVEL],"",0)</f>
        <v>#NAME?</v>
      </c>
      <c r="K243" s="21">
        <v>45495</v>
      </c>
      <c r="L243" s="22">
        <v>7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>
      <c r="A244" s="13">
        <v>317</v>
      </c>
      <c r="B244" s="14" t="s">
        <v>118</v>
      </c>
      <c r="C244" s="14" t="s">
        <v>119</v>
      </c>
      <c r="D244" s="15">
        <v>500</v>
      </c>
      <c r="E244" s="15"/>
      <c r="F244" s="14" t="s">
        <v>16</v>
      </c>
      <c r="G244" s="14"/>
      <c r="H244" s="14" t="s">
        <v>17</v>
      </c>
      <c r="I244" s="14"/>
      <c r="J244" s="14" t="e">
        <f t="array" aca="1" ref="J244" ca="1">_xludf.XLOOKUP(H244,CENTRO[CENTROS DE CUSTO],CENTRO[FIXO/VARIAVEL],"",0)</f>
        <v>#NAME?</v>
      </c>
      <c r="K244" s="16">
        <v>45495</v>
      </c>
      <c r="L244" s="17">
        <v>7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>
      <c r="A245" s="18">
        <v>318</v>
      </c>
      <c r="B245" s="19" t="s">
        <v>18</v>
      </c>
      <c r="C245" s="19" t="s">
        <v>19</v>
      </c>
      <c r="D245" s="20">
        <v>12.21</v>
      </c>
      <c r="E245" s="20"/>
      <c r="F245" s="19" t="s">
        <v>16</v>
      </c>
      <c r="G245" s="19"/>
      <c r="H245" s="19" t="s">
        <v>20</v>
      </c>
      <c r="I245" s="19"/>
      <c r="J245" s="19" t="e">
        <f t="array" aca="1" ref="J245" ca="1">_xludf.XLOOKUP(H245,CENTRO[CENTROS DE CUSTO],CENTRO[FIXO/VARIAVEL],"",0)</f>
        <v>#NAME?</v>
      </c>
      <c r="K245" s="21">
        <v>45495</v>
      </c>
      <c r="L245" s="22">
        <v>7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>
      <c r="A246" s="13">
        <v>319</v>
      </c>
      <c r="B246" s="14" t="s">
        <v>252</v>
      </c>
      <c r="C246" s="14" t="s">
        <v>28</v>
      </c>
      <c r="D246" s="15">
        <v>995.08</v>
      </c>
      <c r="E246" s="15"/>
      <c r="F246" s="14" t="s">
        <v>16</v>
      </c>
      <c r="G246" s="14"/>
      <c r="H246" s="14" t="s">
        <v>20</v>
      </c>
      <c r="I246" s="14"/>
      <c r="J246" s="14" t="e">
        <f t="array" aca="1" ref="J246" ca="1">_xludf.XLOOKUP(H246,CENTRO[CENTROS DE CUSTO],CENTRO[FIXO/VARIAVEL],"",0)</f>
        <v>#NAME?</v>
      </c>
      <c r="K246" s="16">
        <v>45495</v>
      </c>
      <c r="L246" s="17">
        <v>7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>
      <c r="A247" s="18">
        <v>320</v>
      </c>
      <c r="B247" s="19" t="s">
        <v>253</v>
      </c>
      <c r="C247" s="19" t="s">
        <v>30</v>
      </c>
      <c r="D247" s="20">
        <v>756.22</v>
      </c>
      <c r="E247" s="20"/>
      <c r="F247" s="19" t="s">
        <v>16</v>
      </c>
      <c r="G247" s="19"/>
      <c r="H247" s="19" t="s">
        <v>20</v>
      </c>
      <c r="I247" s="19"/>
      <c r="J247" s="19" t="e">
        <f t="array" aca="1" ref="J247" ca="1">_xludf.XLOOKUP(H247,CENTRO[CENTROS DE CUSTO],CENTRO[FIXO/VARIAVEL],"",0)</f>
        <v>#NAME?</v>
      </c>
      <c r="K247" s="21">
        <v>45495</v>
      </c>
      <c r="L247" s="22">
        <v>7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>
      <c r="A248" s="13">
        <v>321</v>
      </c>
      <c r="B248" s="14" t="s">
        <v>254</v>
      </c>
      <c r="C248" s="14" t="s">
        <v>93</v>
      </c>
      <c r="D248" s="15">
        <v>412</v>
      </c>
      <c r="E248" s="15"/>
      <c r="F248" s="14" t="s">
        <v>16</v>
      </c>
      <c r="G248" s="14"/>
      <c r="H248" s="14" t="s">
        <v>20</v>
      </c>
      <c r="I248" s="14"/>
      <c r="J248" s="14" t="e">
        <f t="array" aca="1" ref="J248" ca="1">_xludf.XLOOKUP(H248,CENTRO[CENTROS DE CUSTO],CENTRO[FIXO/VARIAVEL],"",0)</f>
        <v>#NAME?</v>
      </c>
      <c r="K248" s="16">
        <v>45495</v>
      </c>
      <c r="L248" s="17">
        <v>7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>
      <c r="A249" s="18">
        <v>322</v>
      </c>
      <c r="B249" s="19" t="s">
        <v>152</v>
      </c>
      <c r="C249" s="19" t="s">
        <v>126</v>
      </c>
      <c r="D249" s="20">
        <v>6227.07</v>
      </c>
      <c r="E249" s="20"/>
      <c r="F249" s="19" t="s">
        <v>16</v>
      </c>
      <c r="G249" s="19"/>
      <c r="H249" s="19" t="s">
        <v>127</v>
      </c>
      <c r="I249" s="19"/>
      <c r="J249" s="19" t="e">
        <f t="array" aca="1" ref="J249" ca="1">_xludf.XLOOKUP(H249,CENTRO[CENTROS DE CUSTO],CENTRO[FIXO/VARIAVEL],"",0)</f>
        <v>#NAME?</v>
      </c>
      <c r="K249" s="21">
        <v>45495</v>
      </c>
      <c r="L249" s="22">
        <v>7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>
      <c r="A250" s="13">
        <v>323</v>
      </c>
      <c r="B250" s="14" t="s">
        <v>255</v>
      </c>
      <c r="C250" s="14" t="s">
        <v>124</v>
      </c>
      <c r="D250" s="15">
        <v>11959.18</v>
      </c>
      <c r="E250" s="15"/>
      <c r="F250" s="14" t="s">
        <v>16</v>
      </c>
      <c r="G250" s="14"/>
      <c r="H250" s="14" t="s">
        <v>187</v>
      </c>
      <c r="I250" s="14"/>
      <c r="J250" s="14" t="e">
        <f t="array" aca="1" ref="J250" ca="1">_xludf.XLOOKUP(H250,CENTRO[CENTROS DE CUSTO],CENTRO[FIXO/VARIAVEL],"",0)</f>
        <v>#NAME?</v>
      </c>
      <c r="K250" s="16">
        <v>45495</v>
      </c>
      <c r="L250" s="17">
        <v>7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>
      <c r="A251" s="18">
        <v>324</v>
      </c>
      <c r="B251" s="19" t="s">
        <v>256</v>
      </c>
      <c r="C251" s="19" t="s">
        <v>15</v>
      </c>
      <c r="D251" s="20">
        <v>1800</v>
      </c>
      <c r="E251" s="20"/>
      <c r="F251" s="19" t="s">
        <v>16</v>
      </c>
      <c r="G251" s="19"/>
      <c r="H251" s="19" t="s">
        <v>17</v>
      </c>
      <c r="I251" s="19"/>
      <c r="J251" s="19" t="e">
        <f t="array" aca="1" ref="J251" ca="1">_xludf.XLOOKUP(H251,CENTRO[CENTROS DE CUSTO],CENTRO[FIXO/VARIAVEL],"",0)</f>
        <v>#NAME?</v>
      </c>
      <c r="K251" s="21">
        <v>45495</v>
      </c>
      <c r="L251" s="22">
        <v>7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>
      <c r="A252" s="13">
        <v>325</v>
      </c>
      <c r="B252" s="14" t="s">
        <v>257</v>
      </c>
      <c r="C252" s="14" t="s">
        <v>131</v>
      </c>
      <c r="D252" s="15">
        <v>1500</v>
      </c>
      <c r="E252" s="15"/>
      <c r="F252" s="14" t="s">
        <v>66</v>
      </c>
      <c r="G252" s="14"/>
      <c r="H252" s="14" t="s">
        <v>258</v>
      </c>
      <c r="I252" s="14"/>
      <c r="J252" s="14" t="e">
        <f t="array" aca="1" ref="J252" ca="1">_xludf.XLOOKUP(H252,CENTRO[CENTROS DE CUSTO],CENTRO[FIXO/VARIAVEL],"",0)</f>
        <v>#NAME?</v>
      </c>
      <c r="K252" s="16">
        <v>45496</v>
      </c>
      <c r="L252" s="17">
        <v>7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>
      <c r="A253" s="18">
        <v>326</v>
      </c>
      <c r="B253" s="19" t="s">
        <v>117</v>
      </c>
      <c r="C253" s="19" t="s">
        <v>116</v>
      </c>
      <c r="D253" s="20">
        <v>0.02</v>
      </c>
      <c r="E253" s="20"/>
      <c r="F253" s="19" t="s">
        <v>66</v>
      </c>
      <c r="G253" s="19"/>
      <c r="H253" s="19" t="s">
        <v>17</v>
      </c>
      <c r="I253" s="19"/>
      <c r="J253" s="19" t="e">
        <f t="array" aca="1" ref="J253" ca="1">_xludf.XLOOKUP(H253,CENTRO[CENTROS DE CUSTO],CENTRO[FIXO/VARIAVEL],"",0)</f>
        <v>#NAME?</v>
      </c>
      <c r="K253" s="21">
        <v>45496</v>
      </c>
      <c r="L253" s="22">
        <v>7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>
      <c r="A254" s="13">
        <v>327</v>
      </c>
      <c r="B254" s="14" t="s">
        <v>134</v>
      </c>
      <c r="C254" s="14" t="s">
        <v>19</v>
      </c>
      <c r="D254" s="15">
        <v>618.04999999999995</v>
      </c>
      <c r="E254" s="15"/>
      <c r="F254" s="14" t="s">
        <v>16</v>
      </c>
      <c r="G254" s="14"/>
      <c r="H254" s="14" t="s">
        <v>20</v>
      </c>
      <c r="I254" s="14"/>
      <c r="J254" s="14" t="e">
        <f t="array" aca="1" ref="J254" ca="1">_xludf.XLOOKUP(H254,CENTRO[CENTROS DE CUSTO],CENTRO[FIXO/VARIAVEL],"",0)</f>
        <v>#NAME?</v>
      </c>
      <c r="K254" s="16">
        <v>45496</v>
      </c>
      <c r="L254" s="17">
        <v>7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>
      <c r="A255" s="18">
        <v>328</v>
      </c>
      <c r="B255" s="19" t="s">
        <v>259</v>
      </c>
      <c r="C255" s="19" t="s">
        <v>86</v>
      </c>
      <c r="D255" s="20">
        <v>87.2</v>
      </c>
      <c r="E255" s="20"/>
      <c r="F255" s="19" t="s">
        <v>16</v>
      </c>
      <c r="G255" s="19"/>
      <c r="H255" s="19" t="s">
        <v>20</v>
      </c>
      <c r="I255" s="19"/>
      <c r="J255" s="19" t="e">
        <f t="array" aca="1" ref="J255" ca="1">_xludf.XLOOKUP(H255,CENTRO[CENTROS DE CUSTO],CENTRO[FIXO/VARIAVEL],"",0)</f>
        <v>#NAME?</v>
      </c>
      <c r="K255" s="21">
        <v>45496</v>
      </c>
      <c r="L255" s="22">
        <v>7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>
      <c r="A256" s="13">
        <v>329</v>
      </c>
      <c r="B256" s="14" t="s">
        <v>259</v>
      </c>
      <c r="C256" s="14" t="s">
        <v>86</v>
      </c>
      <c r="D256" s="15">
        <v>63.7</v>
      </c>
      <c r="E256" s="15"/>
      <c r="F256" s="14" t="s">
        <v>16</v>
      </c>
      <c r="G256" s="14"/>
      <c r="H256" s="14" t="s">
        <v>20</v>
      </c>
      <c r="I256" s="14"/>
      <c r="J256" s="14" t="e">
        <f t="array" aca="1" ref="J256" ca="1">_xludf.XLOOKUP(H256,CENTRO[CENTROS DE CUSTO],CENTRO[FIXO/VARIAVEL],"",0)</f>
        <v>#NAME?</v>
      </c>
      <c r="K256" s="16">
        <v>45496</v>
      </c>
      <c r="L256" s="17">
        <v>7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>
      <c r="A257" s="18">
        <v>330</v>
      </c>
      <c r="B257" s="19" t="s">
        <v>260</v>
      </c>
      <c r="C257" s="19" t="s">
        <v>15</v>
      </c>
      <c r="D257" s="20">
        <v>98.73</v>
      </c>
      <c r="E257" s="20"/>
      <c r="F257" s="19" t="s">
        <v>16</v>
      </c>
      <c r="G257" s="19"/>
      <c r="H257" s="19" t="s">
        <v>17</v>
      </c>
      <c r="I257" s="19"/>
      <c r="J257" s="19" t="e">
        <f t="array" aca="1" ref="J257" ca="1">_xludf.XLOOKUP(H257,CENTRO[CENTROS DE CUSTO],CENTRO[FIXO/VARIAVEL],"",0)</f>
        <v>#NAME?</v>
      </c>
      <c r="K257" s="21">
        <v>45496</v>
      </c>
      <c r="L257" s="22">
        <v>7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>
      <c r="A258" s="13">
        <v>331</v>
      </c>
      <c r="B258" s="14" t="s">
        <v>153</v>
      </c>
      <c r="C258" s="14" t="s">
        <v>34</v>
      </c>
      <c r="D258" s="15">
        <v>280</v>
      </c>
      <c r="E258" s="15"/>
      <c r="F258" s="14" t="s">
        <v>16</v>
      </c>
      <c r="G258" s="14"/>
      <c r="H258" s="14" t="s">
        <v>20</v>
      </c>
      <c r="I258" s="14"/>
      <c r="J258" s="14" t="e">
        <f t="array" aca="1" ref="J258" ca="1">_xludf.XLOOKUP(H258,CENTRO[CENTROS DE CUSTO],CENTRO[FIXO/VARIAVEL],"",0)</f>
        <v>#NAME?</v>
      </c>
      <c r="K258" s="16">
        <v>45496</v>
      </c>
      <c r="L258" s="17">
        <v>7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>
      <c r="A259" s="18">
        <v>332</v>
      </c>
      <c r="B259" s="19" t="s">
        <v>261</v>
      </c>
      <c r="C259" s="19" t="s">
        <v>262</v>
      </c>
      <c r="D259" s="20">
        <v>150</v>
      </c>
      <c r="E259" s="20"/>
      <c r="F259" s="19" t="s">
        <v>16</v>
      </c>
      <c r="G259" s="19"/>
      <c r="H259" s="19" t="s">
        <v>17</v>
      </c>
      <c r="I259" s="19"/>
      <c r="J259" s="19" t="e">
        <f t="array" aca="1" ref="J259" ca="1">_xludf.XLOOKUP(H259,CENTRO[CENTROS DE CUSTO],CENTRO[FIXO/VARIAVEL],"",0)</f>
        <v>#NAME?</v>
      </c>
      <c r="K259" s="21">
        <v>45496</v>
      </c>
      <c r="L259" s="22">
        <v>7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>
      <c r="A260" s="13">
        <v>333</v>
      </c>
      <c r="B260" s="14" t="s">
        <v>263</v>
      </c>
      <c r="C260" s="14" t="s">
        <v>86</v>
      </c>
      <c r="D260" s="15">
        <v>354</v>
      </c>
      <c r="E260" s="15"/>
      <c r="F260" s="14" t="s">
        <v>16</v>
      </c>
      <c r="G260" s="14"/>
      <c r="H260" s="14" t="s">
        <v>20</v>
      </c>
      <c r="I260" s="14"/>
      <c r="J260" s="14" t="e">
        <f t="array" aca="1" ref="J260" ca="1">_xludf.XLOOKUP(H260,CENTRO[CENTROS DE CUSTO],CENTRO[FIXO/VARIAVEL],"",0)</f>
        <v>#NAME?</v>
      </c>
      <c r="K260" s="16">
        <v>45497</v>
      </c>
      <c r="L260" s="17">
        <v>7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>
      <c r="A261" s="18">
        <v>334</v>
      </c>
      <c r="B261" s="19" t="s">
        <v>264</v>
      </c>
      <c r="C261" s="19" t="s">
        <v>65</v>
      </c>
      <c r="D261" s="20">
        <v>2838.2</v>
      </c>
      <c r="E261" s="20"/>
      <c r="F261" s="19" t="s">
        <v>66</v>
      </c>
      <c r="G261" s="19"/>
      <c r="H261" s="19" t="s">
        <v>17</v>
      </c>
      <c r="I261" s="19"/>
      <c r="J261" s="19" t="e">
        <f t="array" aca="1" ref="J261" ca="1">_xludf.XLOOKUP(H261,CENTRO[CENTROS DE CUSTO],CENTRO[FIXO/VARIAVEL],"",0)</f>
        <v>#NAME?</v>
      </c>
      <c r="K261" s="21">
        <v>45497</v>
      </c>
      <c r="L261" s="22">
        <v>7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>
      <c r="A262" s="13">
        <v>336</v>
      </c>
      <c r="B262" s="14" t="s">
        <v>117</v>
      </c>
      <c r="C262" s="14" t="s">
        <v>116</v>
      </c>
      <c r="D262" s="15">
        <v>0.01</v>
      </c>
      <c r="E262" s="15"/>
      <c r="F262" s="14" t="s">
        <v>66</v>
      </c>
      <c r="G262" s="14"/>
      <c r="H262" s="14" t="s">
        <v>17</v>
      </c>
      <c r="I262" s="14"/>
      <c r="J262" s="14" t="e">
        <f t="array" aca="1" ref="J262" ca="1">_xludf.XLOOKUP(H262,CENTRO[CENTROS DE CUSTO],CENTRO[FIXO/VARIAVEL],"",0)</f>
        <v>#NAME?</v>
      </c>
      <c r="K262" s="16">
        <v>45497</v>
      </c>
      <c r="L262" s="17">
        <v>7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>
      <c r="A263" s="18">
        <v>337</v>
      </c>
      <c r="B263" s="19" t="s">
        <v>265</v>
      </c>
      <c r="C263" s="19" t="s">
        <v>266</v>
      </c>
      <c r="D263" s="20">
        <v>94.45</v>
      </c>
      <c r="E263" s="20"/>
      <c r="F263" s="19" t="s">
        <v>16</v>
      </c>
      <c r="G263" s="19"/>
      <c r="H263" s="19" t="s">
        <v>20</v>
      </c>
      <c r="I263" s="19"/>
      <c r="J263" s="19" t="e">
        <f t="array" aca="1" ref="J263" ca="1">_xludf.XLOOKUP(H263,CENTRO[CENTROS DE CUSTO],CENTRO[FIXO/VARIAVEL],"",0)</f>
        <v>#NAME?</v>
      </c>
      <c r="K263" s="21">
        <v>45497</v>
      </c>
      <c r="L263" s="22">
        <v>7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>
      <c r="A264" s="13">
        <v>338</v>
      </c>
      <c r="B264" s="14" t="s">
        <v>267</v>
      </c>
      <c r="C264" s="14" t="s">
        <v>178</v>
      </c>
      <c r="D264" s="15">
        <v>150</v>
      </c>
      <c r="E264" s="15"/>
      <c r="F264" s="14" t="s">
        <v>16</v>
      </c>
      <c r="G264" s="14"/>
      <c r="H264" s="14" t="s">
        <v>17</v>
      </c>
      <c r="I264" s="14"/>
      <c r="J264" s="14" t="e">
        <f t="array" aca="1" ref="J264" ca="1">_xludf.XLOOKUP(H264,CENTRO[CENTROS DE CUSTO],CENTRO[FIXO/VARIAVEL],"",0)</f>
        <v>#NAME?</v>
      </c>
      <c r="K264" s="16">
        <v>45497</v>
      </c>
      <c r="L264" s="17">
        <v>7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>
      <c r="A265" s="18">
        <v>339</v>
      </c>
      <c r="B265" s="19" t="s">
        <v>100</v>
      </c>
      <c r="C265" s="19" t="s">
        <v>34</v>
      </c>
      <c r="D265" s="20">
        <v>58.5</v>
      </c>
      <c r="E265" s="20"/>
      <c r="F265" s="19" t="s">
        <v>16</v>
      </c>
      <c r="G265" s="19"/>
      <c r="H265" s="19" t="s">
        <v>20</v>
      </c>
      <c r="I265" s="19"/>
      <c r="J265" s="19" t="e">
        <f t="array" aca="1" ref="J265" ca="1">_xludf.XLOOKUP(H265,CENTRO[CENTROS DE CUSTO],CENTRO[FIXO/VARIAVEL],"",0)</f>
        <v>#NAME?</v>
      </c>
      <c r="K265" s="21">
        <v>45497</v>
      </c>
      <c r="L265" s="22">
        <v>7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>
      <c r="A266" s="13">
        <v>340</v>
      </c>
      <c r="B266" s="14" t="s">
        <v>268</v>
      </c>
      <c r="C266" s="14" t="s">
        <v>88</v>
      </c>
      <c r="D266" s="15">
        <v>272.39</v>
      </c>
      <c r="E266" s="15"/>
      <c r="F266" s="14" t="s">
        <v>16</v>
      </c>
      <c r="G266" s="14"/>
      <c r="H266" s="14" t="s">
        <v>20</v>
      </c>
      <c r="I266" s="14"/>
      <c r="J266" s="14" t="e">
        <f t="array" aca="1" ref="J266" ca="1">_xludf.XLOOKUP(H266,CENTRO[CENTROS DE CUSTO],CENTRO[FIXO/VARIAVEL],"",0)</f>
        <v>#NAME?</v>
      </c>
      <c r="K266" s="16">
        <v>45497</v>
      </c>
      <c r="L266" s="17">
        <v>7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>
      <c r="A267" s="18">
        <v>341</v>
      </c>
      <c r="B267" s="19" t="s">
        <v>269</v>
      </c>
      <c r="C267" s="19" t="s">
        <v>270</v>
      </c>
      <c r="D267" s="20">
        <v>56</v>
      </c>
      <c r="E267" s="20"/>
      <c r="F267" s="19" t="s">
        <v>16</v>
      </c>
      <c r="G267" s="19"/>
      <c r="H267" s="19" t="s">
        <v>20</v>
      </c>
      <c r="I267" s="19"/>
      <c r="J267" s="19" t="e">
        <f t="array" aca="1" ref="J267" ca="1">_xludf.XLOOKUP(H267,CENTRO[CENTROS DE CUSTO],CENTRO[FIXO/VARIAVEL],"",0)</f>
        <v>#NAME?</v>
      </c>
      <c r="K267" s="21">
        <v>45497</v>
      </c>
      <c r="L267" s="22">
        <v>7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>
      <c r="A268" s="13">
        <v>342</v>
      </c>
      <c r="B268" s="14" t="s">
        <v>18</v>
      </c>
      <c r="C268" s="14" t="s">
        <v>19</v>
      </c>
      <c r="D268" s="15">
        <v>390.54</v>
      </c>
      <c r="E268" s="15"/>
      <c r="F268" s="14" t="s">
        <v>16</v>
      </c>
      <c r="G268" s="14"/>
      <c r="H268" s="14" t="s">
        <v>20</v>
      </c>
      <c r="I268" s="14"/>
      <c r="J268" s="14" t="e">
        <f t="array" aca="1" ref="J268" ca="1">_xludf.XLOOKUP(H268,CENTRO[CENTROS DE CUSTO],CENTRO[FIXO/VARIAVEL],"",0)</f>
        <v>#NAME?</v>
      </c>
      <c r="K268" s="16">
        <v>45497</v>
      </c>
      <c r="L268" s="17">
        <v>7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>
      <c r="A269" s="18">
        <v>343</v>
      </c>
      <c r="B269" s="19" t="s">
        <v>271</v>
      </c>
      <c r="C269" s="19" t="s">
        <v>270</v>
      </c>
      <c r="D269" s="20">
        <v>282</v>
      </c>
      <c r="E269" s="20"/>
      <c r="F269" s="19" t="s">
        <v>16</v>
      </c>
      <c r="G269" s="19"/>
      <c r="H269" s="19" t="s">
        <v>20</v>
      </c>
      <c r="I269" s="19"/>
      <c r="J269" s="19" t="e">
        <f t="array" aca="1" ref="J269" ca="1">_xludf.XLOOKUP(H269,CENTRO[CENTROS DE CUSTO],CENTRO[FIXO/VARIAVEL],"",0)</f>
        <v>#NAME?</v>
      </c>
      <c r="K269" s="21">
        <v>45497</v>
      </c>
      <c r="L269" s="22">
        <v>7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>
      <c r="A270" s="13">
        <v>344</v>
      </c>
      <c r="B270" s="14" t="s">
        <v>272</v>
      </c>
      <c r="C270" s="14" t="s">
        <v>270</v>
      </c>
      <c r="D270" s="15">
        <v>90</v>
      </c>
      <c r="E270" s="15"/>
      <c r="F270" s="14" t="s">
        <v>16</v>
      </c>
      <c r="G270" s="14"/>
      <c r="H270" s="14" t="s">
        <v>20</v>
      </c>
      <c r="I270" s="14"/>
      <c r="J270" s="14" t="e">
        <f t="array" aca="1" ref="J270" ca="1">_xludf.XLOOKUP(H270,CENTRO[CENTROS DE CUSTO],CENTRO[FIXO/VARIAVEL],"",0)</f>
        <v>#NAME?</v>
      </c>
      <c r="K270" s="16">
        <v>45497</v>
      </c>
      <c r="L270" s="17">
        <v>7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>
      <c r="A271" s="18">
        <v>345</v>
      </c>
      <c r="B271" s="19" t="s">
        <v>273</v>
      </c>
      <c r="C271" s="19" t="s">
        <v>238</v>
      </c>
      <c r="D271" s="20">
        <v>168</v>
      </c>
      <c r="E271" s="20"/>
      <c r="F271" s="19" t="s">
        <v>66</v>
      </c>
      <c r="G271" s="19"/>
      <c r="H271" s="19" t="s">
        <v>17</v>
      </c>
      <c r="I271" s="19"/>
      <c r="J271" s="19" t="e">
        <f t="array" aca="1" ref="J271" ca="1">_xludf.XLOOKUP(H271,CENTRO[CENTROS DE CUSTO],CENTRO[FIXO/VARIAVEL],"",0)</f>
        <v>#NAME?</v>
      </c>
      <c r="K271" s="21">
        <v>45497</v>
      </c>
      <c r="L271" s="22">
        <v>7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>
      <c r="A272" s="13">
        <v>346</v>
      </c>
      <c r="B272" s="14" t="s">
        <v>147</v>
      </c>
      <c r="C272" s="14" t="s">
        <v>148</v>
      </c>
      <c r="D272" s="15">
        <v>27000</v>
      </c>
      <c r="E272" s="15"/>
      <c r="F272" s="14" t="s">
        <v>16</v>
      </c>
      <c r="G272" s="14"/>
      <c r="H272" s="14" t="s">
        <v>17</v>
      </c>
      <c r="I272" s="14"/>
      <c r="J272" s="14" t="e">
        <f t="array" aca="1" ref="J272" ca="1">_xludf.XLOOKUP(H272,CENTRO[CENTROS DE CUSTO],CENTRO[FIXO/VARIAVEL],"",0)</f>
        <v>#NAME?</v>
      </c>
      <c r="K272" s="16">
        <v>45498</v>
      </c>
      <c r="L272" s="17">
        <v>7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>
      <c r="A273" s="18">
        <v>347</v>
      </c>
      <c r="B273" s="19" t="s">
        <v>117</v>
      </c>
      <c r="C273" s="19" t="s">
        <v>116</v>
      </c>
      <c r="D273" s="20">
        <v>0.03</v>
      </c>
      <c r="E273" s="20"/>
      <c r="F273" s="19" t="s">
        <v>66</v>
      </c>
      <c r="G273" s="19"/>
      <c r="H273" s="19" t="s">
        <v>17</v>
      </c>
      <c r="I273" s="19"/>
      <c r="J273" s="19" t="e">
        <f t="array" aca="1" ref="J273" ca="1">_xludf.XLOOKUP(H273,CENTRO[CENTROS DE CUSTO],CENTRO[FIXO/VARIAVEL],"",0)</f>
        <v>#NAME?</v>
      </c>
      <c r="K273" s="21">
        <v>45498</v>
      </c>
      <c r="L273" s="22">
        <v>7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>
      <c r="A274" s="13">
        <v>349</v>
      </c>
      <c r="B274" s="14" t="s">
        <v>274</v>
      </c>
      <c r="C274" s="14" t="s">
        <v>34</v>
      </c>
      <c r="D274" s="15">
        <v>424.1</v>
      </c>
      <c r="E274" s="15"/>
      <c r="F274" s="14" t="s">
        <v>16</v>
      </c>
      <c r="G274" s="14"/>
      <c r="H274" s="14" t="s">
        <v>20</v>
      </c>
      <c r="I274" s="14"/>
      <c r="J274" s="14" t="e">
        <f t="array" aca="1" ref="J274" ca="1">_xludf.XLOOKUP(H274,CENTRO[CENTROS DE CUSTO],CENTRO[FIXO/VARIAVEL],"",0)</f>
        <v>#NAME?</v>
      </c>
      <c r="K274" s="16">
        <v>45498</v>
      </c>
      <c r="L274" s="17">
        <v>7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>
      <c r="A275" s="18">
        <v>350</v>
      </c>
      <c r="B275" s="19" t="s">
        <v>100</v>
      </c>
      <c r="C275" s="19" t="s">
        <v>34</v>
      </c>
      <c r="D275" s="20">
        <v>56.56</v>
      </c>
      <c r="E275" s="20"/>
      <c r="F275" s="19" t="s">
        <v>16</v>
      </c>
      <c r="G275" s="19"/>
      <c r="H275" s="19" t="s">
        <v>20</v>
      </c>
      <c r="I275" s="19"/>
      <c r="J275" s="19" t="e">
        <f t="array" aca="1" ref="J275" ca="1">_xludf.XLOOKUP(H275,CENTRO[CENTROS DE CUSTO],CENTRO[FIXO/VARIAVEL],"",0)</f>
        <v>#NAME?</v>
      </c>
      <c r="K275" s="21">
        <v>45498</v>
      </c>
      <c r="L275" s="22">
        <v>7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>
      <c r="A276" s="13">
        <v>351</v>
      </c>
      <c r="B276" s="14" t="s">
        <v>275</v>
      </c>
      <c r="C276" s="14" t="s">
        <v>28</v>
      </c>
      <c r="D276" s="15">
        <v>2418.4899999999998</v>
      </c>
      <c r="E276" s="15"/>
      <c r="F276" s="14" t="s">
        <v>16</v>
      </c>
      <c r="G276" s="14"/>
      <c r="H276" s="14" t="s">
        <v>20</v>
      </c>
      <c r="I276" s="14"/>
      <c r="J276" s="14" t="e">
        <f t="array" aca="1" ref="J276" ca="1">_xludf.XLOOKUP(H276,CENTRO[CENTROS DE CUSTO],CENTRO[FIXO/VARIAVEL],"",0)</f>
        <v>#NAME?</v>
      </c>
      <c r="K276" s="16">
        <v>45499</v>
      </c>
      <c r="L276" s="17">
        <v>7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>
      <c r="A277" s="18">
        <v>352</v>
      </c>
      <c r="B277" s="19" t="s">
        <v>276</v>
      </c>
      <c r="C277" s="19" t="s">
        <v>28</v>
      </c>
      <c r="D277" s="20">
        <v>324.52999999999997</v>
      </c>
      <c r="E277" s="20"/>
      <c r="F277" s="19" t="s">
        <v>16</v>
      </c>
      <c r="G277" s="19"/>
      <c r="H277" s="19" t="s">
        <v>20</v>
      </c>
      <c r="I277" s="19"/>
      <c r="J277" s="19" t="e">
        <f t="array" aca="1" ref="J277" ca="1">_xludf.XLOOKUP(H277,CENTRO[CENTROS DE CUSTO],CENTRO[FIXO/VARIAVEL],"",0)</f>
        <v>#NAME?</v>
      </c>
      <c r="K277" s="21">
        <v>45499</v>
      </c>
      <c r="L277" s="22">
        <v>7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>
      <c r="A278" s="13">
        <v>353</v>
      </c>
      <c r="B278" s="14" t="s">
        <v>277</v>
      </c>
      <c r="C278" s="14" t="s">
        <v>28</v>
      </c>
      <c r="D278" s="15">
        <v>109.79</v>
      </c>
      <c r="E278" s="15"/>
      <c r="F278" s="14" t="s">
        <v>16</v>
      </c>
      <c r="G278" s="14"/>
      <c r="H278" s="14" t="s">
        <v>20</v>
      </c>
      <c r="I278" s="14"/>
      <c r="J278" s="14" t="e">
        <f t="array" aca="1" ref="J278" ca="1">_xludf.XLOOKUP(H278,CENTRO[CENTROS DE CUSTO],CENTRO[FIXO/VARIAVEL],"",0)</f>
        <v>#NAME?</v>
      </c>
      <c r="K278" s="16">
        <v>45499</v>
      </c>
      <c r="L278" s="17">
        <v>7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>
      <c r="A279" s="18">
        <v>355</v>
      </c>
      <c r="B279" s="19" t="s">
        <v>18</v>
      </c>
      <c r="C279" s="19" t="s">
        <v>19</v>
      </c>
      <c r="D279" s="20">
        <v>96.28</v>
      </c>
      <c r="E279" s="20"/>
      <c r="F279" s="19" t="s">
        <v>16</v>
      </c>
      <c r="G279" s="19"/>
      <c r="H279" s="19" t="s">
        <v>20</v>
      </c>
      <c r="I279" s="19"/>
      <c r="J279" s="19" t="e">
        <f t="array" aca="1" ref="J279" ca="1">_xludf.XLOOKUP(H279,CENTRO[CENTROS DE CUSTO],CENTRO[FIXO/VARIAVEL],"",0)</f>
        <v>#NAME?</v>
      </c>
      <c r="K279" s="21">
        <v>45499</v>
      </c>
      <c r="L279" s="22">
        <v>7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>
      <c r="A280" s="13">
        <v>356</v>
      </c>
      <c r="B280" s="14" t="s">
        <v>278</v>
      </c>
      <c r="C280" s="14" t="s">
        <v>24</v>
      </c>
      <c r="D280" s="15">
        <v>134.68</v>
      </c>
      <c r="E280" s="15"/>
      <c r="F280" s="14" t="s">
        <v>16</v>
      </c>
      <c r="G280" s="14"/>
      <c r="H280" s="14" t="s">
        <v>17</v>
      </c>
      <c r="I280" s="14"/>
      <c r="J280" s="14" t="e">
        <f t="array" aca="1" ref="J280" ca="1">_xludf.XLOOKUP(H280,CENTRO[CENTROS DE CUSTO],CENTRO[FIXO/VARIAVEL],"",0)</f>
        <v>#NAME?</v>
      </c>
      <c r="K280" s="16">
        <v>45499</v>
      </c>
      <c r="L280" s="17">
        <v>7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>
      <c r="A281" s="18">
        <v>357</v>
      </c>
      <c r="B281" s="19" t="s">
        <v>279</v>
      </c>
      <c r="C281" s="19" t="s">
        <v>110</v>
      </c>
      <c r="D281" s="20">
        <v>130</v>
      </c>
      <c r="E281" s="20"/>
      <c r="F281" s="19" t="s">
        <v>16</v>
      </c>
      <c r="G281" s="19"/>
      <c r="H281" s="19" t="s">
        <v>203</v>
      </c>
      <c r="I281" s="19"/>
      <c r="J281" s="19" t="e">
        <f t="array" aca="1" ref="J281" ca="1">_xludf.XLOOKUP(H281,CENTRO[CENTROS DE CUSTO],CENTRO[FIXO/VARIAVEL],"",0)</f>
        <v>#NAME?</v>
      </c>
      <c r="K281" s="21">
        <v>45499</v>
      </c>
      <c r="L281" s="22">
        <v>7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>
      <c r="A282" s="13">
        <v>358</v>
      </c>
      <c r="B282" s="14" t="s">
        <v>117</v>
      </c>
      <c r="C282" s="14" t="s">
        <v>116</v>
      </c>
      <c r="D282" s="15">
        <v>0.01</v>
      </c>
      <c r="E282" s="15"/>
      <c r="F282" s="14" t="s">
        <v>66</v>
      </c>
      <c r="G282" s="14"/>
      <c r="H282" s="14" t="s">
        <v>17</v>
      </c>
      <c r="I282" s="14"/>
      <c r="J282" s="14" t="e">
        <f t="array" aca="1" ref="J282" ca="1">_xludf.XLOOKUP(H282,CENTRO[CENTROS DE CUSTO],CENTRO[FIXO/VARIAVEL],"",0)</f>
        <v>#NAME?</v>
      </c>
      <c r="K282" s="16">
        <v>45500</v>
      </c>
      <c r="L282" s="17">
        <v>7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>
      <c r="A283" s="18">
        <v>359</v>
      </c>
      <c r="B283" s="19" t="s">
        <v>280</v>
      </c>
      <c r="C283" s="19" t="s">
        <v>19</v>
      </c>
      <c r="D283" s="20">
        <v>149.86000000000001</v>
      </c>
      <c r="E283" s="20"/>
      <c r="F283" s="19" t="s">
        <v>16</v>
      </c>
      <c r="G283" s="19"/>
      <c r="H283" s="19" t="s">
        <v>20</v>
      </c>
      <c r="I283" s="19"/>
      <c r="J283" s="19" t="e">
        <f t="array" aca="1" ref="J283" ca="1">_xludf.XLOOKUP(H283,CENTRO[CENTROS DE CUSTO],CENTRO[FIXO/VARIAVEL],"",0)</f>
        <v>#NAME?</v>
      </c>
      <c r="K283" s="21">
        <v>45502</v>
      </c>
      <c r="L283" s="22">
        <v>7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>
      <c r="A284" s="13">
        <v>360</v>
      </c>
      <c r="B284" s="14" t="s">
        <v>76</v>
      </c>
      <c r="C284" s="14" t="s">
        <v>77</v>
      </c>
      <c r="D284" s="15">
        <v>2544</v>
      </c>
      <c r="E284" s="15"/>
      <c r="F284" s="14" t="s">
        <v>16</v>
      </c>
      <c r="G284" s="14"/>
      <c r="H284" s="14" t="s">
        <v>41</v>
      </c>
      <c r="I284" s="14"/>
      <c r="J284" s="14" t="e">
        <f t="array" aca="1" ref="J284" ca="1">_xludf.XLOOKUP(H284,CENTRO[CENTROS DE CUSTO],CENTRO[FIXO/VARIAVEL],"",0)</f>
        <v>#NAME?</v>
      </c>
      <c r="K284" s="16">
        <v>45502</v>
      </c>
      <c r="L284" s="17">
        <v>7</v>
      </c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>
      <c r="A285" s="18">
        <v>361</v>
      </c>
      <c r="B285" s="19" t="s">
        <v>79</v>
      </c>
      <c r="C285" s="19" t="s">
        <v>77</v>
      </c>
      <c r="D285" s="20">
        <v>2964</v>
      </c>
      <c r="E285" s="20"/>
      <c r="F285" s="19" t="s">
        <v>16</v>
      </c>
      <c r="G285" s="19"/>
      <c r="H285" s="19" t="s">
        <v>41</v>
      </c>
      <c r="I285" s="19"/>
      <c r="J285" s="19" t="e">
        <f t="array" aca="1" ref="J285" ca="1">_xludf.XLOOKUP(H285,CENTRO[CENTROS DE CUSTO],CENTRO[FIXO/VARIAVEL],"",0)</f>
        <v>#NAME?</v>
      </c>
      <c r="K285" s="21">
        <v>45502</v>
      </c>
      <c r="L285" s="22">
        <v>7</v>
      </c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>
      <c r="A286" s="13">
        <v>362</v>
      </c>
      <c r="B286" s="14" t="s">
        <v>80</v>
      </c>
      <c r="C286" s="14" t="s">
        <v>77</v>
      </c>
      <c r="D286" s="15">
        <v>4470</v>
      </c>
      <c r="E286" s="15"/>
      <c r="F286" s="14" t="s">
        <v>16</v>
      </c>
      <c r="G286" s="14"/>
      <c r="H286" s="14" t="s">
        <v>41</v>
      </c>
      <c r="I286" s="14"/>
      <c r="J286" s="14" t="e">
        <f t="array" aca="1" ref="J286" ca="1">_xludf.XLOOKUP(H286,CENTRO[CENTROS DE CUSTO],CENTRO[FIXO/VARIAVEL],"",0)</f>
        <v>#NAME?</v>
      </c>
      <c r="K286" s="16">
        <v>45502</v>
      </c>
      <c r="L286" s="17">
        <v>7</v>
      </c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>
      <c r="A287" s="18">
        <v>363</v>
      </c>
      <c r="B287" s="19" t="s">
        <v>155</v>
      </c>
      <c r="C287" s="19" t="s">
        <v>77</v>
      </c>
      <c r="D287" s="20">
        <v>3186</v>
      </c>
      <c r="E287" s="20"/>
      <c r="F287" s="19" t="s">
        <v>16</v>
      </c>
      <c r="G287" s="19"/>
      <c r="H287" s="19" t="s">
        <v>41</v>
      </c>
      <c r="I287" s="19"/>
      <c r="J287" s="19" t="e">
        <f t="array" aca="1" ref="J287" ca="1">_xludf.XLOOKUP(H287,CENTRO[CENTROS DE CUSTO],CENTRO[FIXO/VARIAVEL],"",0)</f>
        <v>#NAME?</v>
      </c>
      <c r="K287" s="21">
        <v>45502</v>
      </c>
      <c r="L287" s="22">
        <v>7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>
      <c r="A288" s="13">
        <v>365</v>
      </c>
      <c r="B288" s="14" t="s">
        <v>117</v>
      </c>
      <c r="C288" s="14" t="s">
        <v>116</v>
      </c>
      <c r="D288" s="15">
        <v>0.02</v>
      </c>
      <c r="E288" s="15"/>
      <c r="F288" s="14" t="s">
        <v>66</v>
      </c>
      <c r="G288" s="14"/>
      <c r="H288" s="14" t="s">
        <v>17</v>
      </c>
      <c r="I288" s="14"/>
      <c r="J288" s="14" t="e">
        <f t="array" aca="1" ref="J288" ca="1">_xludf.XLOOKUP(H288,CENTRO[CENTROS DE CUSTO],CENTRO[FIXO/VARIAVEL],"",0)</f>
        <v>#NAME?</v>
      </c>
      <c r="K288" s="16">
        <v>45502</v>
      </c>
      <c r="L288" s="17">
        <v>7</v>
      </c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>
      <c r="A289" s="18">
        <v>366</v>
      </c>
      <c r="B289" s="19" t="s">
        <v>18</v>
      </c>
      <c r="C289" s="19" t="s">
        <v>19</v>
      </c>
      <c r="D289" s="20">
        <v>519.25</v>
      </c>
      <c r="E289" s="20"/>
      <c r="F289" s="19" t="s">
        <v>16</v>
      </c>
      <c r="G289" s="19"/>
      <c r="H289" s="19" t="s">
        <v>20</v>
      </c>
      <c r="I289" s="19"/>
      <c r="J289" s="19" t="e">
        <f t="array" aca="1" ref="J289" ca="1">_xludf.XLOOKUP(H289,CENTRO[CENTROS DE CUSTO],CENTRO[FIXO/VARIAVEL],"",0)</f>
        <v>#NAME?</v>
      </c>
      <c r="K289" s="21">
        <v>45502</v>
      </c>
      <c r="L289" s="22">
        <v>7</v>
      </c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>
      <c r="A290" s="13">
        <v>367</v>
      </c>
      <c r="B290" s="14" t="s">
        <v>179</v>
      </c>
      <c r="C290" s="14" t="s">
        <v>22</v>
      </c>
      <c r="D290" s="15">
        <v>2050</v>
      </c>
      <c r="E290" s="15"/>
      <c r="F290" s="14" t="s">
        <v>16</v>
      </c>
      <c r="G290" s="14"/>
      <c r="H290" s="14" t="s">
        <v>17</v>
      </c>
      <c r="I290" s="14"/>
      <c r="J290" s="14" t="e">
        <f t="array" aca="1" ref="J290" ca="1">_xludf.XLOOKUP(H290,CENTRO[CENTROS DE CUSTO],CENTRO[FIXO/VARIAVEL],"",0)</f>
        <v>#NAME?</v>
      </c>
      <c r="K290" s="16">
        <v>45503</v>
      </c>
      <c r="L290" s="17">
        <v>7</v>
      </c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>
      <c r="A291" s="18">
        <v>368</v>
      </c>
      <c r="B291" s="19" t="s">
        <v>281</v>
      </c>
      <c r="C291" s="19" t="s">
        <v>30</v>
      </c>
      <c r="D291" s="20">
        <v>757.19</v>
      </c>
      <c r="E291" s="20"/>
      <c r="F291" s="19" t="s">
        <v>16</v>
      </c>
      <c r="G291" s="19"/>
      <c r="H291" s="19" t="s">
        <v>20</v>
      </c>
      <c r="I291" s="19"/>
      <c r="J291" s="19" t="e">
        <f t="array" aca="1" ref="J291" ca="1">_xludf.XLOOKUP(H291,CENTRO[CENTROS DE CUSTO],CENTRO[FIXO/VARIAVEL],"",0)</f>
        <v>#NAME?</v>
      </c>
      <c r="K291" s="21">
        <v>45503</v>
      </c>
      <c r="L291" s="22">
        <v>7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>
      <c r="A292" s="13">
        <v>369</v>
      </c>
      <c r="B292" s="14" t="s">
        <v>282</v>
      </c>
      <c r="C292" s="14" t="s">
        <v>28</v>
      </c>
      <c r="D292" s="15">
        <v>879.03</v>
      </c>
      <c r="E292" s="15"/>
      <c r="F292" s="14" t="s">
        <v>16</v>
      </c>
      <c r="G292" s="14"/>
      <c r="H292" s="14" t="s">
        <v>20</v>
      </c>
      <c r="I292" s="14"/>
      <c r="J292" s="14" t="e">
        <f t="array" aca="1" ref="J292" ca="1">_xludf.XLOOKUP(H292,CENTRO[CENTROS DE CUSTO],CENTRO[FIXO/VARIAVEL],"",0)</f>
        <v>#NAME?</v>
      </c>
      <c r="K292" s="16">
        <v>45503</v>
      </c>
      <c r="L292" s="17">
        <v>7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>
      <c r="A293" s="18">
        <v>370</v>
      </c>
      <c r="B293" s="19" t="s">
        <v>283</v>
      </c>
      <c r="C293" s="19" t="s">
        <v>34</v>
      </c>
      <c r="D293" s="20">
        <v>285.56</v>
      </c>
      <c r="E293" s="20"/>
      <c r="F293" s="19" t="s">
        <v>16</v>
      </c>
      <c r="G293" s="19"/>
      <c r="H293" s="19" t="s">
        <v>20</v>
      </c>
      <c r="I293" s="19"/>
      <c r="J293" s="19" t="e">
        <f t="array" aca="1" ref="J293" ca="1">_xludf.XLOOKUP(H293,CENTRO[CENTROS DE CUSTO],CENTRO[FIXO/VARIAVEL],"",0)</f>
        <v>#NAME?</v>
      </c>
      <c r="K293" s="21">
        <v>45503</v>
      </c>
      <c r="L293" s="22">
        <v>7</v>
      </c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>
      <c r="A294" s="13">
        <v>371</v>
      </c>
      <c r="B294" s="14" t="s">
        <v>183</v>
      </c>
      <c r="C294" s="14" t="s">
        <v>24</v>
      </c>
      <c r="D294" s="15">
        <v>129.9</v>
      </c>
      <c r="E294" s="15"/>
      <c r="F294" s="14" t="s">
        <v>16</v>
      </c>
      <c r="G294" s="14"/>
      <c r="H294" s="14" t="s">
        <v>17</v>
      </c>
      <c r="I294" s="14"/>
      <c r="J294" s="14" t="e">
        <f t="array" aca="1" ref="J294" ca="1">_xludf.XLOOKUP(H294,CENTRO[CENTROS DE CUSTO],CENTRO[FIXO/VARIAVEL],"",0)</f>
        <v>#NAME?</v>
      </c>
      <c r="K294" s="16">
        <v>45503</v>
      </c>
      <c r="L294" s="17">
        <v>7</v>
      </c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>
      <c r="A295" s="18">
        <v>372</v>
      </c>
      <c r="B295" s="19" t="s">
        <v>284</v>
      </c>
      <c r="C295" s="19" t="s">
        <v>34</v>
      </c>
      <c r="D295" s="20">
        <v>205</v>
      </c>
      <c r="E295" s="20"/>
      <c r="F295" s="19" t="s">
        <v>16</v>
      </c>
      <c r="G295" s="19"/>
      <c r="H295" s="19" t="s">
        <v>20</v>
      </c>
      <c r="I295" s="19"/>
      <c r="J295" s="19" t="e">
        <f t="array" aca="1" ref="J295" ca="1">_xludf.XLOOKUP(H295,CENTRO[CENTROS DE CUSTO],CENTRO[FIXO/VARIAVEL],"",0)</f>
        <v>#NAME?</v>
      </c>
      <c r="K295" s="21">
        <v>45503</v>
      </c>
      <c r="L295" s="22">
        <v>7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>
      <c r="A296" s="13">
        <v>373</v>
      </c>
      <c r="B296" s="14" t="s">
        <v>285</v>
      </c>
      <c r="C296" s="14" t="s">
        <v>34</v>
      </c>
      <c r="D296" s="15">
        <v>270</v>
      </c>
      <c r="E296" s="15"/>
      <c r="F296" s="14" t="s">
        <v>16</v>
      </c>
      <c r="G296" s="14"/>
      <c r="H296" s="14" t="s">
        <v>20</v>
      </c>
      <c r="I296" s="14"/>
      <c r="J296" s="14" t="e">
        <f t="array" aca="1" ref="J296" ca="1">_xludf.XLOOKUP(H296,CENTRO[CENTROS DE CUSTO],CENTRO[FIXO/VARIAVEL],"",0)</f>
        <v>#NAME?</v>
      </c>
      <c r="K296" s="16">
        <v>45503</v>
      </c>
      <c r="L296" s="17">
        <v>7</v>
      </c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>
      <c r="A297" s="18">
        <v>374</v>
      </c>
      <c r="B297" s="19" t="s">
        <v>54</v>
      </c>
      <c r="C297" s="19" t="s">
        <v>286</v>
      </c>
      <c r="D297" s="20">
        <v>25.99</v>
      </c>
      <c r="E297" s="20"/>
      <c r="F297" s="19" t="s">
        <v>16</v>
      </c>
      <c r="G297" s="19"/>
      <c r="H297" s="19" t="s">
        <v>20</v>
      </c>
      <c r="I297" s="19"/>
      <c r="J297" s="19" t="e">
        <f t="array" aca="1" ref="J297" ca="1">_xludf.XLOOKUP(H297,CENTRO[CENTROS DE CUSTO],CENTRO[FIXO/VARIAVEL],"",0)</f>
        <v>#NAME?</v>
      </c>
      <c r="K297" s="21">
        <v>45503</v>
      </c>
      <c r="L297" s="22">
        <v>7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>
      <c r="A298" s="13">
        <v>375</v>
      </c>
      <c r="B298" s="14" t="s">
        <v>287</v>
      </c>
      <c r="C298" s="14" t="s">
        <v>19</v>
      </c>
      <c r="D298" s="15">
        <v>13.62</v>
      </c>
      <c r="E298" s="15"/>
      <c r="F298" s="14" t="s">
        <v>16</v>
      </c>
      <c r="G298" s="14"/>
      <c r="H298" s="14" t="s">
        <v>20</v>
      </c>
      <c r="I298" s="14"/>
      <c r="J298" s="14" t="e">
        <f t="array" aca="1" ref="J298" ca="1">_xludf.XLOOKUP(H298,CENTRO[CENTROS DE CUSTO],CENTRO[FIXO/VARIAVEL],"",0)</f>
        <v>#NAME?</v>
      </c>
      <c r="K298" s="16">
        <v>45503</v>
      </c>
      <c r="L298" s="17">
        <v>7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>
      <c r="A299" s="18">
        <v>376</v>
      </c>
      <c r="B299" s="19" t="s">
        <v>117</v>
      </c>
      <c r="C299" s="19" t="s">
        <v>116</v>
      </c>
      <c r="D299" s="20">
        <v>0.02</v>
      </c>
      <c r="E299" s="20"/>
      <c r="F299" s="19" t="s">
        <v>66</v>
      </c>
      <c r="G299" s="19"/>
      <c r="H299" s="19" t="s">
        <v>17</v>
      </c>
      <c r="I299" s="19"/>
      <c r="J299" s="19" t="e">
        <f t="array" aca="1" ref="J299" ca="1">_xludf.XLOOKUP(H299,CENTRO[CENTROS DE CUSTO],CENTRO[FIXO/VARIAVEL],"",0)</f>
        <v>#NAME?</v>
      </c>
      <c r="K299" s="21">
        <v>45503</v>
      </c>
      <c r="L299" s="22">
        <v>7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>
      <c r="A300" s="13">
        <v>377</v>
      </c>
      <c r="B300" s="14" t="s">
        <v>184</v>
      </c>
      <c r="C300" s="14" t="s">
        <v>86</v>
      </c>
      <c r="D300" s="15">
        <v>654</v>
      </c>
      <c r="E300" s="15"/>
      <c r="F300" s="14" t="s">
        <v>16</v>
      </c>
      <c r="G300" s="14"/>
      <c r="H300" s="14" t="s">
        <v>20</v>
      </c>
      <c r="I300" s="14"/>
      <c r="J300" s="14" t="e">
        <f t="array" aca="1" ref="J300" ca="1">_xludf.XLOOKUP(H300,CENTRO[CENTROS DE CUSTO],CENTRO[FIXO/VARIAVEL],"",0)</f>
        <v>#NAME?</v>
      </c>
      <c r="K300" s="16">
        <v>45503</v>
      </c>
      <c r="L300" s="17">
        <v>7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>
      <c r="A301" s="18">
        <v>380</v>
      </c>
      <c r="B301" s="19" t="s">
        <v>288</v>
      </c>
      <c r="C301" s="19" t="s">
        <v>191</v>
      </c>
      <c r="D301" s="20">
        <v>3735.11</v>
      </c>
      <c r="E301" s="20"/>
      <c r="F301" s="19" t="s">
        <v>16</v>
      </c>
      <c r="G301" s="19"/>
      <c r="H301" s="19" t="s">
        <v>187</v>
      </c>
      <c r="I301" s="19"/>
      <c r="J301" s="19" t="e">
        <f t="array" aca="1" ref="J301" ca="1">_xludf.XLOOKUP(H301,CENTRO[CENTROS DE CUSTO],CENTRO[FIXO/VARIAVEL],"",0)</f>
        <v>#NAME?</v>
      </c>
      <c r="K301" s="21">
        <v>45504</v>
      </c>
      <c r="L301" s="22">
        <v>7</v>
      </c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>
      <c r="A302" s="13">
        <v>381</v>
      </c>
      <c r="B302" s="14" t="s">
        <v>289</v>
      </c>
      <c r="C302" s="14" t="s">
        <v>186</v>
      </c>
      <c r="D302" s="15">
        <v>770.97</v>
      </c>
      <c r="E302" s="15"/>
      <c r="F302" s="14" t="s">
        <v>16</v>
      </c>
      <c r="G302" s="14"/>
      <c r="H302" s="14" t="s">
        <v>187</v>
      </c>
      <c r="I302" s="14"/>
      <c r="J302" s="14" t="e">
        <f t="array" aca="1" ref="J302" ca="1">_xludf.XLOOKUP(H302,CENTRO[CENTROS DE CUSTO],CENTRO[FIXO/VARIAVEL],"",0)</f>
        <v>#NAME?</v>
      </c>
      <c r="K302" s="16">
        <v>45504</v>
      </c>
      <c r="L302" s="17">
        <v>7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>
      <c r="A303" s="18">
        <v>382</v>
      </c>
      <c r="B303" s="19" t="s">
        <v>290</v>
      </c>
      <c r="C303" s="19" t="s">
        <v>195</v>
      </c>
      <c r="D303" s="20">
        <v>566.34</v>
      </c>
      <c r="E303" s="20"/>
      <c r="F303" s="19" t="s">
        <v>16</v>
      </c>
      <c r="G303" s="19"/>
      <c r="H303" s="19" t="s">
        <v>187</v>
      </c>
      <c r="I303" s="19"/>
      <c r="J303" s="19" t="e">
        <f t="array" aca="1" ref="J303" ca="1">_xludf.XLOOKUP(H303,CENTRO[CENTROS DE CUSTO],CENTRO[FIXO/VARIAVEL],"",0)</f>
        <v>#NAME?</v>
      </c>
      <c r="K303" s="21">
        <v>45504</v>
      </c>
      <c r="L303" s="22">
        <v>7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>
      <c r="A304" s="13">
        <v>383</v>
      </c>
      <c r="B304" s="14" t="s">
        <v>291</v>
      </c>
      <c r="C304" s="14" t="s">
        <v>189</v>
      </c>
      <c r="D304" s="15">
        <v>106.3</v>
      </c>
      <c r="E304" s="15"/>
      <c r="F304" s="14" t="s">
        <v>16</v>
      </c>
      <c r="G304" s="14"/>
      <c r="H304" s="14" t="s">
        <v>187</v>
      </c>
      <c r="I304" s="14"/>
      <c r="J304" s="14" t="e">
        <f t="array" aca="1" ref="J304" ca="1">_xludf.XLOOKUP(H304,CENTRO[CENTROS DE CUSTO],CENTRO[FIXO/VARIAVEL],"",0)</f>
        <v>#NAME?</v>
      </c>
      <c r="K304" s="16">
        <v>45504</v>
      </c>
      <c r="L304" s="17">
        <v>7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>
      <c r="A305" s="18">
        <v>384</v>
      </c>
      <c r="B305" s="19" t="s">
        <v>292</v>
      </c>
      <c r="C305" s="19" t="s">
        <v>19</v>
      </c>
      <c r="D305" s="20">
        <v>21.62</v>
      </c>
      <c r="E305" s="20"/>
      <c r="F305" s="19" t="s">
        <v>16</v>
      </c>
      <c r="G305" s="19"/>
      <c r="H305" s="19" t="s">
        <v>20</v>
      </c>
      <c r="I305" s="19"/>
      <c r="J305" s="19" t="e">
        <f t="array" aca="1" ref="J305" ca="1">_xludf.XLOOKUP(H305,CENTRO[CENTROS DE CUSTO],CENTRO[FIXO/VARIAVEL],"",0)</f>
        <v>#NAME?</v>
      </c>
      <c r="K305" s="21">
        <v>45504</v>
      </c>
      <c r="L305" s="22">
        <v>7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>
      <c r="A306" s="13">
        <v>385</v>
      </c>
      <c r="B306" s="14" t="s">
        <v>18</v>
      </c>
      <c r="C306" s="14" t="s">
        <v>19</v>
      </c>
      <c r="D306" s="15">
        <v>688.05</v>
      </c>
      <c r="E306" s="15"/>
      <c r="F306" s="14" t="s">
        <v>16</v>
      </c>
      <c r="G306" s="14"/>
      <c r="H306" s="14" t="s">
        <v>20</v>
      </c>
      <c r="I306" s="14"/>
      <c r="J306" s="14" t="e">
        <f t="array" aca="1" ref="J306" ca="1">_xludf.XLOOKUP(H306,CENTRO[CENTROS DE CUSTO],CENTRO[FIXO/VARIAVEL],"",0)</f>
        <v>#NAME?</v>
      </c>
      <c r="K306" s="16">
        <v>45504</v>
      </c>
      <c r="L306" s="17">
        <v>7</v>
      </c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>
      <c r="A307" s="18">
        <v>386</v>
      </c>
      <c r="B307" s="19" t="s">
        <v>293</v>
      </c>
      <c r="C307" s="23" t="s">
        <v>294</v>
      </c>
      <c r="D307" s="20">
        <v>5015</v>
      </c>
      <c r="E307" s="20"/>
      <c r="F307" s="19" t="s">
        <v>66</v>
      </c>
      <c r="G307" s="19"/>
      <c r="H307" s="19" t="s">
        <v>170</v>
      </c>
      <c r="I307" s="19"/>
      <c r="J307" s="19" t="e">
        <f t="array" aca="1" ref="J307" ca="1">_xludf.XLOOKUP(H307,CENTRO[CENTROS DE CUSTO],CENTRO[FIXO/VARIAVEL],"",0)</f>
        <v>#NAME?</v>
      </c>
      <c r="K307" s="21">
        <v>45474</v>
      </c>
      <c r="L307" s="22">
        <v>7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>
      <c r="A308" s="13">
        <v>387</v>
      </c>
      <c r="B308" s="14" t="s">
        <v>239</v>
      </c>
      <c r="C308" s="24" t="s">
        <v>163</v>
      </c>
      <c r="D308" s="15">
        <v>6890.5</v>
      </c>
      <c r="E308" s="15"/>
      <c r="F308" s="14" t="s">
        <v>66</v>
      </c>
      <c r="G308" s="14"/>
      <c r="H308" s="14" t="s">
        <v>239</v>
      </c>
      <c r="I308" s="14"/>
      <c r="J308" s="14" t="e">
        <f t="array" aca="1" ref="J308" ca="1">_xludf.XLOOKUP(H308,CENTRO[CENTROS DE CUSTO],CENTRO[FIXO/VARIAVEL],"",0)</f>
        <v>#NAME?</v>
      </c>
      <c r="K308" s="16">
        <v>45474</v>
      </c>
      <c r="L308" s="17">
        <v>7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>
      <c r="A309" s="18">
        <v>388</v>
      </c>
      <c r="B309" s="19" t="s">
        <v>295</v>
      </c>
      <c r="C309" s="23" t="s">
        <v>163</v>
      </c>
      <c r="D309" s="20">
        <v>19746</v>
      </c>
      <c r="E309" s="20"/>
      <c r="F309" s="19" t="s">
        <v>66</v>
      </c>
      <c r="G309" s="19"/>
      <c r="H309" s="19" t="s">
        <v>41</v>
      </c>
      <c r="I309" s="19"/>
      <c r="J309" s="19" t="e">
        <f t="array" aca="1" ref="J309" ca="1">_xludf.XLOOKUP(H309,CENTRO[CENTROS DE CUSTO],CENTRO[FIXO/VARIAVEL],"",0)</f>
        <v>#NAME?</v>
      </c>
      <c r="K309" s="21">
        <v>45474</v>
      </c>
      <c r="L309" s="22">
        <v>7</v>
      </c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>
      <c r="A310" s="13">
        <v>389</v>
      </c>
      <c r="B310" s="14" t="s">
        <v>296</v>
      </c>
      <c r="C310" s="24" t="s">
        <v>163</v>
      </c>
      <c r="D310" s="15">
        <v>50423.75</v>
      </c>
      <c r="E310" s="15"/>
      <c r="F310" s="14" t="s">
        <v>66</v>
      </c>
      <c r="G310" s="14"/>
      <c r="H310" s="14" t="s">
        <v>20</v>
      </c>
      <c r="I310" s="14"/>
      <c r="J310" s="14" t="e">
        <f t="array" aca="1" ref="J310" ca="1">_xludf.XLOOKUP(H310,CENTRO[CENTROS DE CUSTO],CENTRO[FIXO/VARIAVEL],"",0)</f>
        <v>#NAME?</v>
      </c>
      <c r="K310" s="16">
        <v>45474</v>
      </c>
      <c r="L310" s="17">
        <v>7</v>
      </c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>
      <c r="A311" s="18">
        <v>390</v>
      </c>
      <c r="B311" s="19" t="s">
        <v>297</v>
      </c>
      <c r="C311" s="23" t="s">
        <v>163</v>
      </c>
      <c r="D311" s="20">
        <v>32070.92</v>
      </c>
      <c r="E311" s="20"/>
      <c r="F311" s="19" t="s">
        <v>66</v>
      </c>
      <c r="G311" s="19"/>
      <c r="H311" s="19" t="s">
        <v>41</v>
      </c>
      <c r="I311" s="19"/>
      <c r="J311" s="19" t="e">
        <f t="array" aca="1" ref="J311" ca="1">_xludf.XLOOKUP(H311,CENTRO[CENTROS DE CUSTO],CENTRO[FIXO/VARIAVEL],"",0)</f>
        <v>#NAME?</v>
      </c>
      <c r="K311" s="21">
        <v>45474</v>
      </c>
      <c r="L311" s="22">
        <v>7</v>
      </c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>
      <c r="A312" s="25">
        <v>391</v>
      </c>
      <c r="B312" s="26" t="s">
        <v>298</v>
      </c>
      <c r="C312" s="27" t="s">
        <v>163</v>
      </c>
      <c r="D312" s="28">
        <v>8662.48</v>
      </c>
      <c r="E312" s="28"/>
      <c r="F312" s="26" t="s">
        <v>66</v>
      </c>
      <c r="G312" s="26"/>
      <c r="H312" s="26" t="s">
        <v>41</v>
      </c>
      <c r="I312" s="26"/>
      <c r="J312" s="26" t="e" cm="1">
        <f t="array" aca="1" ref="J312" ca="1">_xludf.XLOOKUP(H312,CENTRO[CENTROS DE CUSTO],CENTRO[FIXO/VARIAVEL],"",0)</f>
        <v>#NAME?</v>
      </c>
      <c r="K312" s="29">
        <v>45474</v>
      </c>
      <c r="L312" s="30">
        <v>7</v>
      </c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>
      <c r="A313" s="12"/>
      <c r="B313" s="12"/>
      <c r="C313" s="12"/>
      <c r="D313" s="31"/>
      <c r="E313" s="31"/>
      <c r="F313" s="12"/>
      <c r="G313" s="12"/>
      <c r="H313" s="12"/>
      <c r="I313" s="12"/>
      <c r="J313" s="12"/>
      <c r="K313" s="3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>
      <c r="A314" s="12"/>
      <c r="B314" s="12"/>
      <c r="C314" s="12"/>
      <c r="D314" s="31"/>
      <c r="E314" s="31"/>
      <c r="F314" s="12"/>
      <c r="G314" s="12"/>
      <c r="H314" s="12"/>
      <c r="I314" s="12"/>
      <c r="J314" s="12"/>
      <c r="K314" s="3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>
      <c r="A315" s="12"/>
      <c r="B315" s="12"/>
      <c r="C315" s="12"/>
      <c r="D315" s="31"/>
      <c r="E315" s="31"/>
      <c r="F315" s="12"/>
      <c r="G315" s="12"/>
      <c r="H315" s="12"/>
      <c r="I315" s="12"/>
      <c r="J315" s="12"/>
      <c r="K315" s="3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>
      <c r="A316" s="12"/>
      <c r="B316" s="12"/>
      <c r="C316" s="12"/>
      <c r="D316" s="33"/>
      <c r="E316" s="33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>
      <c r="A317" s="12"/>
      <c r="B317" s="12"/>
      <c r="C317" s="12"/>
      <c r="D317" s="33"/>
      <c r="E317" s="33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>
      <c r="A318" s="12"/>
      <c r="B318" s="12"/>
      <c r="C318" s="12"/>
      <c r="D318" s="33"/>
      <c r="E318" s="33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>
      <c r="A319" s="12"/>
      <c r="B319" s="12"/>
      <c r="C319" s="12"/>
      <c r="D319" s="33"/>
      <c r="E319" s="33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>
      <c r="A320" s="12"/>
      <c r="B320" s="12"/>
      <c r="C320" s="12"/>
      <c r="D320" s="33"/>
      <c r="E320" s="33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>
      <c r="A321" s="12"/>
      <c r="B321" s="12"/>
      <c r="C321" s="12"/>
      <c r="D321" s="33"/>
      <c r="E321" s="33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>
      <c r="A322" s="12"/>
      <c r="B322" s="12"/>
      <c r="C322" s="12"/>
      <c r="D322" s="33"/>
      <c r="E322" s="33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>
      <c r="A323" s="12"/>
      <c r="B323" s="12"/>
      <c r="C323" s="12"/>
      <c r="D323" s="33"/>
      <c r="E323" s="33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>
      <c r="A324" s="12"/>
      <c r="B324" s="12"/>
      <c r="C324" s="12"/>
      <c r="D324" s="33"/>
      <c r="E324" s="33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>
      <c r="A325" s="12"/>
      <c r="B325" s="12"/>
      <c r="C325" s="12"/>
      <c r="D325" s="33"/>
      <c r="E325" s="33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>
      <c r="A326" s="12"/>
      <c r="B326" s="12"/>
      <c r="C326" s="12"/>
      <c r="D326" s="33"/>
      <c r="E326" s="33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>
      <c r="A327" s="12"/>
      <c r="B327" s="12"/>
      <c r="C327" s="12"/>
      <c r="D327" s="33"/>
      <c r="E327" s="33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>
      <c r="A328" s="12"/>
      <c r="B328" s="12"/>
      <c r="C328" s="12"/>
      <c r="D328" s="33"/>
      <c r="E328" s="33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>
      <c r="A329" s="12"/>
      <c r="B329" s="12"/>
      <c r="C329" s="12"/>
      <c r="D329" s="33"/>
      <c r="E329" s="33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>
      <c r="A330" s="12"/>
      <c r="B330" s="12"/>
      <c r="C330" s="12"/>
      <c r="D330" s="33"/>
      <c r="E330" s="33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>
      <c r="A331" s="12"/>
      <c r="B331" s="12"/>
      <c r="C331" s="12"/>
      <c r="D331" s="33"/>
      <c r="E331" s="33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>
      <c r="A332" s="12"/>
      <c r="B332" s="12"/>
      <c r="C332" s="12"/>
      <c r="D332" s="33"/>
      <c r="E332" s="33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>
      <c r="A333" s="12"/>
      <c r="B333" s="12"/>
      <c r="C333" s="12"/>
      <c r="D333" s="33"/>
      <c r="E333" s="33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>
      <c r="A334" s="12"/>
      <c r="B334" s="12"/>
      <c r="C334" s="12"/>
      <c r="D334" s="33"/>
      <c r="E334" s="33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>
      <c r="A335" s="12"/>
      <c r="B335" s="12"/>
      <c r="C335" s="12"/>
      <c r="D335" s="33"/>
      <c r="E335" s="33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>
      <c r="A336" s="12"/>
      <c r="B336" s="12"/>
      <c r="C336" s="12"/>
      <c r="D336" s="33"/>
      <c r="E336" s="33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>
      <c r="A337" s="12"/>
      <c r="B337" s="12"/>
      <c r="C337" s="12"/>
      <c r="D337" s="33"/>
      <c r="E337" s="33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>
      <c r="A338" s="12"/>
      <c r="B338" s="12"/>
      <c r="C338" s="12"/>
      <c r="D338" s="33"/>
      <c r="E338" s="33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>
      <c r="A339" s="12"/>
      <c r="B339" s="12"/>
      <c r="C339" s="12"/>
      <c r="D339" s="31"/>
      <c r="E339" s="3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>
      <c r="A340" s="12"/>
      <c r="B340" s="12"/>
      <c r="C340" s="12"/>
      <c r="D340" s="31"/>
      <c r="E340" s="3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>
      <c r="A341" s="12"/>
      <c r="B341" s="12"/>
      <c r="C341" s="12"/>
      <c r="D341" s="31"/>
      <c r="E341" s="3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>
      <c r="A342" s="12"/>
      <c r="B342" s="12"/>
      <c r="C342" s="12"/>
      <c r="D342" s="31"/>
      <c r="E342" s="3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>
      <c r="A343" s="12"/>
      <c r="B343" s="12"/>
      <c r="C343" s="12"/>
      <c r="D343" s="31"/>
      <c r="E343" s="3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>
      <c r="A344" s="12"/>
      <c r="B344" s="12"/>
      <c r="C344" s="12"/>
      <c r="D344" s="31"/>
      <c r="E344" s="3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>
      <c r="A345" s="12"/>
      <c r="B345" s="12"/>
      <c r="C345" s="12"/>
      <c r="D345" s="31"/>
      <c r="E345" s="3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>
      <c r="A346" s="12"/>
      <c r="B346" s="12"/>
      <c r="C346" s="12"/>
      <c r="D346" s="31"/>
      <c r="E346" s="3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>
      <c r="A347" s="12"/>
      <c r="B347" s="12"/>
      <c r="C347" s="12"/>
      <c r="D347" s="31"/>
      <c r="E347" s="3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>
      <c r="A348" s="12"/>
      <c r="B348" s="12"/>
      <c r="C348" s="12"/>
      <c r="D348" s="31"/>
      <c r="E348" s="3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>
      <c r="A349" s="12"/>
      <c r="B349" s="12"/>
      <c r="C349" s="12"/>
      <c r="D349" s="31"/>
      <c r="E349" s="3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>
      <c r="A350" s="12"/>
      <c r="B350" s="12"/>
      <c r="C350" s="12"/>
      <c r="D350" s="31"/>
      <c r="E350" s="3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>
      <c r="A351" s="12"/>
      <c r="B351" s="12"/>
      <c r="C351" s="12"/>
      <c r="D351" s="31"/>
      <c r="E351" s="3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>
      <c r="A352" s="12"/>
      <c r="B352" s="12"/>
      <c r="C352" s="12"/>
      <c r="D352" s="31"/>
      <c r="E352" s="3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>
      <c r="A353" s="12"/>
      <c r="B353" s="12"/>
      <c r="C353" s="12"/>
      <c r="D353" s="31"/>
      <c r="E353" s="3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>
      <c r="A354" s="12"/>
      <c r="B354" s="12"/>
      <c r="C354" s="12"/>
      <c r="D354" s="31"/>
      <c r="E354" s="3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>
      <c r="A355" s="12"/>
      <c r="B355" s="12"/>
      <c r="C355" s="12"/>
      <c r="D355" s="31"/>
      <c r="E355" s="3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>
      <c r="A356" s="12"/>
      <c r="B356" s="12"/>
      <c r="C356" s="12"/>
      <c r="D356" s="31"/>
      <c r="E356" s="3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>
      <c r="A357" s="12"/>
      <c r="B357" s="12"/>
      <c r="C357" s="12"/>
      <c r="D357" s="31"/>
      <c r="E357" s="3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>
      <c r="A358" s="12"/>
      <c r="B358" s="12"/>
      <c r="C358" s="12"/>
      <c r="D358" s="31"/>
      <c r="E358" s="3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>
      <c r="A359" s="12"/>
      <c r="B359" s="12"/>
      <c r="C359" s="12"/>
      <c r="D359" s="31"/>
      <c r="E359" s="3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>
      <c r="A360" s="12"/>
      <c r="B360" s="12"/>
      <c r="C360" s="12"/>
      <c r="D360" s="31"/>
      <c r="E360" s="3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>
      <c r="A361" s="12"/>
      <c r="B361" s="12"/>
      <c r="C361" s="12"/>
      <c r="D361" s="31"/>
      <c r="E361" s="3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>
      <c r="A362" s="12"/>
      <c r="B362" s="12"/>
      <c r="C362" s="12"/>
      <c r="D362" s="31"/>
      <c r="E362" s="3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>
      <c r="A363" s="12"/>
      <c r="B363" s="12"/>
      <c r="C363" s="12"/>
      <c r="D363" s="31"/>
      <c r="E363" s="3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>
      <c r="A364" s="12"/>
      <c r="B364" s="12"/>
      <c r="C364" s="12"/>
      <c r="D364" s="31"/>
      <c r="E364" s="3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>
      <c r="A365" s="12"/>
      <c r="B365" s="12"/>
      <c r="C365" s="12"/>
      <c r="D365" s="31"/>
      <c r="E365" s="3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>
      <c r="A366" s="12"/>
      <c r="B366" s="12"/>
      <c r="C366" s="12"/>
      <c r="D366" s="31"/>
      <c r="E366" s="3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>
      <c r="A367" s="12"/>
      <c r="B367" s="12"/>
      <c r="C367" s="12"/>
      <c r="D367" s="31"/>
      <c r="E367" s="3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>
      <c r="A368" s="12"/>
      <c r="B368" s="12"/>
      <c r="C368" s="12"/>
      <c r="D368" s="31"/>
      <c r="E368" s="3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>
      <c r="A369" s="12"/>
      <c r="B369" s="12"/>
      <c r="C369" s="12"/>
      <c r="D369" s="31"/>
      <c r="E369" s="3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>
      <c r="A370" s="12"/>
      <c r="B370" s="12"/>
      <c r="C370" s="12"/>
      <c r="D370" s="31"/>
      <c r="E370" s="3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>
      <c r="A371" s="12"/>
      <c r="B371" s="12"/>
      <c r="C371" s="12"/>
      <c r="D371" s="31"/>
      <c r="E371" s="3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>
      <c r="A372" s="12"/>
      <c r="B372" s="12"/>
      <c r="C372" s="12"/>
      <c r="D372" s="31"/>
      <c r="E372" s="3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>
      <c r="A373" s="12"/>
      <c r="B373" s="12"/>
      <c r="C373" s="12"/>
      <c r="D373" s="31"/>
      <c r="E373" s="3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>
      <c r="A374" s="12"/>
      <c r="B374" s="12"/>
      <c r="C374" s="12"/>
      <c r="D374" s="31"/>
      <c r="E374" s="3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>
      <c r="A375" s="12"/>
      <c r="B375" s="12"/>
      <c r="C375" s="12"/>
      <c r="D375" s="31"/>
      <c r="E375" s="3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>
      <c r="A376" s="12"/>
      <c r="B376" s="12"/>
      <c r="C376" s="12"/>
      <c r="D376" s="31"/>
      <c r="E376" s="3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>
      <c r="A377" s="12"/>
      <c r="B377" s="12"/>
      <c r="C377" s="12"/>
      <c r="D377" s="31"/>
      <c r="E377" s="3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>
      <c r="A378" s="12"/>
      <c r="B378" s="12"/>
      <c r="C378" s="12"/>
      <c r="D378" s="31"/>
      <c r="E378" s="3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>
      <c r="A379" s="12"/>
      <c r="B379" s="12"/>
      <c r="C379" s="12"/>
      <c r="D379" s="31"/>
      <c r="E379" s="3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>
      <c r="A380" s="12"/>
      <c r="B380" s="12"/>
      <c r="C380" s="12"/>
      <c r="D380" s="31"/>
      <c r="E380" s="3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>
      <c r="A381" s="12"/>
      <c r="B381" s="12"/>
      <c r="C381" s="12"/>
      <c r="D381" s="31"/>
      <c r="E381" s="3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>
      <c r="A382" s="12"/>
      <c r="B382" s="12"/>
      <c r="C382" s="12"/>
      <c r="D382" s="31"/>
      <c r="E382" s="3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>
      <c r="A383" s="12"/>
      <c r="B383" s="12"/>
      <c r="C383" s="12"/>
      <c r="D383" s="31"/>
      <c r="E383" s="3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>
      <c r="A384" s="12"/>
      <c r="B384" s="12"/>
      <c r="C384" s="12"/>
      <c r="D384" s="31"/>
      <c r="E384" s="3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>
      <c r="A385" s="12"/>
      <c r="B385" s="12"/>
      <c r="C385" s="12"/>
      <c r="D385" s="31"/>
      <c r="E385" s="3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>
      <c r="A386" s="12"/>
      <c r="B386" s="12"/>
      <c r="C386" s="12"/>
      <c r="D386" s="31"/>
      <c r="E386" s="3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>
      <c r="A387" s="12"/>
      <c r="B387" s="12"/>
      <c r="C387" s="12"/>
      <c r="D387" s="31"/>
      <c r="E387" s="3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>
      <c r="A388" s="12"/>
      <c r="B388" s="12"/>
      <c r="C388" s="12"/>
      <c r="D388" s="31"/>
      <c r="E388" s="3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>
      <c r="A389" s="12"/>
      <c r="B389" s="12"/>
      <c r="C389" s="12"/>
      <c r="D389" s="31"/>
      <c r="E389" s="3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>
      <c r="A390" s="12"/>
      <c r="B390" s="12"/>
      <c r="C390" s="12"/>
      <c r="D390" s="31"/>
      <c r="E390" s="3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>
      <c r="A391" s="12"/>
      <c r="B391" s="12"/>
      <c r="C391" s="12"/>
      <c r="D391" s="31"/>
      <c r="E391" s="3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>
      <c r="A392" s="12"/>
      <c r="B392" s="12"/>
      <c r="C392" s="12"/>
      <c r="D392" s="31"/>
      <c r="E392" s="3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>
      <c r="A393" s="12"/>
      <c r="B393" s="12"/>
      <c r="C393" s="12"/>
      <c r="D393" s="31"/>
      <c r="E393" s="3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>
      <c r="A394" s="12"/>
      <c r="B394" s="12"/>
      <c r="C394" s="12"/>
      <c r="D394" s="31"/>
      <c r="E394" s="3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>
      <c r="A395" s="12"/>
      <c r="B395" s="12"/>
      <c r="C395" s="12"/>
      <c r="D395" s="31"/>
      <c r="E395" s="3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>
      <c r="A396" s="12"/>
      <c r="B396" s="12"/>
      <c r="C396" s="12"/>
      <c r="D396" s="31"/>
      <c r="E396" s="3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>
      <c r="A397" s="12"/>
      <c r="B397" s="12"/>
      <c r="C397" s="12"/>
      <c r="D397" s="31"/>
      <c r="E397" s="3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>
      <c r="A398" s="12"/>
      <c r="B398" s="12"/>
      <c r="C398" s="12"/>
      <c r="D398" s="31"/>
      <c r="E398" s="3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>
      <c r="A399" s="12"/>
      <c r="B399" s="12"/>
      <c r="C399" s="12"/>
      <c r="D399" s="31"/>
      <c r="E399" s="3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>
      <c r="A400" s="12"/>
      <c r="B400" s="12"/>
      <c r="C400" s="12"/>
      <c r="D400" s="31"/>
      <c r="E400" s="3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>
      <c r="A401" s="12"/>
      <c r="B401" s="12"/>
      <c r="C401" s="12"/>
      <c r="D401" s="31"/>
      <c r="E401" s="3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>
      <c r="A402" s="12"/>
      <c r="B402" s="12"/>
      <c r="C402" s="12"/>
      <c r="D402" s="31"/>
      <c r="E402" s="3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>
      <c r="A403" s="12"/>
      <c r="B403" s="12"/>
      <c r="C403" s="12"/>
      <c r="D403" s="31"/>
      <c r="E403" s="3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>
      <c r="A404" s="12"/>
      <c r="B404" s="12"/>
      <c r="C404" s="12"/>
      <c r="D404" s="31"/>
      <c r="E404" s="3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>
      <c r="A405" s="12"/>
      <c r="B405" s="12"/>
      <c r="C405" s="12"/>
      <c r="D405" s="31"/>
      <c r="E405" s="3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>
      <c r="A406" s="12"/>
      <c r="B406" s="12"/>
      <c r="C406" s="12"/>
      <c r="D406" s="31"/>
      <c r="E406" s="3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>
      <c r="A407" s="12"/>
      <c r="B407" s="12"/>
      <c r="C407" s="12"/>
      <c r="D407" s="31"/>
      <c r="E407" s="3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>
      <c r="A408" s="12"/>
      <c r="B408" s="12"/>
      <c r="C408" s="12"/>
      <c r="D408" s="31"/>
      <c r="E408" s="3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>
      <c r="A409" s="12"/>
      <c r="B409" s="12"/>
      <c r="C409" s="12"/>
      <c r="D409" s="31"/>
      <c r="E409" s="3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>
      <c r="A410" s="12"/>
      <c r="B410" s="12"/>
      <c r="C410" s="12"/>
      <c r="D410" s="31"/>
      <c r="E410" s="3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>
      <c r="A411" s="12"/>
      <c r="B411" s="12"/>
      <c r="C411" s="12"/>
      <c r="D411" s="31"/>
      <c r="E411" s="3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>
      <c r="A412" s="12"/>
      <c r="B412" s="12"/>
      <c r="C412" s="12"/>
      <c r="D412" s="31"/>
      <c r="E412" s="3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>
      <c r="A413" s="12"/>
      <c r="B413" s="12"/>
      <c r="C413" s="12"/>
      <c r="D413" s="31"/>
      <c r="E413" s="3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>
      <c r="A414" s="12"/>
      <c r="B414" s="12"/>
      <c r="C414" s="12"/>
      <c r="D414" s="31"/>
      <c r="E414" s="3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>
      <c r="A415" s="12"/>
      <c r="B415" s="12"/>
      <c r="C415" s="12"/>
      <c r="D415" s="31"/>
      <c r="E415" s="3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>
      <c r="A416" s="12"/>
      <c r="B416" s="12"/>
      <c r="C416" s="12"/>
      <c r="D416" s="31"/>
      <c r="E416" s="3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>
      <c r="A417" s="12"/>
      <c r="B417" s="12"/>
      <c r="C417" s="12"/>
      <c r="D417" s="31"/>
      <c r="E417" s="3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>
      <c r="A418" s="12"/>
      <c r="B418" s="12"/>
      <c r="C418" s="12"/>
      <c r="D418" s="31"/>
      <c r="E418" s="3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>
      <c r="A419" s="12"/>
      <c r="B419" s="12"/>
      <c r="C419" s="12"/>
      <c r="D419" s="31"/>
      <c r="E419" s="3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>
      <c r="A420" s="12"/>
      <c r="B420" s="12"/>
      <c r="C420" s="12"/>
      <c r="D420" s="31"/>
      <c r="E420" s="3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>
      <c r="A421" s="12"/>
      <c r="B421" s="12"/>
      <c r="C421" s="12"/>
      <c r="D421" s="31"/>
      <c r="E421" s="3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>
      <c r="A422" s="12"/>
      <c r="B422" s="12"/>
      <c r="C422" s="12"/>
      <c r="D422" s="31"/>
      <c r="E422" s="3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>
      <c r="A423" s="12"/>
      <c r="B423" s="12"/>
      <c r="C423" s="12"/>
      <c r="D423" s="31"/>
      <c r="E423" s="3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>
      <c r="A424" s="12"/>
      <c r="B424" s="12"/>
      <c r="C424" s="12"/>
      <c r="D424" s="31"/>
      <c r="E424" s="3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>
      <c r="A425" s="12"/>
      <c r="B425" s="12"/>
      <c r="C425" s="12"/>
      <c r="D425" s="31"/>
      <c r="E425" s="3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>
      <c r="A426" s="12"/>
      <c r="B426" s="12"/>
      <c r="C426" s="12"/>
      <c r="D426" s="31"/>
      <c r="E426" s="3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>
      <c r="A427" s="12"/>
      <c r="B427" s="12"/>
      <c r="C427" s="12"/>
      <c r="D427" s="31"/>
      <c r="E427" s="3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>
      <c r="A428" s="12"/>
      <c r="B428" s="12"/>
      <c r="C428" s="12"/>
      <c r="D428" s="31"/>
      <c r="E428" s="3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>
      <c r="A429" s="12"/>
      <c r="B429" s="12"/>
      <c r="C429" s="12"/>
      <c r="D429" s="31"/>
      <c r="E429" s="3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>
      <c r="A430" s="12"/>
      <c r="B430" s="12"/>
      <c r="C430" s="12"/>
      <c r="D430" s="31"/>
      <c r="E430" s="3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>
      <c r="A431" s="12"/>
      <c r="B431" s="12"/>
      <c r="C431" s="12"/>
      <c r="D431" s="31"/>
      <c r="E431" s="3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>
      <c r="A432" s="12"/>
      <c r="B432" s="12"/>
      <c r="C432" s="12"/>
      <c r="D432" s="31"/>
      <c r="E432" s="3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>
      <c r="A433" s="12"/>
      <c r="B433" s="12"/>
      <c r="C433" s="12"/>
      <c r="D433" s="31"/>
      <c r="E433" s="3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>
      <c r="A434" s="12"/>
      <c r="B434" s="12"/>
      <c r="C434" s="12"/>
      <c r="D434" s="31"/>
      <c r="E434" s="3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>
      <c r="A435" s="12"/>
      <c r="B435" s="12"/>
      <c r="C435" s="12"/>
      <c r="D435" s="31"/>
      <c r="E435" s="3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>
      <c r="A436" s="12"/>
      <c r="B436" s="12"/>
      <c r="C436" s="12"/>
      <c r="D436" s="31"/>
      <c r="E436" s="3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>
      <c r="A437" s="12"/>
      <c r="B437" s="12"/>
      <c r="C437" s="12"/>
      <c r="D437" s="31"/>
      <c r="E437" s="3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>
      <c r="A438" s="12"/>
      <c r="B438" s="12"/>
      <c r="C438" s="12"/>
      <c r="D438" s="31"/>
      <c r="E438" s="3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>
      <c r="A439" s="12"/>
      <c r="B439" s="12"/>
      <c r="C439" s="12"/>
      <c r="D439" s="31"/>
      <c r="E439" s="3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>
      <c r="A440" s="12"/>
      <c r="B440" s="12"/>
      <c r="C440" s="12"/>
      <c r="D440" s="31"/>
      <c r="E440" s="3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>
      <c r="A441" s="12"/>
      <c r="B441" s="12"/>
      <c r="C441" s="12"/>
      <c r="D441" s="31"/>
      <c r="E441" s="3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>
      <c r="A442" s="12"/>
      <c r="B442" s="12"/>
      <c r="C442" s="12"/>
      <c r="D442" s="31"/>
      <c r="E442" s="3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>
      <c r="A443" s="12"/>
      <c r="B443" s="12"/>
      <c r="C443" s="12"/>
      <c r="D443" s="31"/>
      <c r="E443" s="3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>
      <c r="A444" s="12"/>
      <c r="B444" s="12"/>
      <c r="C444" s="12"/>
      <c r="D444" s="31"/>
      <c r="E444" s="3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>
      <c r="A445" s="12"/>
      <c r="B445" s="12"/>
      <c r="C445" s="12"/>
      <c r="D445" s="31"/>
      <c r="E445" s="3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>
      <c r="A446" s="12"/>
      <c r="B446" s="12"/>
      <c r="C446" s="12"/>
      <c r="D446" s="31"/>
      <c r="E446" s="3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>
      <c r="A447" s="12"/>
      <c r="B447" s="12"/>
      <c r="C447" s="12"/>
      <c r="D447" s="31"/>
      <c r="E447" s="3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>
      <c r="A448" s="12"/>
      <c r="B448" s="12"/>
      <c r="C448" s="12"/>
      <c r="D448" s="31"/>
      <c r="E448" s="3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>
      <c r="A449" s="12"/>
      <c r="B449" s="12"/>
      <c r="C449" s="12"/>
      <c r="D449" s="31"/>
      <c r="E449" s="3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>
      <c r="A450" s="12"/>
      <c r="B450" s="12"/>
      <c r="C450" s="12"/>
      <c r="D450" s="31"/>
      <c r="E450" s="3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>
      <c r="A451" s="12"/>
      <c r="B451" s="12"/>
      <c r="C451" s="12"/>
      <c r="D451" s="31"/>
      <c r="E451" s="3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>
      <c r="A452" s="12"/>
      <c r="B452" s="12"/>
      <c r="C452" s="12"/>
      <c r="D452" s="31"/>
      <c r="E452" s="3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>
      <c r="A453" s="12"/>
      <c r="B453" s="12"/>
      <c r="C453" s="12"/>
      <c r="D453" s="31"/>
      <c r="E453" s="3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>
      <c r="A454" s="12"/>
      <c r="B454" s="12"/>
      <c r="C454" s="12"/>
      <c r="D454" s="31"/>
      <c r="E454" s="3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>
      <c r="A455" s="12"/>
      <c r="B455" s="12"/>
      <c r="C455" s="12"/>
      <c r="D455" s="31"/>
      <c r="E455" s="3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>
      <c r="A456" s="12"/>
      <c r="B456" s="12"/>
      <c r="C456" s="12"/>
      <c r="D456" s="31"/>
      <c r="E456" s="3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>
      <c r="A457" s="12"/>
      <c r="B457" s="12"/>
      <c r="C457" s="12"/>
      <c r="D457" s="31"/>
      <c r="E457" s="3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>
      <c r="A458" s="12"/>
      <c r="B458" s="12"/>
      <c r="C458" s="12"/>
      <c r="D458" s="31"/>
      <c r="E458" s="3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>
      <c r="A459" s="12"/>
      <c r="B459" s="12"/>
      <c r="C459" s="12"/>
      <c r="D459" s="31"/>
      <c r="E459" s="3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>
      <c r="A460" s="12"/>
      <c r="B460" s="12"/>
      <c r="C460" s="12"/>
      <c r="D460" s="31"/>
      <c r="E460" s="3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>
      <c r="A461" s="12"/>
      <c r="B461" s="12"/>
      <c r="C461" s="12"/>
      <c r="D461" s="31"/>
      <c r="E461" s="3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>
      <c r="A462" s="12"/>
      <c r="B462" s="12"/>
      <c r="C462" s="12"/>
      <c r="D462" s="31"/>
      <c r="E462" s="3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>
      <c r="A463" s="12"/>
      <c r="B463" s="12"/>
      <c r="C463" s="12"/>
      <c r="D463" s="31"/>
      <c r="E463" s="3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>
      <c r="A464" s="12"/>
      <c r="B464" s="12"/>
      <c r="C464" s="12"/>
      <c r="D464" s="31"/>
      <c r="E464" s="3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>
      <c r="A465" s="12"/>
      <c r="B465" s="12"/>
      <c r="C465" s="12"/>
      <c r="D465" s="31"/>
      <c r="E465" s="3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>
      <c r="A466" s="12"/>
      <c r="B466" s="12"/>
      <c r="C466" s="12"/>
      <c r="D466" s="31"/>
      <c r="E466" s="3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>
      <c r="A467" s="12"/>
      <c r="B467" s="12"/>
      <c r="C467" s="12"/>
      <c r="D467" s="31"/>
      <c r="E467" s="3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>
      <c r="A468" s="12"/>
      <c r="B468" s="12"/>
      <c r="C468" s="12"/>
      <c r="D468" s="31"/>
      <c r="E468" s="3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>
      <c r="A469" s="12"/>
      <c r="B469" s="12"/>
      <c r="C469" s="12"/>
      <c r="D469" s="31"/>
      <c r="E469" s="3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>
      <c r="A470" s="12"/>
      <c r="B470" s="12"/>
      <c r="C470" s="12"/>
      <c r="D470" s="31"/>
      <c r="E470" s="3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>
      <c r="A471" s="12"/>
      <c r="B471" s="12"/>
      <c r="C471" s="12"/>
      <c r="D471" s="31"/>
      <c r="E471" s="3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>
      <c r="A472" s="12"/>
      <c r="B472" s="12"/>
      <c r="C472" s="12"/>
      <c r="D472" s="31"/>
      <c r="E472" s="3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>
      <c r="A473" s="12"/>
      <c r="B473" s="12"/>
      <c r="C473" s="12"/>
      <c r="D473" s="31"/>
      <c r="E473" s="3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>
      <c r="A474" s="12"/>
      <c r="B474" s="12"/>
      <c r="C474" s="12"/>
      <c r="D474" s="31"/>
      <c r="E474" s="3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>
      <c r="A475" s="12"/>
      <c r="B475" s="12"/>
      <c r="C475" s="12"/>
      <c r="D475" s="31"/>
      <c r="E475" s="3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>
      <c r="A476" s="12"/>
      <c r="B476" s="12"/>
      <c r="C476" s="12"/>
      <c r="D476" s="31"/>
      <c r="E476" s="3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>
      <c r="A477" s="12"/>
      <c r="B477" s="12"/>
      <c r="C477" s="12"/>
      <c r="D477" s="31"/>
      <c r="E477" s="3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>
      <c r="A478" s="12"/>
      <c r="B478" s="12"/>
      <c r="C478" s="12"/>
      <c r="D478" s="31"/>
      <c r="E478" s="3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>
      <c r="A479" s="12"/>
      <c r="B479" s="12"/>
      <c r="C479" s="12"/>
      <c r="D479" s="31"/>
      <c r="E479" s="3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>
      <c r="A480" s="12"/>
      <c r="B480" s="12"/>
      <c r="C480" s="12"/>
      <c r="D480" s="31"/>
      <c r="E480" s="3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>
      <c r="A481" s="12"/>
      <c r="B481" s="12"/>
      <c r="C481" s="12"/>
      <c r="D481" s="31"/>
      <c r="E481" s="3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>
      <c r="A482" s="12"/>
      <c r="B482" s="12"/>
      <c r="C482" s="12"/>
      <c r="D482" s="31"/>
      <c r="E482" s="3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>
      <c r="A483" s="12"/>
      <c r="B483" s="12"/>
      <c r="C483" s="12"/>
      <c r="D483" s="31"/>
      <c r="E483" s="3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>
      <c r="A484" s="12"/>
      <c r="B484" s="12"/>
      <c r="C484" s="12"/>
      <c r="D484" s="31"/>
      <c r="E484" s="3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>
      <c r="A485" s="12"/>
      <c r="B485" s="12"/>
      <c r="C485" s="12"/>
      <c r="D485" s="31"/>
      <c r="E485" s="3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>
      <c r="A486" s="12"/>
      <c r="B486" s="12"/>
      <c r="C486" s="12"/>
      <c r="D486" s="31"/>
      <c r="E486" s="3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>
      <c r="A487" s="12"/>
      <c r="B487" s="12"/>
      <c r="C487" s="12"/>
      <c r="D487" s="31"/>
      <c r="E487" s="3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>
      <c r="A488" s="12"/>
      <c r="B488" s="12"/>
      <c r="C488" s="12"/>
      <c r="D488" s="31"/>
      <c r="E488" s="3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>
      <c r="A489" s="12"/>
      <c r="B489" s="12"/>
      <c r="C489" s="12"/>
      <c r="D489" s="31"/>
      <c r="E489" s="3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>
      <c r="A490" s="12"/>
      <c r="B490" s="12"/>
      <c r="C490" s="12"/>
      <c r="D490" s="31"/>
      <c r="E490" s="3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>
      <c r="A491" s="12"/>
      <c r="B491" s="12"/>
      <c r="C491" s="12"/>
      <c r="D491" s="31"/>
      <c r="E491" s="3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>
      <c r="A492" s="12"/>
      <c r="B492" s="12"/>
      <c r="C492" s="12"/>
      <c r="D492" s="31"/>
      <c r="E492" s="3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>
      <c r="A493" s="12"/>
      <c r="B493" s="12"/>
      <c r="C493" s="12"/>
      <c r="D493" s="31"/>
      <c r="E493" s="3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>
      <c r="A494" s="12"/>
      <c r="B494" s="12"/>
      <c r="C494" s="12"/>
      <c r="D494" s="31"/>
      <c r="E494" s="3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>
      <c r="A495" s="12"/>
      <c r="B495" s="12"/>
      <c r="C495" s="12"/>
      <c r="D495" s="31"/>
      <c r="E495" s="3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>
      <c r="A496" s="12"/>
      <c r="B496" s="12"/>
      <c r="C496" s="12"/>
      <c r="D496" s="31"/>
      <c r="E496" s="3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>
      <c r="A497" s="12"/>
      <c r="B497" s="12"/>
      <c r="C497" s="12"/>
      <c r="D497" s="31"/>
      <c r="E497" s="3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>
      <c r="A498" s="12"/>
      <c r="B498" s="12"/>
      <c r="C498" s="12"/>
      <c r="D498" s="31"/>
      <c r="E498" s="3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>
      <c r="A499" s="12"/>
      <c r="B499" s="12"/>
      <c r="C499" s="12"/>
      <c r="D499" s="31"/>
      <c r="E499" s="3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>
      <c r="A500" s="12"/>
      <c r="B500" s="12"/>
      <c r="C500" s="12"/>
      <c r="D500" s="31"/>
      <c r="E500" s="3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>
      <c r="A501" s="12"/>
      <c r="B501" s="12"/>
      <c r="C501" s="12"/>
      <c r="D501" s="31"/>
      <c r="E501" s="3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>
      <c r="A502" s="12"/>
      <c r="B502" s="12"/>
      <c r="C502" s="12"/>
      <c r="D502" s="31"/>
      <c r="E502" s="3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>
      <c r="A503" s="12"/>
      <c r="B503" s="12"/>
      <c r="C503" s="12"/>
      <c r="D503" s="31"/>
      <c r="E503" s="3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>
      <c r="A504" s="12"/>
      <c r="B504" s="12"/>
      <c r="C504" s="12"/>
      <c r="D504" s="31"/>
      <c r="E504" s="3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>
      <c r="A505" s="12"/>
      <c r="B505" s="12"/>
      <c r="C505" s="12"/>
      <c r="D505" s="31"/>
      <c r="E505" s="3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>
      <c r="A506" s="12"/>
      <c r="B506" s="12"/>
      <c r="C506" s="12"/>
      <c r="D506" s="31"/>
      <c r="E506" s="3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>
      <c r="A507" s="12"/>
      <c r="B507" s="12"/>
      <c r="C507" s="12"/>
      <c r="D507" s="31"/>
      <c r="E507" s="3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>
      <c r="A508" s="12"/>
      <c r="B508" s="12"/>
      <c r="C508" s="12"/>
      <c r="D508" s="31"/>
      <c r="E508" s="3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>
      <c r="A509" s="12"/>
      <c r="B509" s="12"/>
      <c r="C509" s="12"/>
      <c r="D509" s="31"/>
      <c r="E509" s="3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>
      <c r="A510" s="12"/>
      <c r="B510" s="12"/>
      <c r="C510" s="12"/>
      <c r="D510" s="31"/>
      <c r="E510" s="3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>
      <c r="A511" s="12"/>
      <c r="B511" s="12"/>
      <c r="C511" s="12"/>
      <c r="D511" s="31"/>
      <c r="E511" s="3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>
      <c r="A512" s="12"/>
      <c r="B512" s="12"/>
      <c r="C512" s="12"/>
      <c r="D512" s="31"/>
      <c r="E512" s="3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>
      <c r="A513" s="12"/>
      <c r="B513" s="12"/>
      <c r="C513" s="12"/>
      <c r="D513" s="31"/>
      <c r="E513" s="3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>
      <c r="A514" s="12"/>
      <c r="B514" s="12"/>
      <c r="C514" s="12"/>
      <c r="D514" s="31"/>
      <c r="E514" s="3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>
      <c r="A515" s="12"/>
      <c r="B515" s="12"/>
      <c r="C515" s="12"/>
      <c r="D515" s="31"/>
      <c r="E515" s="3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>
      <c r="A516" s="12"/>
      <c r="B516" s="12"/>
      <c r="C516" s="12"/>
      <c r="D516" s="31"/>
      <c r="E516" s="3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>
      <c r="A517" s="12"/>
      <c r="B517" s="12"/>
      <c r="C517" s="12"/>
      <c r="D517" s="31"/>
      <c r="E517" s="3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>
      <c r="A518" s="12"/>
      <c r="B518" s="12"/>
      <c r="C518" s="12"/>
      <c r="D518" s="31"/>
      <c r="E518" s="3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>
      <c r="A519" s="12"/>
      <c r="B519" s="12"/>
      <c r="C519" s="12"/>
      <c r="D519" s="31"/>
      <c r="E519" s="3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>
      <c r="A520" s="12"/>
      <c r="B520" s="12"/>
      <c r="C520" s="12"/>
      <c r="D520" s="31"/>
      <c r="E520" s="3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>
      <c r="A521" s="12"/>
      <c r="B521" s="12"/>
      <c r="C521" s="12"/>
      <c r="D521" s="31"/>
      <c r="E521" s="3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>
      <c r="A522" s="12"/>
      <c r="B522" s="12"/>
      <c r="C522" s="12"/>
      <c r="D522" s="31"/>
      <c r="E522" s="3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>
      <c r="A523" s="12"/>
      <c r="B523" s="12"/>
      <c r="C523" s="12"/>
      <c r="D523" s="31"/>
      <c r="E523" s="3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>
      <c r="A524" s="12"/>
      <c r="B524" s="12"/>
      <c r="C524" s="12"/>
      <c r="D524" s="31"/>
      <c r="E524" s="3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>
      <c r="A525" s="12"/>
      <c r="B525" s="12"/>
      <c r="C525" s="12"/>
      <c r="D525" s="31"/>
      <c r="E525" s="3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>
      <c r="A526" s="12"/>
      <c r="B526" s="12"/>
      <c r="C526" s="12"/>
      <c r="D526" s="31"/>
      <c r="E526" s="3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>
      <c r="A527" s="12"/>
      <c r="B527" s="12"/>
      <c r="C527" s="12"/>
      <c r="D527" s="31"/>
      <c r="E527" s="3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>
      <c r="A528" s="12"/>
      <c r="B528" s="12"/>
      <c r="C528" s="12"/>
      <c r="D528" s="31"/>
      <c r="E528" s="3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>
      <c r="A529" s="12"/>
      <c r="B529" s="12"/>
      <c r="C529" s="12"/>
      <c r="D529" s="31"/>
      <c r="E529" s="3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>
      <c r="A530" s="12"/>
      <c r="B530" s="12"/>
      <c r="C530" s="12"/>
      <c r="D530" s="31"/>
      <c r="E530" s="3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>
      <c r="A531" s="12"/>
      <c r="B531" s="12"/>
      <c r="C531" s="12"/>
      <c r="D531" s="31"/>
      <c r="E531" s="3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>
      <c r="A532" s="12"/>
      <c r="B532" s="12"/>
      <c r="C532" s="12"/>
      <c r="D532" s="31"/>
      <c r="E532" s="3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>
      <c r="A533" s="12"/>
      <c r="B533" s="12"/>
      <c r="C533" s="12"/>
      <c r="D533" s="31"/>
      <c r="E533" s="3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>
      <c r="A534" s="12"/>
      <c r="B534" s="12"/>
      <c r="C534" s="12"/>
      <c r="D534" s="31"/>
      <c r="E534" s="3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>
      <c r="A535" s="12"/>
      <c r="B535" s="12"/>
      <c r="C535" s="12"/>
      <c r="D535" s="31"/>
      <c r="E535" s="3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>
      <c r="A536" s="12"/>
      <c r="B536" s="12"/>
      <c r="C536" s="12"/>
      <c r="D536" s="31"/>
      <c r="E536" s="3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>
      <c r="A537" s="12"/>
      <c r="B537" s="12"/>
      <c r="C537" s="12"/>
      <c r="D537" s="31"/>
      <c r="E537" s="3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>
      <c r="A538" s="12"/>
      <c r="B538" s="12"/>
      <c r="C538" s="12"/>
      <c r="D538" s="31"/>
      <c r="E538" s="3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>
      <c r="A539" s="12"/>
      <c r="B539" s="12"/>
      <c r="C539" s="12"/>
      <c r="D539" s="31"/>
      <c r="E539" s="3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>
      <c r="A540" s="12"/>
      <c r="B540" s="12"/>
      <c r="C540" s="12"/>
      <c r="D540" s="31"/>
      <c r="E540" s="3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>
      <c r="A541" s="12"/>
      <c r="B541" s="12"/>
      <c r="C541" s="12"/>
      <c r="D541" s="31"/>
      <c r="E541" s="3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>
      <c r="A542" s="12"/>
      <c r="B542" s="12"/>
      <c r="C542" s="12"/>
      <c r="D542" s="31"/>
      <c r="E542" s="3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>
      <c r="A543" s="12"/>
      <c r="B543" s="12"/>
      <c r="C543" s="12"/>
      <c r="D543" s="31"/>
      <c r="E543" s="3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>
      <c r="A544" s="12"/>
      <c r="B544" s="12"/>
      <c r="C544" s="12"/>
      <c r="D544" s="31"/>
      <c r="E544" s="3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>
      <c r="A545" s="12"/>
      <c r="B545" s="12"/>
      <c r="C545" s="12"/>
      <c r="D545" s="31"/>
      <c r="E545" s="3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>
      <c r="A546" s="12"/>
      <c r="B546" s="12"/>
      <c r="C546" s="12"/>
      <c r="D546" s="31"/>
      <c r="E546" s="3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>
      <c r="A547" s="12"/>
      <c r="B547" s="12"/>
      <c r="C547" s="12"/>
      <c r="D547" s="31"/>
      <c r="E547" s="3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>
      <c r="A548" s="12"/>
      <c r="B548" s="12"/>
      <c r="C548" s="12"/>
      <c r="D548" s="31"/>
      <c r="E548" s="3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>
      <c r="A549" s="12"/>
      <c r="B549" s="12"/>
      <c r="C549" s="12"/>
      <c r="D549" s="31"/>
      <c r="E549" s="3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>
      <c r="A550" s="12"/>
      <c r="B550" s="12"/>
      <c r="C550" s="12"/>
      <c r="D550" s="31"/>
      <c r="E550" s="3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>
      <c r="A551" s="12"/>
      <c r="B551" s="12"/>
      <c r="C551" s="12"/>
      <c r="D551" s="31"/>
      <c r="E551" s="3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>
      <c r="A552" s="12"/>
      <c r="B552" s="12"/>
      <c r="C552" s="12"/>
      <c r="D552" s="31"/>
      <c r="E552" s="3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>
      <c r="A553" s="12"/>
      <c r="B553" s="12"/>
      <c r="C553" s="12"/>
      <c r="D553" s="31"/>
      <c r="E553" s="3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>
      <c r="A554" s="12"/>
      <c r="B554" s="12"/>
      <c r="C554" s="12"/>
      <c r="D554" s="31"/>
      <c r="E554" s="3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>
      <c r="A555" s="12"/>
      <c r="B555" s="12"/>
      <c r="C555" s="12"/>
      <c r="D555" s="31"/>
      <c r="E555" s="3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>
      <c r="A556" s="12"/>
      <c r="B556" s="12"/>
      <c r="C556" s="12"/>
      <c r="D556" s="31"/>
      <c r="E556" s="3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>
      <c r="A557" s="12"/>
      <c r="B557" s="12"/>
      <c r="C557" s="12"/>
      <c r="D557" s="31"/>
      <c r="E557" s="3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>
      <c r="A558" s="12"/>
      <c r="B558" s="12"/>
      <c r="C558" s="12"/>
      <c r="D558" s="31"/>
      <c r="E558" s="3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>
      <c r="A559" s="12"/>
      <c r="B559" s="12"/>
      <c r="C559" s="12"/>
      <c r="D559" s="31"/>
      <c r="E559" s="3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>
      <c r="A560" s="12"/>
      <c r="B560" s="12"/>
      <c r="C560" s="12"/>
      <c r="D560" s="31"/>
      <c r="E560" s="3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>
      <c r="A561" s="12"/>
      <c r="B561" s="12"/>
      <c r="C561" s="12"/>
      <c r="D561" s="31"/>
      <c r="E561" s="3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>
      <c r="A562" s="12"/>
      <c r="B562" s="12"/>
      <c r="C562" s="12"/>
      <c r="D562" s="31"/>
      <c r="E562" s="3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>
      <c r="A563" s="12"/>
      <c r="B563" s="12"/>
      <c r="C563" s="12"/>
      <c r="D563" s="31"/>
      <c r="E563" s="3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>
      <c r="A564" s="12"/>
      <c r="B564" s="12"/>
      <c r="C564" s="12"/>
      <c r="D564" s="31"/>
      <c r="E564" s="3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>
      <c r="A565" s="12"/>
      <c r="B565" s="12"/>
      <c r="C565" s="12"/>
      <c r="D565" s="31"/>
      <c r="E565" s="3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>
      <c r="A566" s="12"/>
      <c r="B566" s="12"/>
      <c r="C566" s="12"/>
      <c r="D566" s="31"/>
      <c r="E566" s="3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>
      <c r="A567" s="12"/>
      <c r="B567" s="12"/>
      <c r="C567" s="12"/>
      <c r="D567" s="31"/>
      <c r="E567" s="3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>
      <c r="A568" s="12"/>
      <c r="B568" s="12"/>
      <c r="C568" s="12"/>
      <c r="D568" s="31"/>
      <c r="E568" s="3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>
      <c r="A569" s="12"/>
      <c r="B569" s="12"/>
      <c r="C569" s="12"/>
      <c r="D569" s="31"/>
      <c r="E569" s="3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>
      <c r="A570" s="12"/>
      <c r="B570" s="12"/>
      <c r="C570" s="12"/>
      <c r="D570" s="31"/>
      <c r="E570" s="3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>
      <c r="A571" s="12"/>
      <c r="B571" s="12"/>
      <c r="C571" s="12"/>
      <c r="D571" s="31"/>
      <c r="E571" s="3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>
      <c r="A572" s="12"/>
      <c r="B572" s="12"/>
      <c r="C572" s="12"/>
      <c r="D572" s="31"/>
      <c r="E572" s="3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>
      <c r="A573" s="12"/>
      <c r="B573" s="12"/>
      <c r="C573" s="12"/>
      <c r="D573" s="31"/>
      <c r="E573" s="3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>
      <c r="A574" s="12"/>
      <c r="B574" s="12"/>
      <c r="C574" s="12"/>
      <c r="D574" s="31"/>
      <c r="E574" s="3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>
      <c r="A575" s="12"/>
      <c r="B575" s="12"/>
      <c r="C575" s="12"/>
      <c r="D575" s="31"/>
      <c r="E575" s="3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>
      <c r="A576" s="12"/>
      <c r="B576" s="12"/>
      <c r="C576" s="12"/>
      <c r="D576" s="31"/>
      <c r="E576" s="3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>
      <c r="A577" s="12"/>
      <c r="B577" s="12"/>
      <c r="C577" s="12"/>
      <c r="D577" s="31"/>
      <c r="E577" s="3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>
      <c r="A578" s="12"/>
      <c r="B578" s="12"/>
      <c r="C578" s="12"/>
      <c r="D578" s="31"/>
      <c r="E578" s="3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>
      <c r="A579" s="12"/>
      <c r="B579" s="12"/>
      <c r="C579" s="12"/>
      <c r="D579" s="31"/>
      <c r="E579" s="3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>
      <c r="A580" s="12"/>
      <c r="B580" s="12"/>
      <c r="C580" s="12"/>
      <c r="D580" s="31"/>
      <c r="E580" s="3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>
      <c r="A581" s="12"/>
      <c r="B581" s="12"/>
      <c r="C581" s="12"/>
      <c r="D581" s="31"/>
      <c r="E581" s="3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>
      <c r="A582" s="12"/>
      <c r="B582" s="12"/>
      <c r="C582" s="12"/>
      <c r="D582" s="31"/>
      <c r="E582" s="3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>
      <c r="A583" s="12"/>
      <c r="B583" s="12"/>
      <c r="C583" s="12"/>
      <c r="D583" s="31"/>
      <c r="E583" s="3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>
      <c r="A584" s="12"/>
      <c r="B584" s="12"/>
      <c r="C584" s="12"/>
      <c r="D584" s="31"/>
      <c r="E584" s="3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>
      <c r="A585" s="12"/>
      <c r="B585" s="12"/>
      <c r="C585" s="12"/>
      <c r="D585" s="31"/>
      <c r="E585" s="3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>
      <c r="A586" s="12"/>
      <c r="B586" s="12"/>
      <c r="C586" s="12"/>
      <c r="D586" s="31"/>
      <c r="E586" s="3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>
      <c r="A587" s="12"/>
      <c r="B587" s="12"/>
      <c r="C587" s="12"/>
      <c r="D587" s="31"/>
      <c r="E587" s="3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>
      <c r="A588" s="12"/>
      <c r="B588" s="12"/>
      <c r="C588" s="12"/>
      <c r="D588" s="31"/>
      <c r="E588" s="3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>
      <c r="A589" s="12"/>
      <c r="B589" s="12"/>
      <c r="C589" s="12"/>
      <c r="D589" s="31"/>
      <c r="E589" s="3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>
      <c r="A590" s="12"/>
      <c r="B590" s="12"/>
      <c r="C590" s="12"/>
      <c r="D590" s="31"/>
      <c r="E590" s="3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>
      <c r="A591" s="12"/>
      <c r="B591" s="12"/>
      <c r="C591" s="12"/>
      <c r="D591" s="31"/>
      <c r="E591" s="3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>
      <c r="A592" s="12"/>
      <c r="B592" s="12"/>
      <c r="C592" s="12"/>
      <c r="D592" s="31"/>
      <c r="E592" s="3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>
      <c r="A593" s="12"/>
      <c r="B593" s="12"/>
      <c r="C593" s="12"/>
      <c r="D593" s="31"/>
      <c r="E593" s="3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>
      <c r="A594" s="12"/>
      <c r="B594" s="12"/>
      <c r="C594" s="12"/>
      <c r="D594" s="31"/>
      <c r="E594" s="3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>
      <c r="A595" s="12"/>
      <c r="B595" s="12"/>
      <c r="C595" s="12"/>
      <c r="D595" s="31"/>
      <c r="E595" s="3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>
      <c r="A596" s="12"/>
      <c r="B596" s="12"/>
      <c r="C596" s="12"/>
      <c r="D596" s="31"/>
      <c r="E596" s="3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>
      <c r="A597" s="12"/>
      <c r="B597" s="12"/>
      <c r="C597" s="12"/>
      <c r="D597" s="31"/>
      <c r="E597" s="3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>
      <c r="A598" s="12"/>
      <c r="B598" s="12"/>
      <c r="C598" s="12"/>
      <c r="D598" s="31"/>
      <c r="E598" s="3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>
      <c r="A599" s="12"/>
      <c r="B599" s="12"/>
      <c r="C599" s="12"/>
      <c r="D599" s="31"/>
      <c r="E599" s="3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>
      <c r="A600" s="12"/>
      <c r="B600" s="12"/>
      <c r="C600" s="12"/>
      <c r="D600" s="31"/>
      <c r="E600" s="3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>
      <c r="A601" s="12"/>
      <c r="B601" s="12"/>
      <c r="C601" s="12"/>
      <c r="D601" s="31"/>
      <c r="E601" s="3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>
      <c r="A602" s="12"/>
      <c r="B602" s="12"/>
      <c r="C602" s="12"/>
      <c r="D602" s="31"/>
      <c r="E602" s="3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>
      <c r="A603" s="12"/>
      <c r="B603" s="12"/>
      <c r="C603" s="12"/>
      <c r="D603" s="31"/>
      <c r="E603" s="3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>
      <c r="A604" s="12"/>
      <c r="B604" s="12"/>
      <c r="C604" s="12"/>
      <c r="D604" s="31"/>
      <c r="E604" s="3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>
      <c r="A605" s="12"/>
      <c r="B605" s="12"/>
      <c r="C605" s="12"/>
      <c r="D605" s="31"/>
      <c r="E605" s="3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>
      <c r="A606" s="12"/>
      <c r="B606" s="12"/>
      <c r="C606" s="12"/>
      <c r="D606" s="31"/>
      <c r="E606" s="3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>
      <c r="A607" s="12"/>
      <c r="B607" s="12"/>
      <c r="C607" s="12"/>
      <c r="D607" s="31"/>
      <c r="E607" s="3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>
      <c r="A608" s="12"/>
      <c r="B608" s="12"/>
      <c r="C608" s="12"/>
      <c r="D608" s="31"/>
      <c r="E608" s="3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>
      <c r="A609" s="12"/>
      <c r="B609" s="12"/>
      <c r="C609" s="12"/>
      <c r="D609" s="31"/>
      <c r="E609" s="3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>
      <c r="A610" s="12"/>
      <c r="B610" s="12"/>
      <c r="C610" s="12"/>
      <c r="D610" s="31"/>
      <c r="E610" s="3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>
      <c r="A611" s="12"/>
      <c r="B611" s="12"/>
      <c r="C611" s="12"/>
      <c r="D611" s="31"/>
      <c r="E611" s="3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>
      <c r="A612" s="12"/>
      <c r="B612" s="12"/>
      <c r="C612" s="12"/>
      <c r="D612" s="31"/>
      <c r="E612" s="3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>
      <c r="A613" s="12"/>
      <c r="B613" s="12"/>
      <c r="C613" s="12"/>
      <c r="D613" s="31"/>
      <c r="E613" s="3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>
      <c r="A614" s="12"/>
      <c r="B614" s="12"/>
      <c r="C614" s="12"/>
      <c r="D614" s="31"/>
      <c r="E614" s="3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>
      <c r="A615" s="12"/>
      <c r="B615" s="12"/>
      <c r="C615" s="12"/>
      <c r="D615" s="31"/>
      <c r="E615" s="3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>
      <c r="A616" s="12"/>
      <c r="B616" s="12"/>
      <c r="C616" s="12"/>
      <c r="D616" s="31"/>
      <c r="E616" s="3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>
      <c r="A617" s="12"/>
      <c r="B617" s="12"/>
      <c r="C617" s="12"/>
      <c r="D617" s="31"/>
      <c r="E617" s="3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>
      <c r="A618" s="12"/>
      <c r="B618" s="12"/>
      <c r="C618" s="12"/>
      <c r="D618" s="31"/>
      <c r="E618" s="3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>
      <c r="A619" s="12"/>
      <c r="B619" s="12"/>
      <c r="C619" s="12"/>
      <c r="D619" s="31"/>
      <c r="E619" s="3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>
      <c r="A620" s="12"/>
      <c r="B620" s="12"/>
      <c r="C620" s="12"/>
      <c r="D620" s="31"/>
      <c r="E620" s="3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>
      <c r="A621" s="12"/>
      <c r="B621" s="12"/>
      <c r="C621" s="12"/>
      <c r="D621" s="31"/>
      <c r="E621" s="3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>
      <c r="A622" s="12"/>
      <c r="B622" s="12"/>
      <c r="C622" s="12"/>
      <c r="D622" s="31"/>
      <c r="E622" s="3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>
      <c r="A623" s="12"/>
      <c r="B623" s="12"/>
      <c r="C623" s="12"/>
      <c r="D623" s="31"/>
      <c r="E623" s="3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>
      <c r="A624" s="12"/>
      <c r="B624" s="12"/>
      <c r="C624" s="12"/>
      <c r="D624" s="31"/>
      <c r="E624" s="3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>
      <c r="A625" s="12"/>
      <c r="B625" s="12"/>
      <c r="C625" s="12"/>
      <c r="D625" s="31"/>
      <c r="E625" s="3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>
      <c r="A626" s="12"/>
      <c r="B626" s="12"/>
      <c r="C626" s="12"/>
      <c r="D626" s="31"/>
      <c r="E626" s="3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>
      <c r="A627" s="12"/>
      <c r="B627" s="12"/>
      <c r="C627" s="12"/>
      <c r="D627" s="31"/>
      <c r="E627" s="3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>
      <c r="A628" s="12"/>
      <c r="B628" s="12"/>
      <c r="C628" s="12"/>
      <c r="D628" s="31"/>
      <c r="E628" s="3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>
      <c r="A629" s="12"/>
      <c r="B629" s="12"/>
      <c r="C629" s="12"/>
      <c r="D629" s="31"/>
      <c r="E629" s="3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>
      <c r="A630" s="12"/>
      <c r="B630" s="12"/>
      <c r="C630" s="12"/>
      <c r="D630" s="31"/>
      <c r="E630" s="3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>
      <c r="A631" s="12"/>
      <c r="B631" s="12"/>
      <c r="C631" s="12"/>
      <c r="D631" s="31"/>
      <c r="E631" s="3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>
      <c r="A632" s="12"/>
      <c r="B632" s="12"/>
      <c r="C632" s="12"/>
      <c r="D632" s="31"/>
      <c r="E632" s="3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>
      <c r="A633" s="12"/>
      <c r="B633" s="12"/>
      <c r="C633" s="12"/>
      <c r="D633" s="31"/>
      <c r="E633" s="3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>
      <c r="A634" s="12"/>
      <c r="B634" s="12"/>
      <c r="C634" s="12"/>
      <c r="D634" s="31"/>
      <c r="E634" s="3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>
      <c r="A635" s="12"/>
      <c r="B635" s="12"/>
      <c r="C635" s="12"/>
      <c r="D635" s="31"/>
      <c r="E635" s="3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>
      <c r="A636" s="12"/>
      <c r="B636" s="12"/>
      <c r="C636" s="12"/>
      <c r="D636" s="31"/>
      <c r="E636" s="3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>
      <c r="A637" s="12"/>
      <c r="B637" s="12"/>
      <c r="C637" s="12"/>
      <c r="D637" s="31"/>
      <c r="E637" s="3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>
      <c r="A638" s="12"/>
      <c r="B638" s="12"/>
      <c r="C638" s="12"/>
      <c r="D638" s="31"/>
      <c r="E638" s="3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>
      <c r="A639" s="12"/>
      <c r="B639" s="12"/>
      <c r="C639" s="12"/>
      <c r="D639" s="31"/>
      <c r="E639" s="3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>
      <c r="A640" s="12"/>
      <c r="B640" s="12"/>
      <c r="C640" s="12"/>
      <c r="D640" s="31"/>
      <c r="E640" s="3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>
      <c r="A641" s="12"/>
      <c r="B641" s="12"/>
      <c r="C641" s="12"/>
      <c r="D641" s="31"/>
      <c r="E641" s="3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>
      <c r="A642" s="12"/>
      <c r="B642" s="12"/>
      <c r="C642" s="12"/>
      <c r="D642" s="31"/>
      <c r="E642" s="3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>
      <c r="A643" s="12"/>
      <c r="B643" s="12"/>
      <c r="C643" s="12"/>
      <c r="D643" s="31"/>
      <c r="E643" s="3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>
      <c r="A644" s="12"/>
      <c r="B644" s="12"/>
      <c r="C644" s="12"/>
      <c r="D644" s="31"/>
      <c r="E644" s="3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>
      <c r="A645" s="12"/>
      <c r="B645" s="12"/>
      <c r="C645" s="12"/>
      <c r="D645" s="31"/>
      <c r="E645" s="3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>
      <c r="A646" s="12"/>
      <c r="B646" s="12"/>
      <c r="C646" s="12"/>
      <c r="D646" s="31"/>
      <c r="E646" s="3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>
      <c r="A647" s="12"/>
      <c r="B647" s="12"/>
      <c r="C647" s="12"/>
      <c r="D647" s="31"/>
      <c r="E647" s="3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>
      <c r="A648" s="12"/>
      <c r="B648" s="12"/>
      <c r="C648" s="12"/>
      <c r="D648" s="31"/>
      <c r="E648" s="3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>
      <c r="A649" s="12"/>
      <c r="B649" s="12"/>
      <c r="C649" s="12"/>
      <c r="D649" s="31"/>
      <c r="E649" s="3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>
      <c r="A650" s="12"/>
      <c r="B650" s="12"/>
      <c r="C650" s="12"/>
      <c r="D650" s="31"/>
      <c r="E650" s="3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>
      <c r="A651" s="12"/>
      <c r="B651" s="12"/>
      <c r="C651" s="12"/>
      <c r="D651" s="31"/>
      <c r="E651" s="3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>
      <c r="A652" s="12"/>
      <c r="B652" s="12"/>
      <c r="C652" s="12"/>
      <c r="D652" s="31"/>
      <c r="E652" s="3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>
      <c r="A653" s="12"/>
      <c r="B653" s="12"/>
      <c r="C653" s="12"/>
      <c r="D653" s="31"/>
      <c r="E653" s="3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>
      <c r="A654" s="12"/>
      <c r="B654" s="12"/>
      <c r="C654" s="12"/>
      <c r="D654" s="31"/>
      <c r="E654" s="3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>
      <c r="A655" s="12"/>
      <c r="B655" s="12"/>
      <c r="C655" s="12"/>
      <c r="D655" s="31"/>
      <c r="E655" s="3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>
      <c r="A656" s="12"/>
      <c r="B656" s="12"/>
      <c r="C656" s="12"/>
      <c r="D656" s="31"/>
      <c r="E656" s="3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>
      <c r="A657" s="12"/>
      <c r="B657" s="12"/>
      <c r="C657" s="12"/>
      <c r="D657" s="31"/>
      <c r="E657" s="3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>
      <c r="A658" s="12"/>
      <c r="B658" s="12"/>
      <c r="C658" s="12"/>
      <c r="D658" s="31"/>
      <c r="E658" s="3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>
      <c r="A659" s="12"/>
      <c r="B659" s="12"/>
      <c r="C659" s="12"/>
      <c r="D659" s="31"/>
      <c r="E659" s="3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>
      <c r="A660" s="12"/>
      <c r="B660" s="12"/>
      <c r="C660" s="12"/>
      <c r="D660" s="31"/>
      <c r="E660" s="3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>
      <c r="A661" s="12"/>
      <c r="B661" s="12"/>
      <c r="C661" s="12"/>
      <c r="D661" s="31"/>
      <c r="E661" s="3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>
      <c r="A662" s="12"/>
      <c r="B662" s="12"/>
      <c r="C662" s="12"/>
      <c r="D662" s="31"/>
      <c r="E662" s="3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>
      <c r="A663" s="12"/>
      <c r="B663" s="12"/>
      <c r="C663" s="12"/>
      <c r="D663" s="31"/>
      <c r="E663" s="3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>
      <c r="A664" s="12"/>
      <c r="B664" s="12"/>
      <c r="C664" s="12"/>
      <c r="D664" s="31"/>
      <c r="E664" s="3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>
      <c r="A665" s="12"/>
      <c r="B665" s="12"/>
      <c r="C665" s="12"/>
      <c r="D665" s="31"/>
      <c r="E665" s="3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>
      <c r="A666" s="12"/>
      <c r="B666" s="12"/>
      <c r="C666" s="12"/>
      <c r="D666" s="31"/>
      <c r="E666" s="3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>
      <c r="A667" s="12"/>
      <c r="B667" s="12"/>
      <c r="C667" s="12"/>
      <c r="D667" s="31"/>
      <c r="E667" s="3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>
      <c r="A668" s="12"/>
      <c r="B668" s="12"/>
      <c r="C668" s="12"/>
      <c r="D668" s="31"/>
      <c r="E668" s="3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>
      <c r="A669" s="12"/>
      <c r="B669" s="12"/>
      <c r="C669" s="12"/>
      <c r="D669" s="31"/>
      <c r="E669" s="3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>
      <c r="A670" s="12"/>
      <c r="B670" s="12"/>
      <c r="C670" s="12"/>
      <c r="D670" s="31"/>
      <c r="E670" s="3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>
      <c r="A671" s="12"/>
      <c r="B671" s="12"/>
      <c r="C671" s="12"/>
      <c r="D671" s="31"/>
      <c r="E671" s="3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>
      <c r="A672" s="12"/>
      <c r="B672" s="12"/>
      <c r="C672" s="12"/>
      <c r="D672" s="31"/>
      <c r="E672" s="3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>
      <c r="A673" s="12"/>
      <c r="B673" s="12"/>
      <c r="C673" s="12"/>
      <c r="D673" s="31"/>
      <c r="E673" s="3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>
      <c r="A674" s="12"/>
      <c r="B674" s="12"/>
      <c r="C674" s="12"/>
      <c r="D674" s="31"/>
      <c r="E674" s="3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>
      <c r="A675" s="12"/>
      <c r="B675" s="12"/>
      <c r="C675" s="12"/>
      <c r="D675" s="31"/>
      <c r="E675" s="3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>
      <c r="A676" s="12"/>
      <c r="B676" s="12"/>
      <c r="C676" s="12"/>
      <c r="D676" s="31"/>
      <c r="E676" s="3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>
      <c r="A677" s="12"/>
      <c r="B677" s="12"/>
      <c r="C677" s="12"/>
      <c r="D677" s="31"/>
      <c r="E677" s="3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>
      <c r="A678" s="12"/>
      <c r="B678" s="12"/>
      <c r="C678" s="12"/>
      <c r="D678" s="31"/>
      <c r="E678" s="3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>
      <c r="A679" s="12"/>
      <c r="B679" s="12"/>
      <c r="C679" s="12"/>
      <c r="D679" s="31"/>
      <c r="E679" s="3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>
      <c r="A680" s="12"/>
      <c r="B680" s="12"/>
      <c r="C680" s="12"/>
      <c r="D680" s="31"/>
      <c r="E680" s="3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>
      <c r="A681" s="12"/>
      <c r="B681" s="12"/>
      <c r="C681" s="12"/>
      <c r="D681" s="31"/>
      <c r="E681" s="3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>
      <c r="A682" s="12"/>
      <c r="B682" s="12"/>
      <c r="C682" s="12"/>
      <c r="D682" s="31"/>
      <c r="E682" s="3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>
      <c r="A683" s="12"/>
      <c r="B683" s="12"/>
      <c r="C683" s="12"/>
      <c r="D683" s="31"/>
      <c r="E683" s="3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>
      <c r="A684" s="12"/>
      <c r="B684" s="12"/>
      <c r="C684" s="12"/>
      <c r="D684" s="31"/>
      <c r="E684" s="3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>
      <c r="A685" s="12"/>
      <c r="B685" s="12"/>
      <c r="C685" s="12"/>
      <c r="D685" s="31"/>
      <c r="E685" s="3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>
      <c r="A686" s="12"/>
      <c r="B686" s="12"/>
      <c r="C686" s="12"/>
      <c r="D686" s="31"/>
      <c r="E686" s="3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>
      <c r="A687" s="12"/>
      <c r="B687" s="12"/>
      <c r="C687" s="12"/>
      <c r="D687" s="31"/>
      <c r="E687" s="3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>
      <c r="A688" s="12"/>
      <c r="B688" s="12"/>
      <c r="C688" s="12"/>
      <c r="D688" s="31"/>
      <c r="E688" s="3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>
      <c r="A689" s="12"/>
      <c r="B689" s="12"/>
      <c r="C689" s="12"/>
      <c r="D689" s="31"/>
      <c r="E689" s="3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>
      <c r="A690" s="12"/>
      <c r="B690" s="12"/>
      <c r="C690" s="12"/>
      <c r="D690" s="31"/>
      <c r="E690" s="3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>
      <c r="A691" s="12"/>
      <c r="B691" s="12"/>
      <c r="C691" s="12"/>
      <c r="D691" s="31"/>
      <c r="E691" s="3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>
      <c r="A692" s="12"/>
      <c r="B692" s="12"/>
      <c r="C692" s="12"/>
      <c r="D692" s="31"/>
      <c r="E692" s="3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>
      <c r="A693" s="12"/>
      <c r="B693" s="12"/>
      <c r="C693" s="12"/>
      <c r="D693" s="31"/>
      <c r="E693" s="3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>
      <c r="A694" s="12"/>
      <c r="B694" s="12"/>
      <c r="C694" s="12"/>
      <c r="D694" s="31"/>
      <c r="E694" s="3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>
      <c r="A695" s="12"/>
      <c r="B695" s="12"/>
      <c r="C695" s="12"/>
      <c r="D695" s="31"/>
      <c r="E695" s="3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>
      <c r="A696" s="12"/>
      <c r="B696" s="12"/>
      <c r="C696" s="12"/>
      <c r="D696" s="31"/>
      <c r="E696" s="3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>
      <c r="A697" s="12"/>
      <c r="B697" s="12"/>
      <c r="C697" s="12"/>
      <c r="D697" s="31"/>
      <c r="E697" s="3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>
      <c r="A698" s="12"/>
      <c r="B698" s="12"/>
      <c r="C698" s="12"/>
      <c r="D698" s="31"/>
      <c r="E698" s="3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>
      <c r="A699" s="12"/>
      <c r="B699" s="12"/>
      <c r="C699" s="12"/>
      <c r="D699" s="31"/>
      <c r="E699" s="3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>
      <c r="A700" s="12"/>
      <c r="B700" s="12"/>
      <c r="C700" s="12"/>
      <c r="D700" s="31"/>
      <c r="E700" s="3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>
      <c r="A701" s="12"/>
      <c r="B701" s="12"/>
      <c r="C701" s="12"/>
      <c r="D701" s="31"/>
      <c r="E701" s="3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>
      <c r="A702" s="12"/>
      <c r="B702" s="12"/>
      <c r="C702" s="12"/>
      <c r="D702" s="31"/>
      <c r="E702" s="3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>
      <c r="A703" s="12"/>
      <c r="B703" s="12"/>
      <c r="C703" s="12"/>
      <c r="D703" s="31"/>
      <c r="E703" s="3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>
      <c r="A704" s="12"/>
      <c r="B704" s="12"/>
      <c r="C704" s="12"/>
      <c r="D704" s="31"/>
      <c r="E704" s="3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>
      <c r="A705" s="12"/>
      <c r="B705" s="12"/>
      <c r="C705" s="12"/>
      <c r="D705" s="31"/>
      <c r="E705" s="3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>
      <c r="A706" s="12"/>
      <c r="B706" s="12"/>
      <c r="C706" s="12"/>
      <c r="D706" s="31"/>
      <c r="E706" s="3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>
      <c r="A707" s="12"/>
      <c r="B707" s="12"/>
      <c r="C707" s="12"/>
      <c r="D707" s="31"/>
      <c r="E707" s="3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>
      <c r="A708" s="12"/>
      <c r="B708" s="12"/>
      <c r="C708" s="12"/>
      <c r="D708" s="31"/>
      <c r="E708" s="3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>
      <c r="A709" s="12"/>
      <c r="B709" s="12"/>
      <c r="C709" s="12"/>
      <c r="D709" s="31"/>
      <c r="E709" s="3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>
      <c r="A710" s="12"/>
      <c r="B710" s="12"/>
      <c r="C710" s="12"/>
      <c r="D710" s="31"/>
      <c r="E710" s="3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>
      <c r="A711" s="12"/>
      <c r="B711" s="12"/>
      <c r="C711" s="12"/>
      <c r="D711" s="31"/>
      <c r="E711" s="3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>
      <c r="A712" s="12"/>
      <c r="B712" s="12"/>
      <c r="C712" s="12"/>
      <c r="D712" s="31"/>
      <c r="E712" s="3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>
      <c r="A713" s="12"/>
      <c r="B713" s="12"/>
      <c r="C713" s="12"/>
      <c r="D713" s="31"/>
      <c r="E713" s="3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>
      <c r="A714" s="12"/>
      <c r="B714" s="12"/>
      <c r="C714" s="12"/>
      <c r="D714" s="31"/>
      <c r="E714" s="3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>
      <c r="A715" s="12"/>
      <c r="B715" s="12"/>
      <c r="C715" s="12"/>
      <c r="D715" s="31"/>
      <c r="E715" s="3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>
      <c r="A716" s="12"/>
      <c r="B716" s="12"/>
      <c r="C716" s="12"/>
      <c r="D716" s="31"/>
      <c r="E716" s="3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>
      <c r="A717" s="12"/>
      <c r="B717" s="12"/>
      <c r="C717" s="12"/>
      <c r="D717" s="31"/>
      <c r="E717" s="3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>
      <c r="A718" s="12"/>
      <c r="B718" s="12"/>
      <c r="C718" s="12"/>
      <c r="D718" s="31"/>
      <c r="E718" s="3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>
      <c r="A719" s="12"/>
      <c r="B719" s="12"/>
      <c r="C719" s="12"/>
      <c r="D719" s="31"/>
      <c r="E719" s="3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>
      <c r="A720" s="12"/>
      <c r="B720" s="12"/>
      <c r="C720" s="12"/>
      <c r="D720" s="31"/>
      <c r="E720" s="3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>
      <c r="A721" s="12"/>
      <c r="B721" s="12"/>
      <c r="C721" s="12"/>
      <c r="D721" s="31"/>
      <c r="E721" s="3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>
      <c r="A722" s="12"/>
      <c r="B722" s="12"/>
      <c r="C722" s="12"/>
      <c r="D722" s="31"/>
      <c r="E722" s="3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>
      <c r="A723" s="12"/>
      <c r="B723" s="12"/>
      <c r="C723" s="12"/>
      <c r="D723" s="31"/>
      <c r="E723" s="3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>
      <c r="A724" s="12"/>
      <c r="B724" s="12"/>
      <c r="C724" s="12"/>
      <c r="D724" s="31"/>
      <c r="E724" s="3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>
      <c r="A725" s="12"/>
      <c r="B725" s="12"/>
      <c r="C725" s="12"/>
      <c r="D725" s="31"/>
      <c r="E725" s="3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>
      <c r="A726" s="12"/>
      <c r="B726" s="12"/>
      <c r="C726" s="12"/>
      <c r="D726" s="31"/>
      <c r="E726" s="3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>
      <c r="A727" s="12"/>
      <c r="B727" s="12"/>
      <c r="C727" s="12"/>
      <c r="D727" s="31"/>
      <c r="E727" s="3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>
      <c r="A728" s="12"/>
      <c r="B728" s="12"/>
      <c r="C728" s="12"/>
      <c r="D728" s="31"/>
      <c r="E728" s="3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>
      <c r="A729" s="12"/>
      <c r="B729" s="12"/>
      <c r="C729" s="12"/>
      <c r="D729" s="31"/>
      <c r="E729" s="3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>
      <c r="A730" s="12"/>
      <c r="B730" s="12"/>
      <c r="C730" s="12"/>
      <c r="D730" s="31"/>
      <c r="E730" s="3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>
      <c r="A731" s="12"/>
      <c r="B731" s="12"/>
      <c r="C731" s="12"/>
      <c r="D731" s="31"/>
      <c r="E731" s="3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>
      <c r="A732" s="12"/>
      <c r="B732" s="12"/>
      <c r="C732" s="12"/>
      <c r="D732" s="31"/>
      <c r="E732" s="3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>
      <c r="A733" s="12"/>
      <c r="B733" s="12"/>
      <c r="C733" s="12"/>
      <c r="D733" s="31"/>
      <c r="E733" s="3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>
      <c r="A734" s="12"/>
      <c r="B734" s="12"/>
      <c r="C734" s="12"/>
      <c r="D734" s="31"/>
      <c r="E734" s="3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>
      <c r="A735" s="12"/>
      <c r="B735" s="12"/>
      <c r="C735" s="12"/>
      <c r="D735" s="31"/>
      <c r="E735" s="3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>
      <c r="A736" s="12"/>
      <c r="B736" s="12"/>
      <c r="C736" s="12"/>
      <c r="D736" s="31"/>
      <c r="E736" s="3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>
      <c r="A737" s="12"/>
      <c r="B737" s="12"/>
      <c r="C737" s="12"/>
      <c r="D737" s="31"/>
      <c r="E737" s="3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>
      <c r="A738" s="12"/>
      <c r="B738" s="12"/>
      <c r="C738" s="12"/>
      <c r="D738" s="31"/>
      <c r="E738" s="3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>
      <c r="A739" s="12"/>
      <c r="B739" s="12"/>
      <c r="C739" s="12"/>
      <c r="D739" s="31"/>
      <c r="E739" s="3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>
      <c r="A740" s="12"/>
      <c r="B740" s="12"/>
      <c r="C740" s="12"/>
      <c r="D740" s="31"/>
      <c r="E740" s="3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>
      <c r="A741" s="12"/>
      <c r="B741" s="12"/>
      <c r="C741" s="12"/>
      <c r="D741" s="31"/>
      <c r="E741" s="3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>
      <c r="A742" s="12"/>
      <c r="B742" s="12"/>
      <c r="C742" s="12"/>
      <c r="D742" s="31"/>
      <c r="E742" s="3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>
      <c r="A743" s="12"/>
      <c r="B743" s="12"/>
      <c r="C743" s="12"/>
      <c r="D743" s="31"/>
      <c r="E743" s="3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>
      <c r="A744" s="12"/>
      <c r="B744" s="12"/>
      <c r="C744" s="12"/>
      <c r="D744" s="31"/>
      <c r="E744" s="3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>
      <c r="A745" s="12"/>
      <c r="B745" s="12"/>
      <c r="C745" s="12"/>
      <c r="D745" s="31"/>
      <c r="E745" s="3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>
      <c r="A746" s="12"/>
      <c r="B746" s="12"/>
      <c r="C746" s="12"/>
      <c r="D746" s="31"/>
      <c r="E746" s="3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>
      <c r="A747" s="12"/>
      <c r="B747" s="12"/>
      <c r="C747" s="12"/>
      <c r="D747" s="31"/>
      <c r="E747" s="3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>
      <c r="A748" s="12"/>
      <c r="B748" s="12"/>
      <c r="C748" s="12"/>
      <c r="D748" s="31"/>
      <c r="E748" s="3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>
      <c r="A749" s="12"/>
      <c r="B749" s="12"/>
      <c r="C749" s="12"/>
      <c r="D749" s="31"/>
      <c r="E749" s="3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>
      <c r="A750" s="12"/>
      <c r="B750" s="12"/>
      <c r="C750" s="12"/>
      <c r="D750" s="31"/>
      <c r="E750" s="3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>
      <c r="A751" s="12"/>
      <c r="B751" s="12"/>
      <c r="C751" s="12"/>
      <c r="D751" s="31"/>
      <c r="E751" s="3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>
      <c r="A752" s="12"/>
      <c r="B752" s="12"/>
      <c r="C752" s="12"/>
      <c r="D752" s="31"/>
      <c r="E752" s="3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>
      <c r="A753" s="12"/>
      <c r="B753" s="12"/>
      <c r="C753" s="12"/>
      <c r="D753" s="31"/>
      <c r="E753" s="3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>
      <c r="A754" s="12"/>
      <c r="B754" s="12"/>
      <c r="C754" s="12"/>
      <c r="D754" s="31"/>
      <c r="E754" s="3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>
      <c r="A755" s="12"/>
      <c r="B755" s="12"/>
      <c r="C755" s="12"/>
      <c r="D755" s="31"/>
      <c r="E755" s="3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>
      <c r="A756" s="12"/>
      <c r="B756" s="12"/>
      <c r="C756" s="12"/>
      <c r="D756" s="31"/>
      <c r="E756" s="3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>
      <c r="A757" s="12"/>
      <c r="B757" s="12"/>
      <c r="C757" s="12"/>
      <c r="D757" s="31"/>
      <c r="E757" s="3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>
      <c r="A758" s="12"/>
      <c r="B758" s="12"/>
      <c r="C758" s="12"/>
      <c r="D758" s="31"/>
      <c r="E758" s="3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>
      <c r="A759" s="12"/>
      <c r="B759" s="12"/>
      <c r="C759" s="12"/>
      <c r="D759" s="31"/>
      <c r="E759" s="3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>
      <c r="A760" s="12"/>
      <c r="B760" s="12"/>
      <c r="C760" s="12"/>
      <c r="D760" s="31"/>
      <c r="E760" s="3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>
      <c r="A761" s="12"/>
      <c r="B761" s="12"/>
      <c r="C761" s="12"/>
      <c r="D761" s="31"/>
      <c r="E761" s="3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>
      <c r="A762" s="12"/>
      <c r="B762" s="12"/>
      <c r="C762" s="12"/>
      <c r="D762" s="31"/>
      <c r="E762" s="3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>
      <c r="A763" s="12"/>
      <c r="B763" s="12"/>
      <c r="C763" s="12"/>
      <c r="D763" s="31"/>
      <c r="E763" s="3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>
      <c r="A764" s="12"/>
      <c r="B764" s="12"/>
      <c r="C764" s="12"/>
      <c r="D764" s="31"/>
      <c r="E764" s="3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>
      <c r="A765" s="12"/>
      <c r="B765" s="12"/>
      <c r="C765" s="12"/>
      <c r="D765" s="31"/>
      <c r="E765" s="3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>
      <c r="A766" s="12"/>
      <c r="B766" s="12"/>
      <c r="C766" s="12"/>
      <c r="D766" s="31"/>
      <c r="E766" s="3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>
      <c r="A767" s="12"/>
      <c r="B767" s="12"/>
      <c r="C767" s="12"/>
      <c r="D767" s="31"/>
      <c r="E767" s="3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>
      <c r="A768" s="12"/>
      <c r="B768" s="12"/>
      <c r="C768" s="12"/>
      <c r="D768" s="31"/>
      <c r="E768" s="3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>
      <c r="A769" s="12"/>
      <c r="B769" s="12"/>
      <c r="C769" s="12"/>
      <c r="D769" s="31"/>
      <c r="E769" s="3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>
      <c r="A770" s="12"/>
      <c r="B770" s="12"/>
      <c r="C770" s="12"/>
      <c r="D770" s="31"/>
      <c r="E770" s="3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>
      <c r="A771" s="12"/>
      <c r="B771" s="12"/>
      <c r="C771" s="12"/>
      <c r="D771" s="31"/>
      <c r="E771" s="3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>
      <c r="A772" s="12"/>
      <c r="B772" s="12"/>
      <c r="C772" s="12"/>
      <c r="D772" s="31"/>
      <c r="E772" s="3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>
      <c r="A773" s="12"/>
      <c r="B773" s="12"/>
      <c r="C773" s="12"/>
      <c r="D773" s="31"/>
      <c r="E773" s="3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>
      <c r="A774" s="12"/>
      <c r="B774" s="12"/>
      <c r="C774" s="12"/>
      <c r="D774" s="31"/>
      <c r="E774" s="3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>
      <c r="A775" s="12"/>
      <c r="B775" s="12"/>
      <c r="C775" s="12"/>
      <c r="D775" s="31"/>
      <c r="E775" s="3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>
      <c r="A776" s="12"/>
      <c r="B776" s="12"/>
      <c r="C776" s="12"/>
      <c r="D776" s="31"/>
      <c r="E776" s="3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>
      <c r="A777" s="12"/>
      <c r="B777" s="12"/>
      <c r="C777" s="12"/>
      <c r="D777" s="31"/>
      <c r="E777" s="3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>
      <c r="A778" s="12"/>
      <c r="B778" s="12"/>
      <c r="C778" s="12"/>
      <c r="D778" s="31"/>
      <c r="E778" s="3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>
      <c r="A779" s="12"/>
      <c r="B779" s="12"/>
      <c r="C779" s="12"/>
      <c r="D779" s="31"/>
      <c r="E779" s="3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>
      <c r="A780" s="12"/>
      <c r="B780" s="12"/>
      <c r="C780" s="12"/>
      <c r="D780" s="31"/>
      <c r="E780" s="3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>
      <c r="A781" s="12"/>
      <c r="B781" s="12"/>
      <c r="C781" s="12"/>
      <c r="D781" s="31"/>
      <c r="E781" s="3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>
      <c r="A782" s="12"/>
      <c r="B782" s="12"/>
      <c r="C782" s="12"/>
      <c r="D782" s="31"/>
      <c r="E782" s="3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>
      <c r="A783" s="12"/>
      <c r="B783" s="12"/>
      <c r="C783" s="12"/>
      <c r="D783" s="31"/>
      <c r="E783" s="3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>
      <c r="A784" s="12"/>
      <c r="B784" s="12"/>
      <c r="C784" s="12"/>
      <c r="D784" s="31"/>
      <c r="E784" s="3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>
      <c r="A785" s="12"/>
      <c r="B785" s="12"/>
      <c r="C785" s="12"/>
      <c r="D785" s="31"/>
      <c r="E785" s="3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>
      <c r="A786" s="12"/>
      <c r="B786" s="12"/>
      <c r="C786" s="12"/>
      <c r="D786" s="31"/>
      <c r="E786" s="3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>
      <c r="A787" s="12"/>
      <c r="B787" s="12"/>
      <c r="C787" s="12"/>
      <c r="D787" s="31"/>
      <c r="E787" s="3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>
      <c r="A788" s="12"/>
      <c r="B788" s="12"/>
      <c r="C788" s="12"/>
      <c r="D788" s="31"/>
      <c r="E788" s="3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>
      <c r="A789" s="12"/>
      <c r="B789" s="12"/>
      <c r="C789" s="12"/>
      <c r="D789" s="31"/>
      <c r="E789" s="3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>
      <c r="A790" s="12"/>
      <c r="B790" s="12"/>
      <c r="C790" s="12"/>
      <c r="D790" s="31"/>
      <c r="E790" s="3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>
      <c r="A791" s="12"/>
      <c r="B791" s="12"/>
      <c r="C791" s="12"/>
      <c r="D791" s="31"/>
      <c r="E791" s="3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>
      <c r="A792" s="12"/>
      <c r="B792" s="12"/>
      <c r="C792" s="12"/>
      <c r="D792" s="31"/>
      <c r="E792" s="3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>
      <c r="A793" s="12"/>
      <c r="B793" s="12"/>
      <c r="C793" s="12"/>
      <c r="D793" s="31"/>
      <c r="E793" s="3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>
      <c r="A794" s="12"/>
      <c r="B794" s="12"/>
      <c r="C794" s="12"/>
      <c r="D794" s="31"/>
      <c r="E794" s="3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>
      <c r="A795" s="12"/>
      <c r="B795" s="12"/>
      <c r="C795" s="12"/>
      <c r="D795" s="31"/>
      <c r="E795" s="3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>
      <c r="A796" s="12"/>
      <c r="B796" s="12"/>
      <c r="C796" s="12"/>
      <c r="D796" s="31"/>
      <c r="E796" s="3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>
      <c r="A797" s="12"/>
      <c r="B797" s="12"/>
      <c r="C797" s="12"/>
      <c r="D797" s="31"/>
      <c r="E797" s="3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>
      <c r="A798" s="12"/>
      <c r="B798" s="12"/>
      <c r="C798" s="12"/>
      <c r="D798" s="31"/>
      <c r="E798" s="3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>
      <c r="A799" s="12"/>
      <c r="B799" s="12"/>
      <c r="C799" s="12"/>
      <c r="D799" s="31"/>
      <c r="E799" s="3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>
      <c r="A800" s="12"/>
      <c r="B800" s="12"/>
      <c r="C800" s="12"/>
      <c r="D800" s="31"/>
      <c r="E800" s="3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>
      <c r="A801" s="12"/>
      <c r="B801" s="12"/>
      <c r="C801" s="12"/>
      <c r="D801" s="31"/>
      <c r="E801" s="3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>
      <c r="A802" s="12"/>
      <c r="B802" s="12"/>
      <c r="C802" s="12"/>
      <c r="D802" s="31"/>
      <c r="E802" s="3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>
      <c r="A803" s="12"/>
      <c r="B803" s="12"/>
      <c r="C803" s="12"/>
      <c r="D803" s="31"/>
      <c r="E803" s="3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>
      <c r="A804" s="12"/>
      <c r="B804" s="12"/>
      <c r="C804" s="12"/>
      <c r="D804" s="31"/>
      <c r="E804" s="3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>
      <c r="A805" s="12"/>
      <c r="B805" s="12"/>
      <c r="C805" s="12"/>
      <c r="D805" s="31"/>
      <c r="E805" s="3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>
      <c r="A806" s="12"/>
      <c r="B806" s="12"/>
      <c r="C806" s="12"/>
      <c r="D806" s="31"/>
      <c r="E806" s="3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>
      <c r="A807" s="12"/>
      <c r="B807" s="12"/>
      <c r="C807" s="12"/>
      <c r="D807" s="31"/>
      <c r="E807" s="3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>
      <c r="A808" s="12"/>
      <c r="B808" s="12"/>
      <c r="C808" s="12"/>
      <c r="D808" s="31"/>
      <c r="E808" s="3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>
      <c r="A809" s="12"/>
      <c r="B809" s="12"/>
      <c r="C809" s="12"/>
      <c r="D809" s="31"/>
      <c r="E809" s="3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>
      <c r="A810" s="12"/>
      <c r="B810" s="12"/>
      <c r="C810" s="12"/>
      <c r="D810" s="31"/>
      <c r="E810" s="3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>
      <c r="A811" s="12"/>
      <c r="B811" s="12"/>
      <c r="C811" s="12"/>
      <c r="D811" s="31"/>
      <c r="E811" s="3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>
      <c r="A812" s="12"/>
      <c r="B812" s="12"/>
      <c r="C812" s="12"/>
      <c r="D812" s="31"/>
      <c r="E812" s="3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>
      <c r="A813" s="12"/>
      <c r="B813" s="12"/>
      <c r="C813" s="12"/>
      <c r="D813" s="31"/>
      <c r="E813" s="3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>
      <c r="A814" s="12"/>
      <c r="B814" s="12"/>
      <c r="C814" s="12"/>
      <c r="D814" s="31"/>
      <c r="E814" s="3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>
      <c r="A815" s="12"/>
      <c r="B815" s="12"/>
      <c r="C815" s="12"/>
      <c r="D815" s="31"/>
      <c r="E815" s="3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>
      <c r="A816" s="12"/>
      <c r="B816" s="12"/>
      <c r="C816" s="12"/>
      <c r="D816" s="31"/>
      <c r="E816" s="3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>
      <c r="A817" s="12"/>
      <c r="B817" s="12"/>
      <c r="C817" s="12"/>
      <c r="D817" s="31"/>
      <c r="E817" s="3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>
      <c r="A818" s="12"/>
      <c r="B818" s="12"/>
      <c r="C818" s="12"/>
      <c r="D818" s="31"/>
      <c r="E818" s="3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>
      <c r="A819" s="12"/>
      <c r="B819" s="12"/>
      <c r="C819" s="12"/>
      <c r="D819" s="31"/>
      <c r="E819" s="3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>
      <c r="A820" s="12"/>
      <c r="B820" s="12"/>
      <c r="C820" s="12"/>
      <c r="D820" s="31"/>
      <c r="E820" s="3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>
      <c r="A821" s="12"/>
      <c r="B821" s="12"/>
      <c r="C821" s="12"/>
      <c r="D821" s="31"/>
      <c r="E821" s="3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>
      <c r="A822" s="12"/>
      <c r="B822" s="12"/>
      <c r="C822" s="12"/>
      <c r="D822" s="31"/>
      <c r="E822" s="3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>
      <c r="A823" s="12"/>
      <c r="B823" s="12"/>
      <c r="C823" s="12"/>
      <c r="D823" s="31"/>
      <c r="E823" s="3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>
      <c r="A824" s="12"/>
      <c r="B824" s="12"/>
      <c r="C824" s="12"/>
      <c r="D824" s="31"/>
      <c r="E824" s="3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>
      <c r="A825" s="12"/>
      <c r="B825" s="12"/>
      <c r="C825" s="12"/>
      <c r="D825" s="31"/>
      <c r="E825" s="3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>
      <c r="A826" s="12"/>
      <c r="B826" s="12"/>
      <c r="C826" s="12"/>
      <c r="D826" s="31"/>
      <c r="E826" s="3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>
      <c r="A827" s="12"/>
      <c r="B827" s="12"/>
      <c r="C827" s="12"/>
      <c r="D827" s="31"/>
      <c r="E827" s="3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>
      <c r="A828" s="12"/>
      <c r="B828" s="12"/>
      <c r="C828" s="12"/>
      <c r="D828" s="31"/>
      <c r="E828" s="3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>
      <c r="A829" s="12"/>
      <c r="B829" s="12"/>
      <c r="C829" s="12"/>
      <c r="D829" s="31"/>
      <c r="E829" s="3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>
      <c r="A830" s="12"/>
      <c r="B830" s="12"/>
      <c r="C830" s="12"/>
      <c r="D830" s="31"/>
      <c r="E830" s="3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>
      <c r="A831" s="12"/>
      <c r="B831" s="12"/>
      <c r="C831" s="12"/>
      <c r="D831" s="31"/>
      <c r="E831" s="3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>
      <c r="A832" s="12"/>
      <c r="B832" s="12"/>
      <c r="C832" s="12"/>
      <c r="D832" s="31"/>
      <c r="E832" s="3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>
      <c r="A833" s="12"/>
      <c r="B833" s="12"/>
      <c r="C833" s="12"/>
      <c r="D833" s="31"/>
      <c r="E833" s="3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>
      <c r="A834" s="12"/>
      <c r="B834" s="12"/>
      <c r="C834" s="12"/>
      <c r="D834" s="31"/>
      <c r="E834" s="3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>
      <c r="A835" s="12"/>
      <c r="B835" s="12"/>
      <c r="C835" s="12"/>
      <c r="D835" s="31"/>
      <c r="E835" s="3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>
      <c r="A836" s="12"/>
      <c r="B836" s="12"/>
      <c r="C836" s="12"/>
      <c r="D836" s="31"/>
      <c r="E836" s="3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>
      <c r="A837" s="12"/>
      <c r="B837" s="12"/>
      <c r="C837" s="12"/>
      <c r="D837" s="31"/>
      <c r="E837" s="3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>
      <c r="A838" s="12"/>
      <c r="B838" s="12"/>
      <c r="C838" s="12"/>
      <c r="D838" s="31"/>
      <c r="E838" s="3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>
      <c r="A839" s="12"/>
      <c r="B839" s="12"/>
      <c r="C839" s="12"/>
      <c r="D839" s="31"/>
      <c r="E839" s="3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>
      <c r="A840" s="12"/>
      <c r="B840" s="12"/>
      <c r="C840" s="12"/>
      <c r="D840" s="31"/>
      <c r="E840" s="3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>
      <c r="A841" s="12"/>
      <c r="B841" s="12"/>
      <c r="C841" s="12"/>
      <c r="D841" s="31"/>
      <c r="E841" s="3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>
      <c r="A842" s="12"/>
      <c r="B842" s="12"/>
      <c r="C842" s="12"/>
      <c r="D842" s="31"/>
      <c r="E842" s="3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>
      <c r="A843" s="12"/>
      <c r="B843" s="12"/>
      <c r="C843" s="12"/>
      <c r="D843" s="31"/>
      <c r="E843" s="3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>
      <c r="A844" s="12"/>
      <c r="B844" s="12"/>
      <c r="C844" s="12"/>
      <c r="D844" s="31"/>
      <c r="E844" s="3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>
      <c r="A845" s="12"/>
      <c r="B845" s="12"/>
      <c r="C845" s="12"/>
      <c r="D845" s="31"/>
      <c r="E845" s="3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>
      <c r="A846" s="12"/>
      <c r="B846" s="12"/>
      <c r="C846" s="12"/>
      <c r="D846" s="31"/>
      <c r="E846" s="3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>
      <c r="A847" s="12"/>
      <c r="B847" s="12"/>
      <c r="C847" s="12"/>
      <c r="D847" s="31"/>
      <c r="E847" s="3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>
      <c r="A848" s="12"/>
      <c r="B848" s="12"/>
      <c r="C848" s="12"/>
      <c r="D848" s="31"/>
      <c r="E848" s="3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>
      <c r="A849" s="12"/>
      <c r="B849" s="12"/>
      <c r="C849" s="12"/>
      <c r="D849" s="31"/>
      <c r="E849" s="3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>
      <c r="A850" s="12"/>
      <c r="B850" s="12"/>
      <c r="C850" s="12"/>
      <c r="D850" s="31"/>
      <c r="E850" s="3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>
      <c r="A851" s="12"/>
      <c r="B851" s="12"/>
      <c r="C851" s="12"/>
      <c r="D851" s="31"/>
      <c r="E851" s="3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>
      <c r="A852" s="12"/>
      <c r="B852" s="12"/>
      <c r="C852" s="12"/>
      <c r="D852" s="31"/>
      <c r="E852" s="3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>
      <c r="A853" s="12"/>
      <c r="B853" s="12"/>
      <c r="C853" s="12"/>
      <c r="D853" s="31"/>
      <c r="E853" s="3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>
      <c r="A854" s="12"/>
      <c r="B854" s="12"/>
      <c r="C854" s="12"/>
      <c r="D854" s="31"/>
      <c r="E854" s="3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>
      <c r="A855" s="12"/>
      <c r="B855" s="12"/>
      <c r="C855" s="12"/>
      <c r="D855" s="31"/>
      <c r="E855" s="3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>
      <c r="A856" s="12"/>
      <c r="B856" s="12"/>
      <c r="C856" s="12"/>
      <c r="D856" s="31"/>
      <c r="E856" s="3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>
      <c r="A857" s="12"/>
      <c r="B857" s="12"/>
      <c r="C857" s="12"/>
      <c r="D857" s="31"/>
      <c r="E857" s="3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>
      <c r="A858" s="12"/>
      <c r="B858" s="12"/>
      <c r="C858" s="12"/>
      <c r="D858" s="31"/>
      <c r="E858" s="3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>
      <c r="A859" s="12"/>
      <c r="B859" s="12"/>
      <c r="C859" s="12"/>
      <c r="D859" s="31"/>
      <c r="E859" s="3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>
      <c r="A860" s="12"/>
      <c r="B860" s="12"/>
      <c r="C860" s="12"/>
      <c r="D860" s="31"/>
      <c r="E860" s="3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>
      <c r="A861" s="12"/>
      <c r="B861" s="12"/>
      <c r="C861" s="12"/>
      <c r="D861" s="31"/>
      <c r="E861" s="3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>
      <c r="A862" s="12"/>
      <c r="B862" s="12"/>
      <c r="C862" s="12"/>
      <c r="D862" s="31"/>
      <c r="E862" s="3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>
      <c r="A863" s="12"/>
      <c r="B863" s="12"/>
      <c r="C863" s="12"/>
      <c r="D863" s="31"/>
      <c r="E863" s="3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>
      <c r="A864" s="12"/>
      <c r="B864" s="12"/>
      <c r="C864" s="12"/>
      <c r="D864" s="31"/>
      <c r="E864" s="3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>
      <c r="A865" s="12"/>
      <c r="B865" s="12"/>
      <c r="C865" s="12"/>
      <c r="D865" s="31"/>
      <c r="E865" s="3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>
      <c r="A866" s="12"/>
      <c r="B866" s="12"/>
      <c r="C866" s="12"/>
      <c r="D866" s="31"/>
      <c r="E866" s="3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>
      <c r="A867" s="12"/>
      <c r="B867" s="12"/>
      <c r="C867" s="12"/>
      <c r="D867" s="31"/>
      <c r="E867" s="3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>
      <c r="A868" s="12"/>
      <c r="B868" s="12"/>
      <c r="C868" s="12"/>
      <c r="D868" s="31"/>
      <c r="E868" s="3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>
      <c r="A869" s="12"/>
      <c r="B869" s="12"/>
      <c r="C869" s="12"/>
      <c r="D869" s="31"/>
      <c r="E869" s="3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>
      <c r="A870" s="12"/>
      <c r="B870" s="12"/>
      <c r="C870" s="12"/>
      <c r="D870" s="31"/>
      <c r="E870" s="3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>
      <c r="A871" s="12"/>
      <c r="B871" s="12"/>
      <c r="C871" s="12"/>
      <c r="D871" s="31"/>
      <c r="E871" s="3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>
      <c r="A872" s="12"/>
      <c r="B872" s="12"/>
      <c r="C872" s="12"/>
      <c r="D872" s="31"/>
      <c r="E872" s="3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>
      <c r="A873" s="12"/>
      <c r="B873" s="12"/>
      <c r="C873" s="12"/>
      <c r="D873" s="31"/>
      <c r="E873" s="3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>
      <c r="A874" s="12"/>
      <c r="B874" s="12"/>
      <c r="C874" s="12"/>
      <c r="D874" s="31"/>
      <c r="E874" s="3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>
      <c r="A875" s="12"/>
      <c r="B875" s="12"/>
      <c r="C875" s="12"/>
      <c r="D875" s="31"/>
      <c r="E875" s="3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>
      <c r="A876" s="12"/>
      <c r="B876" s="12"/>
      <c r="C876" s="12"/>
      <c r="D876" s="31"/>
      <c r="E876" s="3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>
      <c r="A877" s="12"/>
      <c r="B877" s="12"/>
      <c r="C877" s="12"/>
      <c r="D877" s="31"/>
      <c r="E877" s="3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>
      <c r="A878" s="12"/>
      <c r="B878" s="12"/>
      <c r="C878" s="12"/>
      <c r="D878" s="31"/>
      <c r="E878" s="3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>
      <c r="A879" s="12"/>
      <c r="B879" s="12"/>
      <c r="C879" s="12"/>
      <c r="D879" s="31"/>
      <c r="E879" s="3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>
      <c r="A880" s="12"/>
      <c r="B880" s="12"/>
      <c r="C880" s="12"/>
      <c r="D880" s="31"/>
      <c r="E880" s="3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>
      <c r="A881" s="12"/>
      <c r="B881" s="12"/>
      <c r="C881" s="12"/>
      <c r="D881" s="31"/>
      <c r="E881" s="3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>
      <c r="A882" s="12"/>
      <c r="B882" s="12"/>
      <c r="C882" s="12"/>
      <c r="D882" s="31"/>
      <c r="E882" s="3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>
      <c r="A883" s="12"/>
      <c r="B883" s="12"/>
      <c r="C883" s="12"/>
      <c r="D883" s="31"/>
      <c r="E883" s="3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>
      <c r="A884" s="12"/>
      <c r="B884" s="12"/>
      <c r="C884" s="12"/>
      <c r="D884" s="31"/>
      <c r="E884" s="3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>
      <c r="A885" s="12"/>
      <c r="B885" s="12"/>
      <c r="C885" s="12"/>
      <c r="D885" s="31"/>
      <c r="E885" s="3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>
      <c r="A886" s="12"/>
      <c r="B886" s="12"/>
      <c r="C886" s="12"/>
      <c r="D886" s="31"/>
      <c r="E886" s="3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>
      <c r="A887" s="12"/>
      <c r="B887" s="12"/>
      <c r="C887" s="12"/>
      <c r="D887" s="31"/>
      <c r="E887" s="3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>
      <c r="A888" s="12"/>
      <c r="B888" s="12"/>
      <c r="C888" s="12"/>
      <c r="D888" s="31"/>
      <c r="E888" s="3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>
      <c r="A889" s="12"/>
      <c r="B889" s="12"/>
      <c r="C889" s="12"/>
      <c r="D889" s="31"/>
      <c r="E889" s="3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>
      <c r="A890" s="12"/>
      <c r="B890" s="12"/>
      <c r="C890" s="12"/>
      <c r="D890" s="31"/>
      <c r="E890" s="3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>
      <c r="A891" s="12"/>
      <c r="B891" s="12"/>
      <c r="C891" s="12"/>
      <c r="D891" s="31"/>
      <c r="E891" s="3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>
      <c r="A892" s="12"/>
      <c r="B892" s="12"/>
      <c r="C892" s="12"/>
      <c r="D892" s="31"/>
      <c r="E892" s="3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>
      <c r="A893" s="12"/>
      <c r="B893" s="12"/>
      <c r="C893" s="12"/>
      <c r="D893" s="31"/>
      <c r="E893" s="31"/>
      <c r="F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>
      <c r="A894" s="12"/>
      <c r="B894" s="12"/>
      <c r="C894" s="12"/>
      <c r="D894" s="31"/>
      <c r="E894" s="31"/>
      <c r="F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>
      <c r="A895" s="12"/>
      <c r="B895" s="12"/>
      <c r="C895" s="12"/>
      <c r="D895" s="31"/>
      <c r="E895" s="31"/>
      <c r="F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>
      <c r="A896" s="12"/>
      <c r="B896" s="12"/>
      <c r="C896" s="12"/>
      <c r="D896" s="31"/>
      <c r="E896" s="31"/>
      <c r="F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>
      <c r="A897" s="12"/>
      <c r="B897" s="12"/>
      <c r="C897" s="12"/>
      <c r="D897" s="31"/>
      <c r="E897" s="31"/>
      <c r="F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>
      <c r="A898" s="12"/>
      <c r="B898" s="12"/>
      <c r="C898" s="12"/>
      <c r="D898" s="31"/>
      <c r="E898" s="31"/>
      <c r="F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>
      <c r="A899" s="12"/>
      <c r="B899" s="12"/>
      <c r="C899" s="12"/>
      <c r="D899" s="31"/>
      <c r="E899" s="31"/>
      <c r="F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>
      <c r="A900" s="12"/>
      <c r="B900" s="12"/>
      <c r="C900" s="12"/>
      <c r="D900" s="31"/>
      <c r="E900" s="31"/>
      <c r="F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>
      <c r="A901" s="12"/>
      <c r="B901" s="12"/>
      <c r="C901" s="12"/>
      <c r="D901" s="31"/>
      <c r="E901" s="31"/>
      <c r="F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>
      <c r="A902" s="12"/>
      <c r="B902" s="12"/>
      <c r="C902" s="12"/>
      <c r="D902" s="31"/>
      <c r="E902" s="31"/>
      <c r="F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>
      <c r="A903" s="12"/>
      <c r="B903" s="12"/>
      <c r="C903" s="12"/>
      <c r="D903" s="31"/>
      <c r="E903" s="31"/>
      <c r="F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>
      <c r="A904" s="12"/>
      <c r="B904" s="12"/>
      <c r="C904" s="12"/>
      <c r="D904" s="31"/>
      <c r="E904" s="31"/>
      <c r="F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>
      <c r="A905" s="12"/>
      <c r="B905" s="12"/>
      <c r="C905" s="12"/>
      <c r="D905" s="31"/>
      <c r="E905" s="31"/>
      <c r="F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>
      <c r="A906" s="12"/>
      <c r="B906" s="12"/>
      <c r="C906" s="12"/>
      <c r="D906" s="31"/>
      <c r="E906" s="31"/>
      <c r="F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>
      <c r="A907" s="12"/>
      <c r="B907" s="12"/>
      <c r="C907" s="12"/>
      <c r="D907" s="31"/>
      <c r="E907" s="31"/>
      <c r="F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>
      <c r="A908" s="12"/>
      <c r="B908" s="12"/>
      <c r="C908" s="12"/>
      <c r="D908" s="31"/>
      <c r="E908" s="31"/>
      <c r="F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</sheetData>
  <dataValidations count="3">
    <dataValidation type="list" allowBlank="1" showErrorMessage="1" sqref="H2:H312" xr:uid="{00000000-0002-0000-0100-000000000000}">
      <formula1>"BAR,BARBEARIA,ESCOLINHA DO FLAMENGO,FAST TRAINIG,FESTA INFANTIL,FUTEBOL,FUTVOLEI,FUTVOLEI DAY USE,MATRIZ,FUNFUT,VOLEI,ATHLETA,P2 SOLAR ,IMPOSTOS,FOLHA DE PAGAMENTO"</formula1>
    </dataValidation>
    <dataValidation type="custom" allowBlank="1" showDropDown="1" sqref="K2:K312" xr:uid="{00000000-0002-0000-0100-000001000000}">
      <formula1>OR(NOT(ISERROR(DATEVALUE(K2))), AND(ISNUMBER(K2), LEFT(CELL("format", K2))="D"))</formula1>
    </dataValidation>
    <dataValidation type="custom" allowBlank="1" showDropDown="1" sqref="D2:E312" xr:uid="{00000000-0002-0000-0100-000002000000}">
      <formula1>AND(ISNUMBER(D2),(NOT(OR(NOT(ISERROR(DATEVALUE(D2))), AND(ISNUMBER(D2), LEFT(CELL("format", D2))="D")))))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/>
  </sheetViews>
  <sheetFormatPr defaultColWidth="12.5703125" defaultRowHeight="15.75" customHeight="1"/>
  <sheetData>
    <row r="1" spans="1:7">
      <c r="A1" s="5" t="s">
        <v>170</v>
      </c>
      <c r="B1" s="5">
        <v>5015</v>
      </c>
    </row>
    <row r="2" spans="1:7">
      <c r="A2" s="5" t="s">
        <v>299</v>
      </c>
      <c r="B2" s="5">
        <f>840+840</f>
        <v>1680</v>
      </c>
      <c r="C2" s="5">
        <v>1500</v>
      </c>
      <c r="D2" s="5">
        <v>1608</v>
      </c>
      <c r="E2" s="5">
        <v>1177.5</v>
      </c>
      <c r="F2" s="5">
        <v>925</v>
      </c>
      <c r="G2" s="5">
        <v>6890.5</v>
      </c>
    </row>
    <row r="3" spans="1:7">
      <c r="A3" s="5" t="s">
        <v>295</v>
      </c>
      <c r="B3" s="5">
        <v>4779</v>
      </c>
      <c r="C3" s="5">
        <v>3816</v>
      </c>
      <c r="D3" s="5">
        <v>4446</v>
      </c>
      <c r="E3" s="5">
        <v>6705</v>
      </c>
      <c r="F3" s="5">
        <f>SUM(B3:E3)</f>
        <v>19746</v>
      </c>
    </row>
    <row r="4" spans="1:7">
      <c r="A4" s="5" t="s">
        <v>296</v>
      </c>
      <c r="B4" s="5">
        <v>51578.8</v>
      </c>
      <c r="C4" s="5">
        <v>1155.05</v>
      </c>
      <c r="D4" s="5">
        <f t="shared" ref="D4:D5" si="0">B4-C4</f>
        <v>50423.75</v>
      </c>
    </row>
    <row r="5" spans="1:7">
      <c r="A5" s="5" t="s">
        <v>300</v>
      </c>
      <c r="B5" s="5">
        <v>33198</v>
      </c>
      <c r="C5" s="5">
        <v>1127.08</v>
      </c>
      <c r="D5" s="5">
        <f t="shared" si="0"/>
        <v>32070.92</v>
      </c>
    </row>
    <row r="6" spans="1:7">
      <c r="A6" s="5" t="s">
        <v>301</v>
      </c>
      <c r="B6" s="5">
        <v>8662.48</v>
      </c>
    </row>
    <row r="11" spans="1:7">
      <c r="D11" s="34">
        <f>SUM(B6,D5,D4,F3,G2,B1)</f>
        <v>122808.65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6"/>
  <sheetViews>
    <sheetView showGridLines="0" workbookViewId="0"/>
  </sheetViews>
  <sheetFormatPr defaultColWidth="12.5703125" defaultRowHeight="15.75" customHeight="1"/>
  <cols>
    <col min="1" max="1" width="28.28515625" customWidth="1"/>
    <col min="2" max="2" width="25" customWidth="1"/>
    <col min="3" max="4" width="23.42578125" customWidth="1"/>
  </cols>
  <sheetData>
    <row r="1" spans="1:17">
      <c r="C1" s="66" t="s">
        <v>302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7" ht="15.75" customHeight="1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7" ht="15.75" customHeight="1"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7" ht="15.75" customHeight="1"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7" ht="15.75" customHeight="1"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1:17" ht="15.75" customHeight="1"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7" ht="15.75" customHeight="1"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7" ht="15.75" customHeight="1"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7">
      <c r="A9" s="67" t="s">
        <v>303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35"/>
      <c r="O9" s="35"/>
      <c r="P9" s="35"/>
      <c r="Q9" s="36"/>
    </row>
    <row r="10" spans="1:17">
      <c r="A10" s="5"/>
      <c r="B10" s="5"/>
      <c r="C10" s="37"/>
    </row>
    <row r="11" spans="1:17">
      <c r="A11" s="38" t="s">
        <v>304</v>
      </c>
      <c r="B11" s="39" t="s">
        <v>11</v>
      </c>
      <c r="C11" s="37"/>
    </row>
    <row r="12" spans="1:17">
      <c r="A12" s="40" t="s">
        <v>17</v>
      </c>
      <c r="B12" s="41" t="s">
        <v>305</v>
      </c>
      <c r="C12" s="37"/>
    </row>
    <row r="13" spans="1:17">
      <c r="A13" s="42" t="s">
        <v>99</v>
      </c>
      <c r="B13" s="43" t="s">
        <v>305</v>
      </c>
      <c r="C13" s="37"/>
    </row>
    <row r="14" spans="1:17">
      <c r="A14" s="40" t="s">
        <v>248</v>
      </c>
      <c r="B14" s="41" t="s">
        <v>305</v>
      </c>
    </row>
    <row r="15" spans="1:17">
      <c r="A15" s="42" t="s">
        <v>144</v>
      </c>
      <c r="B15" s="43" t="s">
        <v>305</v>
      </c>
    </row>
    <row r="16" spans="1:17">
      <c r="A16" s="40" t="s">
        <v>20</v>
      </c>
      <c r="B16" s="41" t="s">
        <v>306</v>
      </c>
    </row>
    <row r="17" spans="1:2">
      <c r="A17" s="42" t="s">
        <v>41</v>
      </c>
      <c r="B17" s="43" t="s">
        <v>306</v>
      </c>
    </row>
    <row r="18" spans="1:2">
      <c r="A18" s="40" t="s">
        <v>307</v>
      </c>
      <c r="B18" s="41" t="s">
        <v>306</v>
      </c>
    </row>
    <row r="19" spans="1:2">
      <c r="A19" s="42" t="s">
        <v>170</v>
      </c>
      <c r="B19" s="43" t="s">
        <v>306</v>
      </c>
    </row>
    <row r="20" spans="1:2">
      <c r="A20" s="40" t="s">
        <v>239</v>
      </c>
      <c r="B20" s="41" t="s">
        <v>306</v>
      </c>
    </row>
    <row r="21" spans="1:2">
      <c r="A21" s="42" t="s">
        <v>67</v>
      </c>
      <c r="B21" s="43" t="s">
        <v>306</v>
      </c>
    </row>
    <row r="22" spans="1:2">
      <c r="A22" s="40" t="s">
        <v>127</v>
      </c>
      <c r="B22" s="41" t="s">
        <v>306</v>
      </c>
    </row>
    <row r="23" spans="1:2">
      <c r="A23" s="42" t="s">
        <v>250</v>
      </c>
      <c r="B23" s="43" t="s">
        <v>305</v>
      </c>
    </row>
    <row r="24" spans="1:2">
      <c r="A24" s="40" t="s">
        <v>203</v>
      </c>
      <c r="B24" s="41" t="s">
        <v>305</v>
      </c>
    </row>
    <row r="25" spans="1:2">
      <c r="A25" s="42" t="s">
        <v>187</v>
      </c>
      <c r="B25" s="43" t="s">
        <v>308</v>
      </c>
    </row>
    <row r="26" spans="1:2">
      <c r="A26" s="44" t="s">
        <v>309</v>
      </c>
      <c r="B26" s="45" t="s">
        <v>310</v>
      </c>
    </row>
  </sheetData>
  <mergeCells count="2">
    <mergeCell ref="C1:O8"/>
    <mergeCell ref="A9:M9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24"/>
  <sheetViews>
    <sheetView showGridLines="0" workbookViewId="0"/>
  </sheetViews>
  <sheetFormatPr defaultColWidth="12.5703125" defaultRowHeight="15.75" customHeight="1"/>
  <cols>
    <col min="1" max="1" width="28" customWidth="1"/>
    <col min="2" max="2" width="17.28515625" customWidth="1"/>
  </cols>
  <sheetData>
    <row r="1" spans="1:17">
      <c r="C1" s="69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15.75" customHeight="1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1:17" ht="15.75" customHeight="1"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1:17" ht="15.75" customHeight="1"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15.75" customHeight="1"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7" ht="15.75" customHeight="1"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17" ht="15.75" customHeight="1"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17" ht="15.75" customHeight="1"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>
      <c r="A9" s="67" t="s">
        <v>203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70"/>
    </row>
    <row r="10" spans="1:17">
      <c r="A10" s="5"/>
      <c r="B10" s="5"/>
      <c r="C10" s="5"/>
      <c r="D10" s="5"/>
    </row>
    <row r="11" spans="1:17">
      <c r="A11" s="38" t="s">
        <v>311</v>
      </c>
      <c r="B11" s="46" t="s">
        <v>312</v>
      </c>
      <c r="C11" s="46" t="s">
        <v>12</v>
      </c>
      <c r="D11" s="46" t="s">
        <v>5</v>
      </c>
      <c r="E11" s="39" t="s">
        <v>6</v>
      </c>
      <c r="G11" s="5">
        <v>7</v>
      </c>
      <c r="H11" s="5">
        <v>6</v>
      </c>
    </row>
    <row r="12" spans="1:17">
      <c r="A12" s="40" t="s">
        <v>313</v>
      </c>
      <c r="B12" s="14" t="s">
        <v>314</v>
      </c>
      <c r="C12" s="47">
        <v>45444</v>
      </c>
      <c r="D12" s="15">
        <v>20</v>
      </c>
      <c r="E12" s="41"/>
      <c r="G12" s="5">
        <v>1586.4</v>
      </c>
      <c r="H12" s="5">
        <v>1894.2</v>
      </c>
    </row>
    <row r="13" spans="1:17">
      <c r="A13" s="40" t="s">
        <v>315</v>
      </c>
      <c r="B13" s="14" t="s">
        <v>314</v>
      </c>
      <c r="C13" s="47">
        <v>45444</v>
      </c>
      <c r="D13" s="15">
        <v>10</v>
      </c>
      <c r="E13" s="41"/>
    </row>
    <row r="14" spans="1:17">
      <c r="A14" s="40" t="s">
        <v>316</v>
      </c>
      <c r="B14" s="14" t="s">
        <v>314</v>
      </c>
      <c r="C14" s="47">
        <v>45444</v>
      </c>
      <c r="D14" s="15">
        <v>7</v>
      </c>
      <c r="E14" s="41"/>
    </row>
    <row r="15" spans="1:17">
      <c r="A15" s="40" t="s">
        <v>317</v>
      </c>
      <c r="B15" s="14" t="s">
        <v>314</v>
      </c>
      <c r="C15" s="47">
        <v>45444</v>
      </c>
      <c r="D15" s="15">
        <v>10</v>
      </c>
      <c r="E15" s="41"/>
    </row>
    <row r="16" spans="1:17">
      <c r="A16" s="40" t="s">
        <v>318</v>
      </c>
      <c r="B16" s="14" t="s">
        <v>314</v>
      </c>
      <c r="C16" s="47">
        <v>45444</v>
      </c>
      <c r="D16" s="15">
        <v>10</v>
      </c>
      <c r="E16" s="41"/>
    </row>
    <row r="17" spans="1:5">
      <c r="A17" s="40" t="s">
        <v>313</v>
      </c>
      <c r="B17" s="14" t="s">
        <v>314</v>
      </c>
      <c r="C17" s="47">
        <v>45445</v>
      </c>
      <c r="D17" s="15">
        <v>22</v>
      </c>
      <c r="E17" s="41"/>
    </row>
    <row r="18" spans="1:5">
      <c r="A18" s="40" t="s">
        <v>316</v>
      </c>
      <c r="B18" s="14" t="s">
        <v>314</v>
      </c>
      <c r="C18" s="47">
        <v>45445</v>
      </c>
      <c r="D18" s="15">
        <v>7.6</v>
      </c>
      <c r="E18" s="41"/>
    </row>
    <row r="19" spans="1:5">
      <c r="A19" s="40" t="s">
        <v>315</v>
      </c>
      <c r="B19" s="14" t="s">
        <v>314</v>
      </c>
      <c r="C19" s="47">
        <v>45445</v>
      </c>
      <c r="D19" s="15">
        <v>11</v>
      </c>
      <c r="E19" s="41"/>
    </row>
    <row r="20" spans="1:5">
      <c r="A20" s="40" t="s">
        <v>317</v>
      </c>
      <c r="B20" s="14" t="s">
        <v>314</v>
      </c>
      <c r="C20" s="47">
        <v>45445</v>
      </c>
      <c r="D20" s="15">
        <v>10</v>
      </c>
      <c r="E20" s="41"/>
    </row>
    <row r="21" spans="1:5">
      <c r="A21" s="40" t="s">
        <v>319</v>
      </c>
      <c r="B21" s="14" t="s">
        <v>320</v>
      </c>
      <c r="C21" s="47">
        <v>45445</v>
      </c>
      <c r="D21" s="15">
        <v>130</v>
      </c>
      <c r="E21" s="41"/>
    </row>
    <row r="22" spans="1:5">
      <c r="A22" s="40" t="s">
        <v>313</v>
      </c>
      <c r="B22" s="14" t="s">
        <v>314</v>
      </c>
      <c r="C22" s="47">
        <v>45446</v>
      </c>
      <c r="D22" s="15">
        <v>22</v>
      </c>
      <c r="E22" s="41"/>
    </row>
    <row r="23" spans="1:5">
      <c r="A23" s="40" t="s">
        <v>318</v>
      </c>
      <c r="B23" s="14" t="s">
        <v>314</v>
      </c>
      <c r="C23" s="47">
        <v>45446</v>
      </c>
      <c r="D23" s="15">
        <v>10</v>
      </c>
      <c r="E23" s="41"/>
    </row>
    <row r="24" spans="1:5">
      <c r="A24" s="40" t="s">
        <v>315</v>
      </c>
      <c r="B24" s="14" t="s">
        <v>314</v>
      </c>
      <c r="C24" s="47">
        <v>45446</v>
      </c>
      <c r="D24" s="15">
        <v>10</v>
      </c>
      <c r="E24" s="41"/>
    </row>
    <row r="25" spans="1:5">
      <c r="A25" s="40" t="s">
        <v>313</v>
      </c>
      <c r="B25" s="14" t="s">
        <v>314</v>
      </c>
      <c r="C25" s="47">
        <v>45447</v>
      </c>
      <c r="D25" s="15">
        <v>22</v>
      </c>
      <c r="E25" s="41"/>
    </row>
    <row r="26" spans="1:5">
      <c r="A26" s="40" t="s">
        <v>316</v>
      </c>
      <c r="B26" s="14" t="s">
        <v>314</v>
      </c>
      <c r="C26" s="47">
        <v>45447</v>
      </c>
      <c r="D26" s="15">
        <v>7</v>
      </c>
      <c r="E26" s="41"/>
    </row>
    <row r="27" spans="1:5">
      <c r="A27" s="40" t="s">
        <v>318</v>
      </c>
      <c r="B27" s="14" t="s">
        <v>314</v>
      </c>
      <c r="C27" s="47">
        <v>45447</v>
      </c>
      <c r="D27" s="15">
        <v>10</v>
      </c>
      <c r="E27" s="41"/>
    </row>
    <row r="28" spans="1:5">
      <c r="A28" s="40" t="s">
        <v>317</v>
      </c>
      <c r="B28" s="14" t="s">
        <v>314</v>
      </c>
      <c r="C28" s="47">
        <v>45447</v>
      </c>
      <c r="D28" s="15">
        <v>10</v>
      </c>
      <c r="E28" s="41"/>
    </row>
    <row r="29" spans="1:5">
      <c r="A29" s="40" t="s">
        <v>318</v>
      </c>
      <c r="B29" s="14" t="s">
        <v>314</v>
      </c>
      <c r="C29" s="47">
        <v>45448</v>
      </c>
      <c r="D29" s="15">
        <v>10</v>
      </c>
      <c r="E29" s="41"/>
    </row>
    <row r="30" spans="1:5">
      <c r="A30" s="40" t="s">
        <v>315</v>
      </c>
      <c r="B30" s="14" t="s">
        <v>314</v>
      </c>
      <c r="C30" s="47">
        <v>45448</v>
      </c>
      <c r="D30" s="15">
        <v>10</v>
      </c>
      <c r="E30" s="41"/>
    </row>
    <row r="31" spans="1:5">
      <c r="A31" s="40" t="s">
        <v>316</v>
      </c>
      <c r="B31" s="14" t="s">
        <v>314</v>
      </c>
      <c r="C31" s="47">
        <v>45448</v>
      </c>
      <c r="D31" s="15">
        <v>8</v>
      </c>
      <c r="E31" s="41"/>
    </row>
    <row r="32" spans="1:5">
      <c r="A32" s="40" t="s">
        <v>317</v>
      </c>
      <c r="B32" s="14" t="s">
        <v>314</v>
      </c>
      <c r="C32" s="47">
        <v>45448</v>
      </c>
      <c r="D32" s="15">
        <v>11</v>
      </c>
      <c r="E32" s="41"/>
    </row>
    <row r="33" spans="1:5">
      <c r="A33" s="40" t="s">
        <v>321</v>
      </c>
      <c r="B33" s="14" t="s">
        <v>314</v>
      </c>
      <c r="C33" s="47">
        <v>45449</v>
      </c>
      <c r="D33" s="15">
        <v>10</v>
      </c>
      <c r="E33" s="41"/>
    </row>
    <row r="34" spans="1:5">
      <c r="A34" s="40" t="s">
        <v>316</v>
      </c>
      <c r="B34" s="14" t="s">
        <v>314</v>
      </c>
      <c r="C34" s="47">
        <v>45449</v>
      </c>
      <c r="D34" s="15">
        <v>8</v>
      </c>
      <c r="E34" s="41"/>
    </row>
    <row r="35" spans="1:5">
      <c r="A35" s="40" t="s">
        <v>315</v>
      </c>
      <c r="B35" s="14" t="s">
        <v>314</v>
      </c>
      <c r="C35" s="47">
        <v>45449</v>
      </c>
      <c r="D35" s="15">
        <v>10</v>
      </c>
      <c r="E35" s="41"/>
    </row>
    <row r="36" spans="1:5">
      <c r="A36" s="40" t="s">
        <v>317</v>
      </c>
      <c r="B36" s="14" t="s">
        <v>314</v>
      </c>
      <c r="C36" s="47">
        <v>45449</v>
      </c>
      <c r="D36" s="15">
        <v>11</v>
      </c>
      <c r="E36" s="41"/>
    </row>
    <row r="37" spans="1:5">
      <c r="A37" s="40" t="s">
        <v>318</v>
      </c>
      <c r="B37" s="14" t="s">
        <v>314</v>
      </c>
      <c r="C37" s="47">
        <v>45450</v>
      </c>
      <c r="D37" s="15">
        <v>10</v>
      </c>
      <c r="E37" s="41"/>
    </row>
    <row r="38" spans="1:5">
      <c r="A38" s="40" t="s">
        <v>316</v>
      </c>
      <c r="B38" s="14" t="s">
        <v>314</v>
      </c>
      <c r="C38" s="47">
        <v>45450</v>
      </c>
      <c r="D38" s="15">
        <v>8</v>
      </c>
      <c r="E38" s="41"/>
    </row>
    <row r="39" spans="1:5">
      <c r="A39" s="40" t="s">
        <v>315</v>
      </c>
      <c r="B39" s="14" t="s">
        <v>314</v>
      </c>
      <c r="C39" s="47">
        <v>45450</v>
      </c>
      <c r="D39" s="15">
        <v>10</v>
      </c>
      <c r="E39" s="41"/>
    </row>
    <row r="40" spans="1:5">
      <c r="A40" s="40" t="s">
        <v>317</v>
      </c>
      <c r="B40" s="14" t="s">
        <v>314</v>
      </c>
      <c r="C40" s="47">
        <v>45450</v>
      </c>
      <c r="D40" s="15">
        <v>11</v>
      </c>
      <c r="E40" s="41"/>
    </row>
    <row r="41" spans="1:5">
      <c r="A41" s="40" t="s">
        <v>313</v>
      </c>
      <c r="B41" s="14" t="s">
        <v>314</v>
      </c>
      <c r="C41" s="47">
        <v>45451</v>
      </c>
      <c r="D41" s="15">
        <v>66</v>
      </c>
      <c r="E41" s="41"/>
    </row>
    <row r="42" spans="1:5">
      <c r="A42" s="40" t="s">
        <v>317</v>
      </c>
      <c r="B42" s="14" t="s">
        <v>314</v>
      </c>
      <c r="C42" s="47">
        <v>45451</v>
      </c>
      <c r="D42" s="15">
        <v>20</v>
      </c>
      <c r="E42" s="41"/>
    </row>
    <row r="43" spans="1:5">
      <c r="A43" s="40" t="s">
        <v>316</v>
      </c>
      <c r="B43" s="14" t="s">
        <v>314</v>
      </c>
      <c r="C43" s="47">
        <v>45451</v>
      </c>
      <c r="D43" s="15">
        <v>7</v>
      </c>
      <c r="E43" s="41"/>
    </row>
    <row r="44" spans="1:5">
      <c r="A44" s="40" t="s">
        <v>322</v>
      </c>
      <c r="B44" s="14" t="s">
        <v>314</v>
      </c>
      <c r="C44" s="47">
        <v>45451</v>
      </c>
      <c r="D44" s="15">
        <v>7</v>
      </c>
      <c r="E44" s="41"/>
    </row>
    <row r="45" spans="1:5">
      <c r="A45" s="40" t="s">
        <v>315</v>
      </c>
      <c r="B45" s="14" t="s">
        <v>314</v>
      </c>
      <c r="C45" s="47">
        <v>45451</v>
      </c>
      <c r="D45" s="15">
        <v>12</v>
      </c>
      <c r="E45" s="41"/>
    </row>
    <row r="46" spans="1:5">
      <c r="A46" s="40" t="s">
        <v>322</v>
      </c>
      <c r="B46" s="14" t="s">
        <v>320</v>
      </c>
      <c r="C46" s="47">
        <v>45451</v>
      </c>
      <c r="D46" s="15">
        <v>130</v>
      </c>
      <c r="E46" s="41"/>
    </row>
    <row r="47" spans="1:5">
      <c r="A47" s="40" t="s">
        <v>319</v>
      </c>
      <c r="B47" s="14" t="s">
        <v>320</v>
      </c>
      <c r="C47" s="47">
        <v>45451</v>
      </c>
      <c r="D47" s="15">
        <v>130</v>
      </c>
      <c r="E47" s="41"/>
    </row>
    <row r="48" spans="1:5">
      <c r="A48" s="40" t="s">
        <v>318</v>
      </c>
      <c r="B48" s="14" t="s">
        <v>314</v>
      </c>
      <c r="C48" s="47">
        <v>45452</v>
      </c>
      <c r="D48" s="15">
        <v>10</v>
      </c>
      <c r="E48" s="41"/>
    </row>
    <row r="49" spans="1:5">
      <c r="A49" s="40" t="s">
        <v>313</v>
      </c>
      <c r="B49" s="14" t="s">
        <v>314</v>
      </c>
      <c r="C49" s="47">
        <v>45452</v>
      </c>
      <c r="D49" s="15">
        <v>22</v>
      </c>
      <c r="E49" s="41"/>
    </row>
    <row r="50" spans="1:5">
      <c r="A50" s="40" t="s">
        <v>315</v>
      </c>
      <c r="B50" s="14" t="s">
        <v>314</v>
      </c>
      <c r="C50" s="47">
        <v>45452</v>
      </c>
      <c r="D50" s="15">
        <v>10</v>
      </c>
      <c r="E50" s="41"/>
    </row>
    <row r="51" spans="1:5">
      <c r="A51" s="40" t="s">
        <v>313</v>
      </c>
      <c r="B51" s="14" t="s">
        <v>314</v>
      </c>
      <c r="C51" s="47">
        <v>45453</v>
      </c>
      <c r="D51" s="15">
        <v>22</v>
      </c>
      <c r="E51" s="41"/>
    </row>
    <row r="52" spans="1:5">
      <c r="A52" s="40" t="s">
        <v>315</v>
      </c>
      <c r="B52" s="14" t="s">
        <v>314</v>
      </c>
      <c r="C52" s="47">
        <v>45453</v>
      </c>
      <c r="D52" s="15">
        <v>10</v>
      </c>
      <c r="E52" s="41"/>
    </row>
    <row r="53" spans="1:5">
      <c r="A53" s="40" t="s">
        <v>315</v>
      </c>
      <c r="B53" s="14" t="s">
        <v>314</v>
      </c>
      <c r="C53" s="47">
        <v>45454</v>
      </c>
      <c r="D53" s="15">
        <v>50</v>
      </c>
      <c r="E53" s="41"/>
    </row>
    <row r="54" spans="1:5">
      <c r="A54" s="40" t="s">
        <v>313</v>
      </c>
      <c r="B54" s="14" t="s">
        <v>314</v>
      </c>
      <c r="C54" s="47">
        <v>45454</v>
      </c>
      <c r="D54" s="15">
        <v>22</v>
      </c>
      <c r="E54" s="41"/>
    </row>
    <row r="55" spans="1:5">
      <c r="A55" s="40" t="s">
        <v>316</v>
      </c>
      <c r="B55" s="14" t="s">
        <v>314</v>
      </c>
      <c r="C55" s="47">
        <v>45454</v>
      </c>
      <c r="D55" s="15">
        <v>8</v>
      </c>
      <c r="E55" s="41"/>
    </row>
    <row r="56" spans="1:5">
      <c r="A56" s="40" t="s">
        <v>317</v>
      </c>
      <c r="B56" s="14" t="s">
        <v>314</v>
      </c>
      <c r="C56" s="47">
        <v>45454</v>
      </c>
      <c r="D56" s="15">
        <v>10</v>
      </c>
      <c r="E56" s="41"/>
    </row>
    <row r="57" spans="1:5">
      <c r="A57" s="40" t="s">
        <v>316</v>
      </c>
      <c r="B57" s="14" t="s">
        <v>314</v>
      </c>
      <c r="C57" s="47">
        <v>45463</v>
      </c>
      <c r="D57" s="15">
        <v>8</v>
      </c>
      <c r="E57" s="41"/>
    </row>
    <row r="58" spans="1:5">
      <c r="A58" s="40" t="s">
        <v>313</v>
      </c>
      <c r="B58" s="14" t="s">
        <v>314</v>
      </c>
      <c r="C58" s="47">
        <v>45463</v>
      </c>
      <c r="D58" s="15">
        <v>22</v>
      </c>
      <c r="E58" s="41"/>
    </row>
    <row r="59" spans="1:5">
      <c r="A59" s="40" t="s">
        <v>322</v>
      </c>
      <c r="B59" s="14" t="s">
        <v>314</v>
      </c>
      <c r="C59" s="47">
        <v>45463</v>
      </c>
      <c r="D59" s="15">
        <v>10</v>
      </c>
      <c r="E59" s="41"/>
    </row>
    <row r="60" spans="1:5">
      <c r="A60" s="40" t="s">
        <v>323</v>
      </c>
      <c r="B60" s="14" t="s">
        <v>314</v>
      </c>
      <c r="C60" s="47">
        <v>45463</v>
      </c>
      <c r="D60" s="15">
        <v>10</v>
      </c>
      <c r="E60" s="41"/>
    </row>
    <row r="61" spans="1:5">
      <c r="A61" s="40" t="s">
        <v>317</v>
      </c>
      <c r="B61" s="14" t="s">
        <v>314</v>
      </c>
      <c r="C61" s="47">
        <v>45463</v>
      </c>
      <c r="D61" s="15">
        <v>20</v>
      </c>
      <c r="E61" s="41"/>
    </row>
    <row r="62" spans="1:5">
      <c r="A62" s="40" t="s">
        <v>322</v>
      </c>
      <c r="B62" s="14" t="s">
        <v>314</v>
      </c>
      <c r="C62" s="47">
        <v>45464</v>
      </c>
      <c r="D62" s="15">
        <v>7</v>
      </c>
      <c r="E62" s="41"/>
    </row>
    <row r="63" spans="1:5">
      <c r="A63" s="40" t="s">
        <v>324</v>
      </c>
      <c r="B63" s="14" t="s">
        <v>314</v>
      </c>
      <c r="C63" s="47">
        <v>45464</v>
      </c>
      <c r="D63" s="15">
        <v>7</v>
      </c>
      <c r="E63" s="41"/>
    </row>
    <row r="64" spans="1:5">
      <c r="A64" s="40" t="s">
        <v>317</v>
      </c>
      <c r="B64" s="14" t="s">
        <v>314</v>
      </c>
      <c r="C64" s="47">
        <v>45464</v>
      </c>
      <c r="D64" s="15">
        <v>10</v>
      </c>
      <c r="E64" s="41"/>
    </row>
    <row r="65" spans="1:5">
      <c r="A65" s="40" t="s">
        <v>321</v>
      </c>
      <c r="B65" s="14" t="s">
        <v>314</v>
      </c>
      <c r="C65" s="47">
        <v>45465</v>
      </c>
      <c r="D65" s="15">
        <v>20</v>
      </c>
      <c r="E65" s="41"/>
    </row>
    <row r="66" spans="1:5">
      <c r="A66" s="40" t="s">
        <v>313</v>
      </c>
      <c r="B66" s="14" t="s">
        <v>314</v>
      </c>
      <c r="C66" s="47">
        <v>45465</v>
      </c>
      <c r="D66" s="15">
        <v>22</v>
      </c>
      <c r="E66" s="41"/>
    </row>
    <row r="67" spans="1:5">
      <c r="A67" s="40" t="s">
        <v>317</v>
      </c>
      <c r="B67" s="14" t="s">
        <v>314</v>
      </c>
      <c r="C67" s="47">
        <v>45465</v>
      </c>
      <c r="D67" s="15">
        <v>10</v>
      </c>
      <c r="E67" s="41"/>
    </row>
    <row r="68" spans="1:5">
      <c r="A68" s="40" t="s">
        <v>322</v>
      </c>
      <c r="B68" s="14" t="s">
        <v>314</v>
      </c>
      <c r="C68" s="47">
        <v>45465</v>
      </c>
      <c r="D68" s="15">
        <v>8</v>
      </c>
      <c r="E68" s="41"/>
    </row>
    <row r="69" spans="1:5">
      <c r="A69" s="40" t="s">
        <v>316</v>
      </c>
      <c r="B69" s="14" t="s">
        <v>314</v>
      </c>
      <c r="C69" s="47">
        <v>45465</v>
      </c>
      <c r="D69" s="15">
        <v>8</v>
      </c>
      <c r="E69" s="41"/>
    </row>
    <row r="70" spans="1:5">
      <c r="A70" s="40" t="s">
        <v>315</v>
      </c>
      <c r="B70" s="14" t="s">
        <v>314</v>
      </c>
      <c r="C70" s="47">
        <v>45465</v>
      </c>
      <c r="D70" s="15">
        <v>10</v>
      </c>
      <c r="E70" s="41"/>
    </row>
    <row r="71" spans="1:5">
      <c r="A71" s="40" t="s">
        <v>319</v>
      </c>
      <c r="B71" s="14" t="s">
        <v>320</v>
      </c>
      <c r="C71" s="47">
        <v>45465</v>
      </c>
      <c r="D71" s="15">
        <v>130</v>
      </c>
      <c r="E71" s="41"/>
    </row>
    <row r="72" spans="1:5">
      <c r="A72" s="40" t="s">
        <v>313</v>
      </c>
      <c r="B72" s="14" t="s">
        <v>314</v>
      </c>
      <c r="C72" s="47">
        <v>45466</v>
      </c>
      <c r="D72" s="15">
        <v>22</v>
      </c>
      <c r="E72" s="41"/>
    </row>
    <row r="73" spans="1:5">
      <c r="A73" s="40" t="s">
        <v>315</v>
      </c>
      <c r="B73" s="14" t="s">
        <v>314</v>
      </c>
      <c r="C73" s="47">
        <v>45466</v>
      </c>
      <c r="D73" s="15">
        <v>12</v>
      </c>
      <c r="E73" s="41"/>
    </row>
    <row r="74" spans="1:5">
      <c r="A74" s="40" t="s">
        <v>316</v>
      </c>
      <c r="B74" s="14" t="s">
        <v>314</v>
      </c>
      <c r="C74" s="47">
        <v>45466</v>
      </c>
      <c r="D74" s="15">
        <v>7.5</v>
      </c>
      <c r="E74" s="41"/>
    </row>
    <row r="75" spans="1:5">
      <c r="A75" s="40" t="s">
        <v>322</v>
      </c>
      <c r="B75" s="14" t="s">
        <v>314</v>
      </c>
      <c r="C75" s="47">
        <v>45466</v>
      </c>
      <c r="D75" s="15">
        <v>7.5</v>
      </c>
      <c r="E75" s="41"/>
    </row>
    <row r="76" spans="1:5">
      <c r="A76" s="40" t="s">
        <v>317</v>
      </c>
      <c r="B76" s="14" t="s">
        <v>314</v>
      </c>
      <c r="C76" s="47">
        <v>45466</v>
      </c>
      <c r="D76" s="15">
        <v>10</v>
      </c>
      <c r="E76" s="41"/>
    </row>
    <row r="77" spans="1:5">
      <c r="A77" s="40" t="s">
        <v>315</v>
      </c>
      <c r="B77" s="14" t="s">
        <v>314</v>
      </c>
      <c r="C77" s="47">
        <v>45467</v>
      </c>
      <c r="D77" s="15">
        <v>10</v>
      </c>
      <c r="E77" s="41"/>
    </row>
    <row r="78" spans="1:5">
      <c r="A78" s="40" t="s">
        <v>322</v>
      </c>
      <c r="B78" s="14" t="s">
        <v>314</v>
      </c>
      <c r="C78" s="47">
        <v>45467</v>
      </c>
      <c r="D78" s="15">
        <v>7.8</v>
      </c>
      <c r="E78" s="41"/>
    </row>
    <row r="79" spans="1:5">
      <c r="A79" s="40" t="s">
        <v>318</v>
      </c>
      <c r="B79" s="14" t="s">
        <v>314</v>
      </c>
      <c r="C79" s="47">
        <v>45467</v>
      </c>
      <c r="D79" s="15">
        <v>10</v>
      </c>
      <c r="E79" s="41"/>
    </row>
    <row r="80" spans="1:5">
      <c r="A80" s="40" t="s">
        <v>325</v>
      </c>
      <c r="B80" s="14" t="s">
        <v>314</v>
      </c>
      <c r="C80" s="47">
        <v>45467</v>
      </c>
      <c r="D80" s="15">
        <v>22</v>
      </c>
      <c r="E80" s="41"/>
    </row>
    <row r="81" spans="1:5">
      <c r="A81" s="40" t="s">
        <v>313</v>
      </c>
      <c r="B81" s="14" t="s">
        <v>314</v>
      </c>
      <c r="C81" s="47">
        <v>45468</v>
      </c>
      <c r="D81" s="15">
        <v>22</v>
      </c>
      <c r="E81" s="41"/>
    </row>
    <row r="82" spans="1:5">
      <c r="A82" s="40" t="s">
        <v>326</v>
      </c>
      <c r="B82" s="14" t="s">
        <v>314</v>
      </c>
      <c r="C82" s="47">
        <v>45468</v>
      </c>
      <c r="D82" s="15">
        <v>8</v>
      </c>
      <c r="E82" s="41"/>
    </row>
    <row r="83" spans="1:5">
      <c r="A83" s="40" t="s">
        <v>316</v>
      </c>
      <c r="B83" s="14" t="s">
        <v>314</v>
      </c>
      <c r="C83" s="47">
        <v>45468</v>
      </c>
      <c r="D83" s="15">
        <v>8</v>
      </c>
      <c r="E83" s="41"/>
    </row>
    <row r="84" spans="1:5">
      <c r="A84" s="40" t="s">
        <v>315</v>
      </c>
      <c r="B84" s="14" t="s">
        <v>314</v>
      </c>
      <c r="C84" s="47">
        <v>45468</v>
      </c>
      <c r="D84" s="15">
        <v>10</v>
      </c>
      <c r="E84" s="41"/>
    </row>
    <row r="85" spans="1:5">
      <c r="A85" s="40" t="s">
        <v>317</v>
      </c>
      <c r="B85" s="14" t="s">
        <v>314</v>
      </c>
      <c r="C85" s="47">
        <v>45468</v>
      </c>
      <c r="D85" s="15">
        <v>10</v>
      </c>
      <c r="E85" s="41"/>
    </row>
    <row r="86" spans="1:5">
      <c r="A86" s="40" t="s">
        <v>318</v>
      </c>
      <c r="B86" s="14" t="s">
        <v>314</v>
      </c>
      <c r="C86" s="47">
        <v>45469</v>
      </c>
      <c r="D86" s="15">
        <v>20</v>
      </c>
      <c r="E86" s="41"/>
    </row>
    <row r="87" spans="1:5">
      <c r="A87" s="40" t="s">
        <v>317</v>
      </c>
      <c r="B87" s="14" t="s">
        <v>314</v>
      </c>
      <c r="C87" s="47">
        <v>45469</v>
      </c>
      <c r="D87" s="15">
        <v>25</v>
      </c>
      <c r="E87" s="41"/>
    </row>
    <row r="88" spans="1:5">
      <c r="A88" s="40" t="s">
        <v>327</v>
      </c>
      <c r="B88" s="14" t="s">
        <v>314</v>
      </c>
      <c r="C88" s="47">
        <v>45469</v>
      </c>
      <c r="D88" s="15">
        <v>12</v>
      </c>
      <c r="E88" s="41"/>
    </row>
    <row r="89" spans="1:5">
      <c r="A89" s="40" t="s">
        <v>316</v>
      </c>
      <c r="B89" s="14" t="s">
        <v>314</v>
      </c>
      <c r="C89" s="47">
        <v>45469</v>
      </c>
      <c r="D89" s="15">
        <v>8</v>
      </c>
      <c r="E89" s="41"/>
    </row>
    <row r="90" spans="1:5">
      <c r="A90" s="40" t="s">
        <v>322</v>
      </c>
      <c r="B90" s="14" t="s">
        <v>314</v>
      </c>
      <c r="C90" s="47">
        <v>45469</v>
      </c>
      <c r="D90" s="15">
        <v>10</v>
      </c>
      <c r="E90" s="41"/>
    </row>
    <row r="91" spans="1:5">
      <c r="A91" s="40" t="s">
        <v>321</v>
      </c>
      <c r="B91" s="14" t="s">
        <v>314</v>
      </c>
      <c r="C91" s="47">
        <v>45470</v>
      </c>
      <c r="D91" s="15">
        <v>10</v>
      </c>
      <c r="E91" s="41"/>
    </row>
    <row r="92" spans="1:5">
      <c r="A92" s="40" t="s">
        <v>317</v>
      </c>
      <c r="B92" s="14" t="s">
        <v>314</v>
      </c>
      <c r="C92" s="47">
        <v>45470</v>
      </c>
      <c r="D92" s="15">
        <v>10</v>
      </c>
      <c r="E92" s="41"/>
    </row>
    <row r="93" spans="1:5">
      <c r="A93" s="40" t="s">
        <v>313</v>
      </c>
      <c r="B93" s="14" t="s">
        <v>314</v>
      </c>
      <c r="C93" s="47">
        <v>45470</v>
      </c>
      <c r="D93" s="15">
        <v>22</v>
      </c>
      <c r="E93" s="41"/>
    </row>
    <row r="94" spans="1:5">
      <c r="A94" s="40" t="s">
        <v>316</v>
      </c>
      <c r="B94" s="14" t="s">
        <v>314</v>
      </c>
      <c r="C94" s="47">
        <v>45470</v>
      </c>
      <c r="D94" s="15">
        <v>7.6</v>
      </c>
      <c r="E94" s="41"/>
    </row>
    <row r="95" spans="1:5">
      <c r="A95" s="40" t="s">
        <v>315</v>
      </c>
      <c r="B95" s="14" t="s">
        <v>314</v>
      </c>
      <c r="C95" s="47">
        <v>45470</v>
      </c>
      <c r="D95" s="15">
        <v>10</v>
      </c>
      <c r="E95" s="41"/>
    </row>
    <row r="96" spans="1:5">
      <c r="A96" s="40" t="s">
        <v>313</v>
      </c>
      <c r="B96" s="14" t="s">
        <v>314</v>
      </c>
      <c r="C96" s="47">
        <v>45471</v>
      </c>
      <c r="D96" s="15">
        <v>22</v>
      </c>
      <c r="E96" s="41"/>
    </row>
    <row r="97" spans="1:5">
      <c r="A97" s="40" t="s">
        <v>317</v>
      </c>
      <c r="B97" s="14" t="s">
        <v>314</v>
      </c>
      <c r="C97" s="47">
        <v>45471</v>
      </c>
      <c r="D97" s="15">
        <v>10</v>
      </c>
      <c r="E97" s="41"/>
    </row>
    <row r="98" spans="1:5">
      <c r="A98" s="40" t="s">
        <v>316</v>
      </c>
      <c r="B98" s="14" t="s">
        <v>314</v>
      </c>
      <c r="C98" s="47">
        <v>45471</v>
      </c>
      <c r="D98" s="15">
        <v>7.6</v>
      </c>
      <c r="E98" s="41"/>
    </row>
    <row r="99" spans="1:5">
      <c r="A99" s="40" t="s">
        <v>322</v>
      </c>
      <c r="B99" s="14" t="s">
        <v>314</v>
      </c>
      <c r="C99" s="47">
        <v>45471</v>
      </c>
      <c r="D99" s="15">
        <v>7.6</v>
      </c>
      <c r="E99" s="41"/>
    </row>
    <row r="100" spans="1:5">
      <c r="A100" s="40" t="s">
        <v>313</v>
      </c>
      <c r="B100" s="14" t="s">
        <v>314</v>
      </c>
      <c r="C100" s="47">
        <v>45472</v>
      </c>
      <c r="D100" s="15">
        <v>22</v>
      </c>
      <c r="E100" s="41"/>
    </row>
    <row r="101" spans="1:5">
      <c r="A101" s="40" t="s">
        <v>318</v>
      </c>
      <c r="B101" s="14" t="s">
        <v>314</v>
      </c>
      <c r="C101" s="47">
        <v>45472</v>
      </c>
      <c r="D101" s="15">
        <v>10</v>
      </c>
      <c r="E101" s="41"/>
    </row>
    <row r="102" spans="1:5">
      <c r="A102" s="40" t="s">
        <v>317</v>
      </c>
      <c r="B102" s="14" t="s">
        <v>314</v>
      </c>
      <c r="C102" s="47">
        <v>45472</v>
      </c>
      <c r="D102" s="15">
        <v>10</v>
      </c>
      <c r="E102" s="41"/>
    </row>
    <row r="103" spans="1:5">
      <c r="A103" s="40" t="s">
        <v>316</v>
      </c>
      <c r="B103" s="14" t="s">
        <v>314</v>
      </c>
      <c r="C103" s="47">
        <v>45472</v>
      </c>
      <c r="D103" s="15">
        <v>8</v>
      </c>
      <c r="E103" s="41"/>
    </row>
    <row r="104" spans="1:5">
      <c r="A104" s="40" t="s">
        <v>322</v>
      </c>
      <c r="B104" s="14" t="s">
        <v>314</v>
      </c>
      <c r="C104" s="47">
        <v>45472</v>
      </c>
      <c r="D104" s="15">
        <v>8</v>
      </c>
      <c r="E104" s="41"/>
    </row>
    <row r="105" spans="1:5">
      <c r="A105" s="40" t="s">
        <v>319</v>
      </c>
      <c r="B105" s="14" t="s">
        <v>314</v>
      </c>
      <c r="C105" s="47">
        <v>45472</v>
      </c>
      <c r="D105" s="15">
        <v>10</v>
      </c>
      <c r="E105" s="41"/>
    </row>
    <row r="106" spans="1:5">
      <c r="A106" s="40" t="s">
        <v>315</v>
      </c>
      <c r="B106" s="14" t="s">
        <v>314</v>
      </c>
      <c r="C106" s="47">
        <v>45472</v>
      </c>
      <c r="D106" s="15">
        <v>12</v>
      </c>
      <c r="E106" s="41"/>
    </row>
    <row r="107" spans="1:5">
      <c r="A107" s="40" t="s">
        <v>313</v>
      </c>
      <c r="B107" s="14" t="s">
        <v>314</v>
      </c>
      <c r="C107" s="47">
        <v>45473</v>
      </c>
      <c r="D107" s="15">
        <v>22</v>
      </c>
      <c r="E107" s="41"/>
    </row>
    <row r="108" spans="1:5">
      <c r="A108" s="40" t="s">
        <v>322</v>
      </c>
      <c r="B108" s="14" t="s">
        <v>314</v>
      </c>
      <c r="C108" s="47">
        <v>45473</v>
      </c>
      <c r="D108" s="15">
        <v>10</v>
      </c>
      <c r="E108" s="41"/>
    </row>
    <row r="109" spans="1:5">
      <c r="A109" s="40" t="s">
        <v>315</v>
      </c>
      <c r="B109" s="14" t="s">
        <v>314</v>
      </c>
      <c r="C109" s="47">
        <v>45473</v>
      </c>
      <c r="D109" s="15">
        <v>10</v>
      </c>
      <c r="E109" s="41"/>
    </row>
    <row r="110" spans="1:5">
      <c r="A110" s="40" t="s">
        <v>324</v>
      </c>
      <c r="B110" s="14" t="s">
        <v>314</v>
      </c>
      <c r="C110" s="47">
        <v>45473</v>
      </c>
      <c r="D110" s="15">
        <v>10</v>
      </c>
      <c r="E110" s="41"/>
    </row>
    <row r="111" spans="1:5">
      <c r="A111" s="40" t="s">
        <v>319</v>
      </c>
      <c r="B111" s="14" t="s">
        <v>320</v>
      </c>
      <c r="C111" s="47">
        <v>45473</v>
      </c>
      <c r="D111" s="15">
        <v>130</v>
      </c>
      <c r="E111" s="41"/>
    </row>
    <row r="112" spans="1:5">
      <c r="A112" s="40" t="s">
        <v>313</v>
      </c>
      <c r="B112" s="14" t="s">
        <v>314</v>
      </c>
      <c r="C112" s="16">
        <v>45474</v>
      </c>
      <c r="D112" s="15">
        <v>22</v>
      </c>
      <c r="E112" s="41"/>
    </row>
    <row r="113" spans="1:5">
      <c r="A113" s="40" t="s">
        <v>322</v>
      </c>
      <c r="B113" s="14" t="s">
        <v>314</v>
      </c>
      <c r="C113" s="16">
        <v>45474</v>
      </c>
      <c r="D113" s="15">
        <v>7.6</v>
      </c>
      <c r="E113" s="41"/>
    </row>
    <row r="114" spans="1:5">
      <c r="A114" s="40" t="s">
        <v>315</v>
      </c>
      <c r="B114" s="14" t="s">
        <v>314</v>
      </c>
      <c r="C114" s="16">
        <v>45474</v>
      </c>
      <c r="D114" s="15">
        <v>11</v>
      </c>
      <c r="E114" s="41"/>
    </row>
    <row r="115" spans="1:5">
      <c r="A115" s="40" t="s">
        <v>318</v>
      </c>
      <c r="B115" s="14" t="s">
        <v>314</v>
      </c>
      <c r="C115" s="16">
        <v>45474</v>
      </c>
      <c r="D115" s="15">
        <v>10</v>
      </c>
      <c r="E115" s="41"/>
    </row>
    <row r="116" spans="1:5">
      <c r="A116" s="40" t="s">
        <v>318</v>
      </c>
      <c r="B116" s="14" t="s">
        <v>314</v>
      </c>
      <c r="C116" s="16">
        <v>45475</v>
      </c>
      <c r="D116" s="15">
        <v>10</v>
      </c>
      <c r="E116" s="41"/>
    </row>
    <row r="117" spans="1:5">
      <c r="A117" s="40" t="s">
        <v>315</v>
      </c>
      <c r="B117" s="14" t="s">
        <v>314</v>
      </c>
      <c r="C117" s="16">
        <v>45475</v>
      </c>
      <c r="D117" s="15">
        <v>10</v>
      </c>
      <c r="E117" s="41"/>
    </row>
    <row r="118" spans="1:5">
      <c r="A118" s="40" t="s">
        <v>317</v>
      </c>
      <c r="B118" s="14" t="s">
        <v>314</v>
      </c>
      <c r="C118" s="16">
        <v>45475</v>
      </c>
      <c r="D118" s="15">
        <v>10</v>
      </c>
      <c r="E118" s="41"/>
    </row>
    <row r="119" spans="1:5">
      <c r="A119" s="40" t="s">
        <v>313</v>
      </c>
      <c r="B119" s="14" t="s">
        <v>314</v>
      </c>
      <c r="C119" s="16">
        <v>45475</v>
      </c>
      <c r="D119" s="15">
        <v>22</v>
      </c>
      <c r="E119" s="41"/>
    </row>
    <row r="120" spans="1:5">
      <c r="A120" s="40" t="s">
        <v>322</v>
      </c>
      <c r="B120" s="14" t="s">
        <v>314</v>
      </c>
      <c r="C120" s="16">
        <v>45475</v>
      </c>
      <c r="D120" s="15">
        <v>7</v>
      </c>
      <c r="E120" s="41"/>
    </row>
    <row r="121" spans="1:5">
      <c r="A121" s="40" t="s">
        <v>316</v>
      </c>
      <c r="B121" s="14" t="s">
        <v>314</v>
      </c>
      <c r="C121" s="16">
        <v>45475</v>
      </c>
      <c r="D121" s="15">
        <v>7.6</v>
      </c>
      <c r="E121" s="41"/>
    </row>
    <row r="122" spans="1:5">
      <c r="A122" s="40" t="s">
        <v>316</v>
      </c>
      <c r="B122" s="14" t="s">
        <v>314</v>
      </c>
      <c r="C122" s="16">
        <v>45476</v>
      </c>
      <c r="D122" s="15">
        <v>8</v>
      </c>
      <c r="E122" s="41"/>
    </row>
    <row r="123" spans="1:5">
      <c r="A123" s="40" t="s">
        <v>315</v>
      </c>
      <c r="B123" s="14" t="s">
        <v>314</v>
      </c>
      <c r="C123" s="16">
        <v>45476</v>
      </c>
      <c r="D123" s="15">
        <v>12</v>
      </c>
      <c r="E123" s="41"/>
    </row>
    <row r="124" spans="1:5">
      <c r="A124" s="40" t="s">
        <v>317</v>
      </c>
      <c r="B124" s="14" t="s">
        <v>314</v>
      </c>
      <c r="C124" s="16">
        <v>45476</v>
      </c>
      <c r="D124" s="15">
        <v>20</v>
      </c>
      <c r="E124" s="41"/>
    </row>
    <row r="125" spans="1:5">
      <c r="A125" s="40" t="s">
        <v>322</v>
      </c>
      <c r="B125" s="14" t="s">
        <v>314</v>
      </c>
      <c r="C125" s="16">
        <v>45476</v>
      </c>
      <c r="D125" s="15">
        <v>7.6</v>
      </c>
      <c r="E125" s="41"/>
    </row>
    <row r="126" spans="1:5">
      <c r="A126" s="40" t="s">
        <v>318</v>
      </c>
      <c r="B126" s="14" t="s">
        <v>314</v>
      </c>
      <c r="C126" s="16">
        <v>45476</v>
      </c>
      <c r="D126" s="15">
        <v>10</v>
      </c>
      <c r="E126" s="41"/>
    </row>
    <row r="127" spans="1:5">
      <c r="A127" s="40" t="s">
        <v>317</v>
      </c>
      <c r="B127" s="14" t="s">
        <v>314</v>
      </c>
      <c r="C127" s="16">
        <v>45477</v>
      </c>
      <c r="D127" s="15">
        <v>11</v>
      </c>
      <c r="E127" s="41"/>
    </row>
    <row r="128" spans="1:5">
      <c r="A128" s="40" t="s">
        <v>316</v>
      </c>
      <c r="B128" s="14" t="s">
        <v>314</v>
      </c>
      <c r="C128" s="16">
        <v>45477</v>
      </c>
      <c r="D128" s="15">
        <v>8</v>
      </c>
      <c r="E128" s="41"/>
    </row>
    <row r="129" spans="1:5">
      <c r="A129" s="40" t="s">
        <v>322</v>
      </c>
      <c r="B129" s="14" t="s">
        <v>314</v>
      </c>
      <c r="C129" s="16">
        <v>45477</v>
      </c>
      <c r="D129" s="15">
        <v>7.6</v>
      </c>
      <c r="E129" s="41"/>
    </row>
    <row r="130" spans="1:5">
      <c r="A130" s="40" t="s">
        <v>315</v>
      </c>
      <c r="B130" s="14" t="s">
        <v>314</v>
      </c>
      <c r="C130" s="16">
        <v>45477</v>
      </c>
      <c r="D130" s="15">
        <v>11</v>
      </c>
      <c r="E130" s="41"/>
    </row>
    <row r="131" spans="1:5">
      <c r="A131" s="40" t="s">
        <v>318</v>
      </c>
      <c r="B131" s="14" t="s">
        <v>314</v>
      </c>
      <c r="C131" s="16">
        <v>45477</v>
      </c>
      <c r="D131" s="15">
        <v>10</v>
      </c>
      <c r="E131" s="41"/>
    </row>
    <row r="132" spans="1:5">
      <c r="A132" s="40" t="s">
        <v>316</v>
      </c>
      <c r="B132" s="14" t="s">
        <v>314</v>
      </c>
      <c r="C132" s="16">
        <v>45478</v>
      </c>
      <c r="D132" s="15">
        <v>7.6</v>
      </c>
      <c r="E132" s="41"/>
    </row>
    <row r="133" spans="1:5">
      <c r="A133" s="40" t="s">
        <v>325</v>
      </c>
      <c r="B133" s="14" t="s">
        <v>314</v>
      </c>
      <c r="C133" s="16">
        <v>45478</v>
      </c>
      <c r="D133" s="15">
        <v>44</v>
      </c>
      <c r="E133" s="41"/>
    </row>
    <row r="134" spans="1:5">
      <c r="A134" s="40" t="s">
        <v>315</v>
      </c>
      <c r="B134" s="14" t="s">
        <v>314</v>
      </c>
      <c r="C134" s="16">
        <v>45479</v>
      </c>
      <c r="D134" s="15">
        <v>22</v>
      </c>
      <c r="E134" s="41"/>
    </row>
    <row r="135" spans="1:5">
      <c r="A135" s="40" t="s">
        <v>318</v>
      </c>
      <c r="B135" s="14" t="s">
        <v>314</v>
      </c>
      <c r="C135" s="16">
        <v>45479</v>
      </c>
      <c r="D135" s="15">
        <v>20</v>
      </c>
      <c r="E135" s="41"/>
    </row>
    <row r="136" spans="1:5">
      <c r="A136" s="40" t="s">
        <v>322</v>
      </c>
      <c r="B136" s="14" t="s">
        <v>314</v>
      </c>
      <c r="C136" s="16">
        <v>45479</v>
      </c>
      <c r="D136" s="15">
        <v>7.6</v>
      </c>
      <c r="E136" s="41"/>
    </row>
    <row r="137" spans="1:5">
      <c r="A137" s="40" t="s">
        <v>316</v>
      </c>
      <c r="B137" s="14" t="s">
        <v>314</v>
      </c>
      <c r="C137" s="16">
        <v>45479</v>
      </c>
      <c r="D137" s="15">
        <v>7.6</v>
      </c>
      <c r="E137" s="41"/>
    </row>
    <row r="138" spans="1:5">
      <c r="A138" s="40" t="s">
        <v>313</v>
      </c>
      <c r="B138" s="14" t="s">
        <v>314</v>
      </c>
      <c r="C138" s="16">
        <v>45480</v>
      </c>
      <c r="D138" s="15">
        <v>44</v>
      </c>
      <c r="E138" s="41"/>
    </row>
    <row r="139" spans="1:5">
      <c r="A139" s="40" t="s">
        <v>322</v>
      </c>
      <c r="B139" s="14" t="s">
        <v>314</v>
      </c>
      <c r="C139" s="16">
        <v>45480</v>
      </c>
      <c r="D139" s="15">
        <v>10</v>
      </c>
      <c r="E139" s="41"/>
    </row>
    <row r="140" spans="1:5">
      <c r="A140" s="40" t="s">
        <v>317</v>
      </c>
      <c r="B140" s="14" t="s">
        <v>314</v>
      </c>
      <c r="C140" s="16">
        <v>45480</v>
      </c>
      <c r="D140" s="15">
        <v>10</v>
      </c>
      <c r="E140" s="41"/>
    </row>
    <row r="141" spans="1:5">
      <c r="A141" s="40" t="s">
        <v>322</v>
      </c>
      <c r="B141" s="14" t="s">
        <v>314</v>
      </c>
      <c r="C141" s="16">
        <v>45481</v>
      </c>
      <c r="D141" s="15">
        <v>7.6</v>
      </c>
      <c r="E141" s="41"/>
    </row>
    <row r="142" spans="1:5">
      <c r="A142" s="40" t="s">
        <v>322</v>
      </c>
      <c r="B142" s="14" t="s">
        <v>314</v>
      </c>
      <c r="C142" s="16">
        <v>45482</v>
      </c>
      <c r="D142" s="15">
        <v>7.6</v>
      </c>
      <c r="E142" s="41"/>
    </row>
    <row r="143" spans="1:5">
      <c r="A143" s="40" t="s">
        <v>315</v>
      </c>
      <c r="B143" s="14" t="s">
        <v>314</v>
      </c>
      <c r="C143" s="16">
        <v>45482</v>
      </c>
      <c r="D143" s="15">
        <v>11</v>
      </c>
      <c r="E143" s="41"/>
    </row>
    <row r="144" spans="1:5">
      <c r="A144" s="40" t="s">
        <v>313</v>
      </c>
      <c r="B144" s="14" t="s">
        <v>314</v>
      </c>
      <c r="C144" s="16">
        <v>45482</v>
      </c>
      <c r="D144" s="15">
        <v>34</v>
      </c>
      <c r="E144" s="41"/>
    </row>
    <row r="145" spans="1:5">
      <c r="A145" s="40" t="s">
        <v>322</v>
      </c>
      <c r="B145" s="14" t="s">
        <v>314</v>
      </c>
      <c r="C145" s="16">
        <v>45483</v>
      </c>
      <c r="D145" s="15">
        <v>11</v>
      </c>
      <c r="E145" s="41"/>
    </row>
    <row r="146" spans="1:5">
      <c r="A146" s="40" t="s">
        <v>317</v>
      </c>
      <c r="B146" s="14" t="s">
        <v>314</v>
      </c>
      <c r="C146" s="16">
        <v>45483</v>
      </c>
      <c r="D146" s="15">
        <v>10</v>
      </c>
      <c r="E146" s="41"/>
    </row>
    <row r="147" spans="1:5">
      <c r="A147" s="40" t="s">
        <v>315</v>
      </c>
      <c r="B147" s="14" t="s">
        <v>314</v>
      </c>
      <c r="C147" s="16">
        <v>45483</v>
      </c>
      <c r="D147" s="15">
        <v>10</v>
      </c>
      <c r="E147" s="41"/>
    </row>
    <row r="148" spans="1:5">
      <c r="A148" s="40" t="s">
        <v>313</v>
      </c>
      <c r="B148" s="14" t="s">
        <v>314</v>
      </c>
      <c r="C148" s="16">
        <v>45484</v>
      </c>
      <c r="D148" s="15">
        <v>34</v>
      </c>
      <c r="E148" s="41"/>
    </row>
    <row r="149" spans="1:5">
      <c r="A149" s="40" t="s">
        <v>322</v>
      </c>
      <c r="B149" s="14" t="s">
        <v>314</v>
      </c>
      <c r="C149" s="16">
        <v>45484</v>
      </c>
      <c r="D149" s="15">
        <v>11</v>
      </c>
      <c r="E149" s="41"/>
    </row>
    <row r="150" spans="1:5">
      <c r="A150" s="40" t="s">
        <v>315</v>
      </c>
      <c r="B150" s="14" t="s">
        <v>314</v>
      </c>
      <c r="C150" s="16">
        <v>45484</v>
      </c>
      <c r="D150" s="15">
        <v>10</v>
      </c>
      <c r="E150" s="41"/>
    </row>
    <row r="151" spans="1:5">
      <c r="A151" s="40" t="s">
        <v>317</v>
      </c>
      <c r="B151" s="14" t="s">
        <v>314</v>
      </c>
      <c r="C151" s="16">
        <v>45484</v>
      </c>
      <c r="D151" s="15">
        <v>10</v>
      </c>
      <c r="E151" s="41"/>
    </row>
    <row r="152" spans="1:5">
      <c r="A152" s="40" t="s">
        <v>318</v>
      </c>
      <c r="B152" s="14" t="s">
        <v>314</v>
      </c>
      <c r="C152" s="16">
        <v>45485</v>
      </c>
      <c r="D152" s="15">
        <v>10</v>
      </c>
      <c r="E152" s="41"/>
    </row>
    <row r="153" spans="1:5">
      <c r="A153" s="40" t="s">
        <v>315</v>
      </c>
      <c r="B153" s="14" t="s">
        <v>314</v>
      </c>
      <c r="C153" s="16">
        <v>45485</v>
      </c>
      <c r="D153" s="15">
        <v>11</v>
      </c>
      <c r="E153" s="41"/>
    </row>
    <row r="154" spans="1:5">
      <c r="A154" s="40" t="s">
        <v>313</v>
      </c>
      <c r="B154" s="14" t="s">
        <v>314</v>
      </c>
      <c r="C154" s="16">
        <v>45485</v>
      </c>
      <c r="D154" s="15">
        <v>22</v>
      </c>
      <c r="E154" s="41"/>
    </row>
    <row r="155" spans="1:5">
      <c r="A155" s="40" t="s">
        <v>328</v>
      </c>
      <c r="B155" s="14" t="s">
        <v>314</v>
      </c>
      <c r="C155" s="16">
        <v>45486</v>
      </c>
      <c r="D155" s="15">
        <v>11</v>
      </c>
      <c r="E155" s="41"/>
    </row>
    <row r="156" spans="1:5">
      <c r="A156" s="40" t="s">
        <v>313</v>
      </c>
      <c r="B156" s="14" t="s">
        <v>314</v>
      </c>
      <c r="C156" s="16">
        <v>45486</v>
      </c>
      <c r="D156" s="15">
        <v>22</v>
      </c>
      <c r="E156" s="41"/>
    </row>
    <row r="157" spans="1:5">
      <c r="A157" s="40" t="s">
        <v>318</v>
      </c>
      <c r="B157" s="14" t="s">
        <v>314</v>
      </c>
      <c r="C157" s="16">
        <v>45486</v>
      </c>
      <c r="D157" s="15">
        <v>10</v>
      </c>
      <c r="E157" s="41"/>
    </row>
    <row r="158" spans="1:5">
      <c r="A158" s="40" t="s">
        <v>313</v>
      </c>
      <c r="B158" s="14" t="s">
        <v>314</v>
      </c>
      <c r="C158" s="16">
        <v>45487</v>
      </c>
      <c r="D158" s="15">
        <v>22</v>
      </c>
      <c r="E158" s="41"/>
    </row>
    <row r="159" spans="1:5">
      <c r="A159" s="40" t="s">
        <v>322</v>
      </c>
      <c r="B159" s="14" t="s">
        <v>314</v>
      </c>
      <c r="C159" s="16">
        <v>45487</v>
      </c>
      <c r="D159" s="15">
        <v>11</v>
      </c>
      <c r="E159" s="41"/>
    </row>
    <row r="160" spans="1:5">
      <c r="A160" s="40" t="s">
        <v>315</v>
      </c>
      <c r="B160" s="14" t="s">
        <v>314</v>
      </c>
      <c r="C160" s="16">
        <v>45487</v>
      </c>
      <c r="D160" s="15">
        <v>11</v>
      </c>
      <c r="E160" s="41"/>
    </row>
    <row r="161" spans="1:5">
      <c r="A161" s="40" t="s">
        <v>315</v>
      </c>
      <c r="B161" s="14" t="s">
        <v>314</v>
      </c>
      <c r="C161" s="16">
        <v>45488</v>
      </c>
      <c r="D161" s="15">
        <v>11</v>
      </c>
      <c r="E161" s="41"/>
    </row>
    <row r="162" spans="1:5">
      <c r="A162" s="40" t="s">
        <v>318</v>
      </c>
      <c r="B162" s="14" t="s">
        <v>314</v>
      </c>
      <c r="C162" s="16">
        <v>45488</v>
      </c>
      <c r="D162" s="15">
        <v>10</v>
      </c>
      <c r="E162" s="41"/>
    </row>
    <row r="163" spans="1:5">
      <c r="A163" s="40" t="s">
        <v>322</v>
      </c>
      <c r="B163" s="14" t="s">
        <v>314</v>
      </c>
      <c r="C163" s="16">
        <v>45488</v>
      </c>
      <c r="D163" s="15">
        <v>11</v>
      </c>
      <c r="E163" s="41"/>
    </row>
    <row r="164" spans="1:5">
      <c r="A164" s="40" t="s">
        <v>318</v>
      </c>
      <c r="B164" s="14" t="s">
        <v>314</v>
      </c>
      <c r="C164" s="16">
        <v>45489</v>
      </c>
      <c r="D164" s="15">
        <v>10</v>
      </c>
      <c r="E164" s="41"/>
    </row>
    <row r="165" spans="1:5">
      <c r="A165" s="40" t="s">
        <v>315</v>
      </c>
      <c r="B165" s="14" t="s">
        <v>314</v>
      </c>
      <c r="C165" s="16">
        <v>45489</v>
      </c>
      <c r="D165" s="15">
        <v>22</v>
      </c>
      <c r="E165" s="41"/>
    </row>
    <row r="166" spans="1:5">
      <c r="A166" s="40" t="s">
        <v>322</v>
      </c>
      <c r="B166" s="14" t="s">
        <v>314</v>
      </c>
      <c r="C166" s="16">
        <v>45489</v>
      </c>
      <c r="D166" s="15">
        <v>11</v>
      </c>
      <c r="E166" s="41"/>
    </row>
    <row r="167" spans="1:5">
      <c r="A167" s="40" t="s">
        <v>329</v>
      </c>
      <c r="B167" s="14" t="s">
        <v>314</v>
      </c>
      <c r="C167" s="16">
        <v>45489</v>
      </c>
      <c r="D167" s="15">
        <v>50</v>
      </c>
      <c r="E167" s="41"/>
    </row>
    <row r="168" spans="1:5">
      <c r="A168" s="40" t="s">
        <v>326</v>
      </c>
      <c r="B168" s="14" t="s">
        <v>314</v>
      </c>
      <c r="C168" s="16">
        <v>45490</v>
      </c>
      <c r="D168" s="15">
        <v>22</v>
      </c>
      <c r="E168" s="41"/>
    </row>
    <row r="169" spans="1:5">
      <c r="A169" s="40" t="s">
        <v>317</v>
      </c>
      <c r="B169" s="14" t="s">
        <v>314</v>
      </c>
      <c r="C169" s="16">
        <v>45490</v>
      </c>
      <c r="D169" s="15">
        <v>12</v>
      </c>
      <c r="E169" s="41"/>
    </row>
    <row r="170" spans="1:5">
      <c r="A170" s="40" t="s">
        <v>316</v>
      </c>
      <c r="B170" s="14" t="s">
        <v>314</v>
      </c>
      <c r="C170" s="16">
        <v>45491</v>
      </c>
      <c r="D170" s="15">
        <v>7.6</v>
      </c>
      <c r="E170" s="41"/>
    </row>
    <row r="171" spans="1:5">
      <c r="A171" s="40" t="s">
        <v>315</v>
      </c>
      <c r="B171" s="14" t="s">
        <v>314</v>
      </c>
      <c r="C171" s="16">
        <v>45491</v>
      </c>
      <c r="D171" s="15">
        <v>11</v>
      </c>
      <c r="E171" s="41"/>
    </row>
    <row r="172" spans="1:5">
      <c r="A172" s="40" t="s">
        <v>313</v>
      </c>
      <c r="B172" s="14" t="s">
        <v>314</v>
      </c>
      <c r="C172" s="16">
        <v>45492</v>
      </c>
      <c r="D172" s="15">
        <v>20</v>
      </c>
      <c r="E172" s="41"/>
    </row>
    <row r="173" spans="1:5">
      <c r="A173" s="40" t="s">
        <v>328</v>
      </c>
      <c r="B173" s="14" t="s">
        <v>314</v>
      </c>
      <c r="C173" s="16">
        <v>45492</v>
      </c>
      <c r="D173" s="15">
        <v>11</v>
      </c>
      <c r="E173" s="41"/>
    </row>
    <row r="174" spans="1:5">
      <c r="A174" s="40" t="s">
        <v>316</v>
      </c>
      <c r="B174" s="14" t="s">
        <v>314</v>
      </c>
      <c r="C174" s="16">
        <v>45492</v>
      </c>
      <c r="D174" s="15">
        <v>7.6</v>
      </c>
      <c r="E174" s="41"/>
    </row>
    <row r="175" spans="1:5">
      <c r="A175" s="40" t="s">
        <v>317</v>
      </c>
      <c r="B175" s="14" t="s">
        <v>314</v>
      </c>
      <c r="C175" s="16">
        <v>45493</v>
      </c>
      <c r="D175" s="15">
        <v>10</v>
      </c>
      <c r="E175" s="41"/>
    </row>
    <row r="176" spans="1:5">
      <c r="A176" s="40" t="s">
        <v>322</v>
      </c>
      <c r="B176" s="14" t="s">
        <v>314</v>
      </c>
      <c r="C176" s="16">
        <v>45493</v>
      </c>
      <c r="D176" s="15">
        <v>11</v>
      </c>
      <c r="E176" s="41"/>
    </row>
    <row r="177" spans="1:5">
      <c r="A177" s="40" t="s">
        <v>313</v>
      </c>
      <c r="B177" s="14" t="s">
        <v>314</v>
      </c>
      <c r="C177" s="16">
        <v>45493</v>
      </c>
      <c r="D177" s="15">
        <v>22</v>
      </c>
      <c r="E177" s="41"/>
    </row>
    <row r="178" spans="1:5">
      <c r="A178" s="40" t="s">
        <v>315</v>
      </c>
      <c r="B178" s="14" t="s">
        <v>314</v>
      </c>
      <c r="C178" s="16">
        <v>45493</v>
      </c>
      <c r="D178" s="15">
        <v>11</v>
      </c>
      <c r="E178" s="41"/>
    </row>
    <row r="179" spans="1:5">
      <c r="A179" s="40" t="s">
        <v>317</v>
      </c>
      <c r="B179" s="14" t="s">
        <v>314</v>
      </c>
      <c r="C179" s="16">
        <v>45494</v>
      </c>
      <c r="D179" s="15">
        <v>10</v>
      </c>
      <c r="E179" s="41"/>
    </row>
    <row r="180" spans="1:5">
      <c r="A180" s="40" t="s">
        <v>316</v>
      </c>
      <c r="B180" s="14" t="s">
        <v>314</v>
      </c>
      <c r="C180" s="16">
        <v>45494</v>
      </c>
      <c r="D180" s="15">
        <v>10</v>
      </c>
      <c r="E180" s="41"/>
    </row>
    <row r="181" spans="1:5">
      <c r="A181" s="40" t="s">
        <v>322</v>
      </c>
      <c r="B181" s="14" t="s">
        <v>314</v>
      </c>
      <c r="C181" s="16">
        <v>45495</v>
      </c>
      <c r="D181" s="15">
        <v>11</v>
      </c>
      <c r="E181" s="41"/>
    </row>
    <row r="182" spans="1:5">
      <c r="A182" s="40" t="s">
        <v>313</v>
      </c>
      <c r="B182" s="14" t="s">
        <v>314</v>
      </c>
      <c r="C182" s="16">
        <v>45496</v>
      </c>
      <c r="D182" s="15">
        <v>44</v>
      </c>
      <c r="E182" s="41"/>
    </row>
    <row r="183" spans="1:5">
      <c r="A183" s="40" t="s">
        <v>322</v>
      </c>
      <c r="B183" s="14" t="s">
        <v>314</v>
      </c>
      <c r="C183" s="16">
        <v>45496</v>
      </c>
      <c r="D183" s="15">
        <v>22</v>
      </c>
      <c r="E183" s="41"/>
    </row>
    <row r="184" spans="1:5">
      <c r="A184" s="40" t="s">
        <v>315</v>
      </c>
      <c r="B184" s="14" t="s">
        <v>314</v>
      </c>
      <c r="C184" s="16">
        <v>45496</v>
      </c>
      <c r="D184" s="15">
        <v>22</v>
      </c>
      <c r="E184" s="41"/>
    </row>
    <row r="185" spans="1:5">
      <c r="A185" s="40" t="s">
        <v>316</v>
      </c>
      <c r="B185" s="14" t="s">
        <v>314</v>
      </c>
      <c r="C185" s="16">
        <v>45496</v>
      </c>
      <c r="D185" s="15">
        <v>7.6</v>
      </c>
      <c r="E185" s="41"/>
    </row>
    <row r="186" spans="1:5">
      <c r="A186" s="40" t="s">
        <v>317</v>
      </c>
      <c r="B186" s="14" t="s">
        <v>314</v>
      </c>
      <c r="C186" s="16">
        <v>45496</v>
      </c>
      <c r="D186" s="15">
        <v>11</v>
      </c>
      <c r="E186" s="41"/>
    </row>
    <row r="187" spans="1:5">
      <c r="A187" s="40" t="s">
        <v>313</v>
      </c>
      <c r="B187" s="14" t="s">
        <v>314</v>
      </c>
      <c r="C187" s="16">
        <v>45497</v>
      </c>
      <c r="D187" s="15">
        <v>20</v>
      </c>
      <c r="E187" s="41"/>
    </row>
    <row r="188" spans="1:5">
      <c r="A188" s="40" t="s">
        <v>317</v>
      </c>
      <c r="B188" s="14" t="s">
        <v>314</v>
      </c>
      <c r="C188" s="16">
        <v>45497</v>
      </c>
      <c r="D188" s="15">
        <v>20</v>
      </c>
      <c r="E188" s="41"/>
    </row>
    <row r="189" spans="1:5">
      <c r="A189" s="40" t="s">
        <v>315</v>
      </c>
      <c r="B189" s="14" t="s">
        <v>314</v>
      </c>
      <c r="C189" s="16">
        <v>45497</v>
      </c>
      <c r="D189" s="15">
        <v>10</v>
      </c>
      <c r="E189" s="41"/>
    </row>
    <row r="190" spans="1:5">
      <c r="A190" s="40" t="s">
        <v>316</v>
      </c>
      <c r="B190" s="14" t="s">
        <v>314</v>
      </c>
      <c r="C190" s="16">
        <v>45497</v>
      </c>
      <c r="D190" s="15">
        <v>8</v>
      </c>
      <c r="E190" s="41"/>
    </row>
    <row r="191" spans="1:5">
      <c r="A191" s="40" t="s">
        <v>313</v>
      </c>
      <c r="B191" s="14" t="s">
        <v>314</v>
      </c>
      <c r="C191" s="16">
        <v>45498</v>
      </c>
      <c r="D191" s="15">
        <v>22</v>
      </c>
      <c r="E191" s="41"/>
    </row>
    <row r="192" spans="1:5">
      <c r="A192" s="40" t="s">
        <v>317</v>
      </c>
      <c r="B192" s="14" t="s">
        <v>314</v>
      </c>
      <c r="C192" s="16">
        <v>45498</v>
      </c>
      <c r="D192" s="15">
        <v>11</v>
      </c>
      <c r="E192" s="41"/>
    </row>
    <row r="193" spans="1:5">
      <c r="A193" s="40" t="s">
        <v>316</v>
      </c>
      <c r="B193" s="14" t="s">
        <v>314</v>
      </c>
      <c r="C193" s="16">
        <v>45498</v>
      </c>
      <c r="D193" s="15">
        <v>8</v>
      </c>
      <c r="E193" s="41"/>
    </row>
    <row r="194" spans="1:5">
      <c r="A194" s="40" t="s">
        <v>315</v>
      </c>
      <c r="B194" s="14" t="s">
        <v>314</v>
      </c>
      <c r="C194" s="16">
        <v>45498</v>
      </c>
      <c r="D194" s="15">
        <v>11</v>
      </c>
      <c r="E194" s="41"/>
    </row>
    <row r="195" spans="1:5">
      <c r="A195" s="40" t="s">
        <v>313</v>
      </c>
      <c r="B195" s="14" t="s">
        <v>314</v>
      </c>
      <c r="C195" s="16">
        <v>45499</v>
      </c>
      <c r="D195" s="15">
        <v>22</v>
      </c>
      <c r="E195" s="41"/>
    </row>
    <row r="196" spans="1:5">
      <c r="A196" s="40" t="s">
        <v>317</v>
      </c>
      <c r="B196" s="14" t="s">
        <v>314</v>
      </c>
      <c r="C196" s="16">
        <v>45499</v>
      </c>
      <c r="D196" s="15">
        <v>11</v>
      </c>
      <c r="E196" s="41"/>
    </row>
    <row r="197" spans="1:5">
      <c r="A197" s="40" t="s">
        <v>316</v>
      </c>
      <c r="B197" s="14" t="s">
        <v>314</v>
      </c>
      <c r="C197" s="16">
        <v>45499</v>
      </c>
      <c r="D197" s="15">
        <v>10</v>
      </c>
      <c r="E197" s="41"/>
    </row>
    <row r="198" spans="1:5">
      <c r="A198" s="40" t="s">
        <v>322</v>
      </c>
      <c r="B198" s="14" t="s">
        <v>314</v>
      </c>
      <c r="C198" s="16">
        <v>45499</v>
      </c>
      <c r="D198" s="15">
        <v>11</v>
      </c>
      <c r="E198" s="41"/>
    </row>
    <row r="199" spans="1:5">
      <c r="A199" s="40" t="s">
        <v>318</v>
      </c>
      <c r="B199" s="14" t="s">
        <v>314</v>
      </c>
      <c r="C199" s="16">
        <v>45499</v>
      </c>
      <c r="D199" s="15">
        <v>68</v>
      </c>
      <c r="E199" s="41"/>
    </row>
    <row r="200" spans="1:5">
      <c r="A200" s="40" t="s">
        <v>315</v>
      </c>
      <c r="B200" s="14" t="s">
        <v>314</v>
      </c>
      <c r="C200" s="16">
        <v>45500</v>
      </c>
      <c r="D200" s="15">
        <v>11</v>
      </c>
      <c r="E200" s="41"/>
    </row>
    <row r="201" spans="1:5">
      <c r="A201" s="40" t="s">
        <v>317</v>
      </c>
      <c r="B201" s="14" t="s">
        <v>314</v>
      </c>
      <c r="C201" s="16">
        <v>45500</v>
      </c>
      <c r="D201" s="15">
        <v>11</v>
      </c>
      <c r="E201" s="41"/>
    </row>
    <row r="202" spans="1:5">
      <c r="A202" s="40" t="s">
        <v>322</v>
      </c>
      <c r="B202" s="14" t="s">
        <v>314</v>
      </c>
      <c r="C202" s="16">
        <v>45500</v>
      </c>
      <c r="D202" s="15">
        <v>10</v>
      </c>
      <c r="E202" s="41"/>
    </row>
    <row r="203" spans="1:5">
      <c r="A203" s="40" t="s">
        <v>316</v>
      </c>
      <c r="B203" s="14" t="s">
        <v>314</v>
      </c>
      <c r="C203" s="16">
        <v>45500</v>
      </c>
      <c r="D203" s="15">
        <v>10</v>
      </c>
      <c r="E203" s="41"/>
    </row>
    <row r="204" spans="1:5">
      <c r="A204" s="40" t="s">
        <v>325</v>
      </c>
      <c r="B204" s="14" t="s">
        <v>314</v>
      </c>
      <c r="C204" s="16">
        <v>45500</v>
      </c>
      <c r="D204" s="15">
        <v>50</v>
      </c>
      <c r="E204" s="41"/>
    </row>
    <row r="205" spans="1:5">
      <c r="A205" s="40" t="s">
        <v>315</v>
      </c>
      <c r="B205" s="14" t="s">
        <v>314</v>
      </c>
      <c r="C205" s="16">
        <v>45501</v>
      </c>
      <c r="D205" s="15">
        <v>11</v>
      </c>
      <c r="E205" s="41"/>
    </row>
    <row r="206" spans="1:5">
      <c r="A206" s="40" t="s">
        <v>316</v>
      </c>
      <c r="B206" s="14" t="s">
        <v>314</v>
      </c>
      <c r="C206" s="16">
        <v>45501</v>
      </c>
      <c r="D206" s="15">
        <v>6.2</v>
      </c>
      <c r="E206" s="41"/>
    </row>
    <row r="207" spans="1:5">
      <c r="A207" s="40" t="s">
        <v>315</v>
      </c>
      <c r="B207" s="14" t="s">
        <v>314</v>
      </c>
      <c r="C207" s="16">
        <v>45502</v>
      </c>
      <c r="D207" s="15">
        <v>10</v>
      </c>
      <c r="E207" s="41"/>
    </row>
    <row r="208" spans="1:5">
      <c r="A208" s="40" t="s">
        <v>322</v>
      </c>
      <c r="B208" s="14" t="s">
        <v>314</v>
      </c>
      <c r="C208" s="16">
        <v>45502</v>
      </c>
      <c r="D208" s="15">
        <v>22</v>
      </c>
      <c r="E208" s="41"/>
    </row>
    <row r="209" spans="1:5">
      <c r="A209" s="40" t="s">
        <v>313</v>
      </c>
      <c r="B209" s="14" t="s">
        <v>314</v>
      </c>
      <c r="C209" s="16">
        <v>45502</v>
      </c>
      <c r="D209" s="15">
        <v>22</v>
      </c>
      <c r="E209" s="41"/>
    </row>
    <row r="210" spans="1:5">
      <c r="A210" s="40" t="s">
        <v>315</v>
      </c>
      <c r="B210" s="14" t="s">
        <v>314</v>
      </c>
      <c r="C210" s="16">
        <v>45503</v>
      </c>
      <c r="D210" s="15">
        <v>12</v>
      </c>
      <c r="E210" s="41"/>
    </row>
    <row r="211" spans="1:5">
      <c r="A211" s="40" t="s">
        <v>316</v>
      </c>
      <c r="B211" s="14" t="s">
        <v>314</v>
      </c>
      <c r="C211" s="16">
        <v>45503</v>
      </c>
      <c r="D211" s="15">
        <v>10</v>
      </c>
      <c r="E211" s="41"/>
    </row>
    <row r="212" spans="1:5">
      <c r="A212" s="40" t="s">
        <v>317</v>
      </c>
      <c r="B212" s="14" t="s">
        <v>314</v>
      </c>
      <c r="C212" s="16">
        <v>45503</v>
      </c>
      <c r="D212" s="15">
        <v>10</v>
      </c>
      <c r="E212" s="41"/>
    </row>
    <row r="213" spans="1:5">
      <c r="A213" s="40" t="s">
        <v>322</v>
      </c>
      <c r="B213" s="14" t="s">
        <v>314</v>
      </c>
      <c r="C213" s="16">
        <v>45504</v>
      </c>
      <c r="D213" s="15">
        <v>11</v>
      </c>
      <c r="E213" s="41"/>
    </row>
    <row r="214" spans="1:5">
      <c r="A214" s="40" t="s">
        <v>315</v>
      </c>
      <c r="B214" s="14" t="s">
        <v>314</v>
      </c>
      <c r="C214" s="16">
        <v>45504</v>
      </c>
      <c r="D214" s="15">
        <v>11</v>
      </c>
      <c r="E214" s="41"/>
    </row>
    <row r="215" spans="1:5">
      <c r="A215" s="40" t="s">
        <v>316</v>
      </c>
      <c r="B215" s="14" t="s">
        <v>314</v>
      </c>
      <c r="C215" s="16">
        <v>45504</v>
      </c>
      <c r="D215" s="15">
        <v>6</v>
      </c>
      <c r="E215" s="41"/>
    </row>
    <row r="216" spans="1:5">
      <c r="A216" s="40" t="s">
        <v>317</v>
      </c>
      <c r="B216" s="14" t="s">
        <v>314</v>
      </c>
      <c r="C216" s="16">
        <v>45504</v>
      </c>
      <c r="D216" s="15">
        <v>20</v>
      </c>
      <c r="E216" s="41"/>
    </row>
    <row r="217" spans="1:5">
      <c r="A217" s="40" t="s">
        <v>325</v>
      </c>
      <c r="B217" s="14" t="s">
        <v>314</v>
      </c>
      <c r="C217" s="16">
        <v>45504</v>
      </c>
      <c r="D217" s="15">
        <v>22</v>
      </c>
      <c r="E217" s="41"/>
    </row>
    <row r="218" spans="1:5">
      <c r="A218" s="40" t="s">
        <v>318</v>
      </c>
      <c r="B218" s="14" t="s">
        <v>314</v>
      </c>
      <c r="C218" s="16">
        <v>45505</v>
      </c>
      <c r="D218" s="15">
        <v>40</v>
      </c>
      <c r="E218" s="41"/>
    </row>
    <row r="219" spans="1:5">
      <c r="A219" s="40" t="s">
        <v>326</v>
      </c>
      <c r="B219" s="14" t="s">
        <v>314</v>
      </c>
      <c r="C219" s="16">
        <v>45505</v>
      </c>
      <c r="D219" s="15">
        <v>11</v>
      </c>
      <c r="E219" s="41"/>
    </row>
    <row r="220" spans="1:5">
      <c r="A220" s="40" t="s">
        <v>315</v>
      </c>
      <c r="B220" s="14" t="s">
        <v>314</v>
      </c>
      <c r="C220" s="16">
        <v>45505</v>
      </c>
      <c r="D220" s="15">
        <v>11</v>
      </c>
      <c r="E220" s="41"/>
    </row>
    <row r="221" spans="1:5">
      <c r="A221" s="40" t="s">
        <v>317</v>
      </c>
      <c r="B221" s="14" t="s">
        <v>314</v>
      </c>
      <c r="C221" s="16">
        <v>45505</v>
      </c>
      <c r="D221" s="15">
        <v>30</v>
      </c>
      <c r="E221" s="41"/>
    </row>
    <row r="222" spans="1:5">
      <c r="A222" s="40" t="s">
        <v>316</v>
      </c>
      <c r="B222" s="14" t="s">
        <v>314</v>
      </c>
      <c r="C222" s="16">
        <v>45505</v>
      </c>
      <c r="D222" s="15">
        <v>7.6</v>
      </c>
      <c r="E222" s="41"/>
    </row>
    <row r="223" spans="1:5">
      <c r="A223" s="40" t="s">
        <v>325</v>
      </c>
      <c r="B223" s="14" t="s">
        <v>314</v>
      </c>
      <c r="C223" s="16">
        <v>45505</v>
      </c>
      <c r="D223" s="15">
        <v>22</v>
      </c>
      <c r="E223" s="41"/>
    </row>
    <row r="224" spans="1:5">
      <c r="A224" s="44"/>
      <c r="B224" s="48"/>
      <c r="C224" s="49"/>
      <c r="D224" s="50"/>
      <c r="E224" s="45">
        <v>1894.2</v>
      </c>
    </row>
  </sheetData>
  <mergeCells count="2">
    <mergeCell ref="C1:Q8"/>
    <mergeCell ref="A9:Q9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6"/>
  <sheetViews>
    <sheetView workbookViewId="0"/>
  </sheetViews>
  <sheetFormatPr defaultColWidth="12.5703125" defaultRowHeight="15.75" customHeight="1"/>
  <cols>
    <col min="1" max="1" width="33.5703125" customWidth="1"/>
    <col min="2" max="2" width="19.42578125" customWidth="1"/>
    <col min="7" max="7" width="33.5703125" customWidth="1"/>
    <col min="8" max="9" width="11.85546875" customWidth="1"/>
  </cols>
  <sheetData>
    <row r="1" spans="1:5">
      <c r="A1" s="73" t="s">
        <v>338</v>
      </c>
      <c r="B1" s="73" t="s">
        <v>13</v>
      </c>
      <c r="C1" s="74"/>
      <c r="D1" s="74"/>
      <c r="E1" s="75"/>
    </row>
    <row r="2" spans="1:5">
      <c r="A2" s="73" t="s">
        <v>7</v>
      </c>
      <c r="B2" s="76">
        <v>6</v>
      </c>
      <c r="C2" s="77">
        <v>7</v>
      </c>
      <c r="D2" s="77" t="s">
        <v>339</v>
      </c>
      <c r="E2" s="78" t="s">
        <v>340</v>
      </c>
    </row>
    <row r="3" spans="1:5">
      <c r="A3" s="76" t="s">
        <v>66</v>
      </c>
      <c r="B3" s="79">
        <v>140385.71000000002</v>
      </c>
      <c r="C3" s="80">
        <v>165237.42000000001</v>
      </c>
      <c r="D3" s="80"/>
      <c r="E3" s="81">
        <v>305623.13</v>
      </c>
    </row>
    <row r="4" spans="1:5">
      <c r="A4" s="82" t="s">
        <v>16</v>
      </c>
      <c r="B4" s="83">
        <v>156057.82000000004</v>
      </c>
      <c r="C4" s="84">
        <v>157968.52999999991</v>
      </c>
      <c r="D4" s="84"/>
      <c r="E4" s="85">
        <v>314026.34999999998</v>
      </c>
    </row>
    <row r="5" spans="1:5">
      <c r="A5" s="82" t="s">
        <v>339</v>
      </c>
      <c r="B5" s="83"/>
      <c r="C5" s="84"/>
      <c r="D5" s="84"/>
      <c r="E5" s="85"/>
    </row>
    <row r="6" spans="1:5">
      <c r="A6" s="86" t="s">
        <v>340</v>
      </c>
      <c r="B6" s="87">
        <v>296443.53000000003</v>
      </c>
      <c r="C6" s="88">
        <v>323205.94999999995</v>
      </c>
      <c r="D6" s="88"/>
      <c r="E6" s="89">
        <v>619649.48</v>
      </c>
    </row>
  </sheetData>
  <customSheetViews>
    <customSheetView guid="{E12660D6-3E73-4E2A-B14C-315D8B8A9897}" filter="1" showAutoFilter="1">
      <pageMargins left="0.511811024" right="0.511811024" top="0.78740157499999996" bottom="0.78740157499999996" header="0.31496062000000002" footer="0.31496062000000002"/>
      <autoFilter ref="A1:B3" xr:uid="{21A32BD0-8DC3-4CD2-8F8C-99764AD4FAE3}"/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sheetData>
    <row r="1" spans="1:4">
      <c r="A1" s="90" t="s">
        <v>7</v>
      </c>
      <c r="B1" s="91" t="s">
        <v>16</v>
      </c>
    </row>
    <row r="2" spans="1:4"/>
    <row r="3" spans="1:4">
      <c r="A3" s="73" t="s">
        <v>338</v>
      </c>
      <c r="B3" s="73" t="s">
        <v>13</v>
      </c>
      <c r="C3" s="74"/>
      <c r="D3" s="75"/>
    </row>
    <row r="4" spans="1:4">
      <c r="A4" s="73" t="s">
        <v>9</v>
      </c>
      <c r="B4" s="76">
        <v>6</v>
      </c>
      <c r="C4" s="77">
        <v>7</v>
      </c>
      <c r="D4" s="78" t="s">
        <v>340</v>
      </c>
    </row>
    <row r="5" spans="1:4">
      <c r="A5" s="76" t="s">
        <v>20</v>
      </c>
      <c r="B5" s="79">
        <v>54688.05999999999</v>
      </c>
      <c r="C5" s="80">
        <v>35202.26999999999</v>
      </c>
      <c r="D5" s="81">
        <v>89890.329999999987</v>
      </c>
    </row>
    <row r="6" spans="1:4">
      <c r="A6" s="82" t="s">
        <v>203</v>
      </c>
      <c r="B6" s="83"/>
      <c r="C6" s="84">
        <v>11352.67</v>
      </c>
      <c r="D6" s="85">
        <v>11352.67</v>
      </c>
    </row>
    <row r="7" spans="1:4">
      <c r="A7" s="82" t="s">
        <v>41</v>
      </c>
      <c r="B7" s="83">
        <v>23401.58</v>
      </c>
      <c r="C7" s="84">
        <v>22464</v>
      </c>
      <c r="D7" s="85">
        <v>45865.58</v>
      </c>
    </row>
    <row r="8" spans="1:4">
      <c r="A8" s="82" t="s">
        <v>187</v>
      </c>
      <c r="B8" s="83"/>
      <c r="C8" s="84">
        <v>27873.57</v>
      </c>
      <c r="D8" s="85">
        <v>27873.57</v>
      </c>
    </row>
    <row r="9" spans="1:4">
      <c r="A9" s="82" t="s">
        <v>17</v>
      </c>
      <c r="B9" s="83">
        <v>69454.159999999989</v>
      </c>
      <c r="C9" s="84">
        <v>54848.950000000004</v>
      </c>
      <c r="D9" s="85">
        <v>124303.10999999999</v>
      </c>
    </row>
    <row r="10" spans="1:4" ht="15.75" customHeight="1">
      <c r="A10" s="82" t="s">
        <v>127</v>
      </c>
      <c r="B10" s="83">
        <v>8514.02</v>
      </c>
      <c r="C10" s="84">
        <v>6227.07</v>
      </c>
      <c r="D10" s="85">
        <v>14741.09</v>
      </c>
    </row>
    <row r="11" spans="1:4" ht="15.75" customHeight="1">
      <c r="A11" s="86" t="s">
        <v>340</v>
      </c>
      <c r="B11" s="87">
        <v>156057.81999999998</v>
      </c>
      <c r="C11" s="88">
        <v>157968.53</v>
      </c>
      <c r="D11" s="89">
        <v>314026.35000000003</v>
      </c>
    </row>
  </sheetData>
  <customSheetViews>
    <customSheetView guid="{E12660D6-3E73-4E2A-B14C-315D8B8A9897}" filter="1" showAutoFilter="1">
      <pageMargins left="0.511811024" right="0.511811024" top="0.78740157499999996" bottom="0.78740157499999996" header="0.31496062000000002" footer="0.31496062000000002"/>
      <autoFilter ref="A1:B5" xr:uid="{2302CCE0-39E1-4C71-A07A-200765D8142C}"/>
    </customSheetView>
  </customSheetView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/>
  </sheetViews>
  <sheetFormatPr defaultColWidth="12.5703125" defaultRowHeight="15.75" customHeight="1"/>
  <sheetData>
    <row r="1" spans="1:4">
      <c r="A1" s="90" t="s">
        <v>7</v>
      </c>
      <c r="B1" s="91" t="s">
        <v>66</v>
      </c>
    </row>
    <row r="2" spans="1:4"/>
    <row r="3" spans="1:4">
      <c r="A3" s="73" t="s">
        <v>338</v>
      </c>
      <c r="B3" s="73" t="s">
        <v>13</v>
      </c>
      <c r="C3" s="74"/>
      <c r="D3" s="75"/>
    </row>
    <row r="4" spans="1:4">
      <c r="A4" s="73" t="s">
        <v>9</v>
      </c>
      <c r="B4" s="76">
        <v>6</v>
      </c>
      <c r="C4" s="77">
        <v>7</v>
      </c>
      <c r="D4" s="78" t="s">
        <v>340</v>
      </c>
    </row>
    <row r="5" spans="1:4">
      <c r="A5" s="76" t="s">
        <v>250</v>
      </c>
      <c r="B5" s="79"/>
      <c r="C5" s="80">
        <v>1000</v>
      </c>
      <c r="D5" s="81">
        <v>1000</v>
      </c>
    </row>
    <row r="6" spans="1:4">
      <c r="A6" s="82" t="s">
        <v>20</v>
      </c>
      <c r="B6" s="83">
        <v>44399.62</v>
      </c>
      <c r="C6" s="84">
        <v>50423.75</v>
      </c>
      <c r="D6" s="85">
        <v>94823.37</v>
      </c>
    </row>
    <row r="7" spans="1:4">
      <c r="A7" s="82" t="s">
        <v>248</v>
      </c>
      <c r="B7" s="83"/>
      <c r="C7" s="84">
        <v>2900</v>
      </c>
      <c r="D7" s="85">
        <v>2900</v>
      </c>
    </row>
    <row r="8" spans="1:4">
      <c r="A8" s="82" t="s">
        <v>144</v>
      </c>
      <c r="B8" s="83">
        <v>3600</v>
      </c>
      <c r="C8" s="84">
        <v>4300</v>
      </c>
      <c r="D8" s="85">
        <v>7900</v>
      </c>
    </row>
    <row r="9" spans="1:4">
      <c r="A9" s="82" t="s">
        <v>99</v>
      </c>
      <c r="B9" s="83">
        <v>6563.83</v>
      </c>
      <c r="C9" s="84">
        <v>6563.83</v>
      </c>
      <c r="D9" s="85">
        <v>13127.66</v>
      </c>
    </row>
    <row r="10" spans="1:4">
      <c r="A10" s="82" t="s">
        <v>239</v>
      </c>
      <c r="B10" s="83"/>
      <c r="C10" s="84">
        <v>7825.9</v>
      </c>
      <c r="D10" s="85">
        <v>7825.9</v>
      </c>
    </row>
    <row r="11" spans="1:4">
      <c r="A11" s="82" t="s">
        <v>67</v>
      </c>
      <c r="B11" s="83">
        <v>960</v>
      </c>
      <c r="C11" s="84">
        <v>960</v>
      </c>
      <c r="D11" s="85">
        <v>1920</v>
      </c>
    </row>
    <row r="12" spans="1:4">
      <c r="A12" s="82" t="s">
        <v>170</v>
      </c>
      <c r="B12" s="83">
        <v>4940</v>
      </c>
      <c r="C12" s="84">
        <v>5015</v>
      </c>
      <c r="D12" s="85">
        <v>9955</v>
      </c>
    </row>
    <row r="13" spans="1:4">
      <c r="A13" s="82" t="s">
        <v>41</v>
      </c>
      <c r="B13" s="83">
        <v>54983.69</v>
      </c>
      <c r="C13" s="84">
        <v>60479.399999999994</v>
      </c>
      <c r="D13" s="85">
        <v>115463.09</v>
      </c>
    </row>
    <row r="14" spans="1:4">
      <c r="A14" s="82" t="s">
        <v>17</v>
      </c>
      <c r="B14" s="83">
        <v>17586.069999999996</v>
      </c>
      <c r="C14" s="84">
        <v>24269.54</v>
      </c>
      <c r="D14" s="85">
        <v>41855.61</v>
      </c>
    </row>
    <row r="15" spans="1:4">
      <c r="A15" s="82" t="s">
        <v>258</v>
      </c>
      <c r="B15" s="83"/>
      <c r="C15" s="84">
        <v>1500</v>
      </c>
      <c r="D15" s="85">
        <v>1500</v>
      </c>
    </row>
    <row r="16" spans="1:4" ht="15.75" customHeight="1">
      <c r="A16" s="82" t="s">
        <v>127</v>
      </c>
      <c r="B16" s="83">
        <v>7352.5</v>
      </c>
      <c r="C16" s="84"/>
      <c r="D16" s="85">
        <v>7352.5</v>
      </c>
    </row>
    <row r="17" spans="1:4" ht="15.75" customHeight="1">
      <c r="A17" s="86" t="s">
        <v>340</v>
      </c>
      <c r="B17" s="87">
        <v>140385.71000000002</v>
      </c>
      <c r="C17" s="88">
        <v>165237.42000000001</v>
      </c>
      <c r="D17" s="89">
        <v>305623.13</v>
      </c>
    </row>
  </sheetData>
  <customSheetViews>
    <customSheetView guid="{E12660D6-3E73-4E2A-B14C-315D8B8A9897}" filter="1" showAutoFilter="1">
      <pageMargins left="0.511811024" right="0.511811024" top="0.78740157499999996" bottom="0.78740157499999996" header="0.31496062000000002" footer="0.31496062000000002"/>
      <autoFilter ref="A1:B6" xr:uid="{53EB987F-4C2B-4FDC-A427-B16AC0F23E44}"/>
    </customSheetView>
  </customSheetView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6"/>
  <sheetViews>
    <sheetView workbookViewId="0"/>
  </sheetViews>
  <sheetFormatPr defaultColWidth="12.5703125" defaultRowHeight="15.75" customHeight="1"/>
  <sheetData>
    <row r="1" spans="1:5">
      <c r="A1" s="73" t="s">
        <v>338</v>
      </c>
      <c r="B1" s="73" t="s">
        <v>7</v>
      </c>
      <c r="C1" s="74"/>
      <c r="D1" s="74"/>
      <c r="E1" s="75"/>
    </row>
    <row r="2" spans="1:5">
      <c r="A2" s="73" t="s">
        <v>13</v>
      </c>
      <c r="B2" s="76" t="s">
        <v>66</v>
      </c>
      <c r="C2" s="77" t="s">
        <v>16</v>
      </c>
      <c r="D2" s="77" t="s">
        <v>339</v>
      </c>
      <c r="E2" s="78" t="s">
        <v>340</v>
      </c>
    </row>
    <row r="3" spans="1:5">
      <c r="A3" s="76">
        <v>6</v>
      </c>
      <c r="B3" s="79">
        <v>140385.71000000002</v>
      </c>
      <c r="C3" s="80">
        <v>156057.82000000004</v>
      </c>
      <c r="D3" s="80"/>
      <c r="E3" s="81">
        <v>296443.53000000003</v>
      </c>
    </row>
    <row r="4" spans="1:5">
      <c r="A4" s="82">
        <v>7</v>
      </c>
      <c r="B4" s="83">
        <v>165237.42000000001</v>
      </c>
      <c r="C4" s="84">
        <v>157968.52999999991</v>
      </c>
      <c r="D4" s="84"/>
      <c r="E4" s="85">
        <v>323205.94999999995</v>
      </c>
    </row>
    <row r="5" spans="1:5">
      <c r="A5" s="82" t="s">
        <v>339</v>
      </c>
      <c r="B5" s="83"/>
      <c r="C5" s="84"/>
      <c r="D5" s="84"/>
      <c r="E5" s="85"/>
    </row>
    <row r="6" spans="1:5">
      <c r="A6" s="86" t="s">
        <v>340</v>
      </c>
      <c r="B6" s="87">
        <v>305623.13</v>
      </c>
      <c r="C6" s="88">
        <v>314026.34999999998</v>
      </c>
      <c r="D6" s="88"/>
      <c r="E6" s="89">
        <v>619649.48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"/>
  <sheetViews>
    <sheetView showGridLines="0" workbookViewId="0"/>
  </sheetViews>
  <sheetFormatPr defaultColWidth="12.5703125" defaultRowHeight="15.75" customHeight="1"/>
  <sheetData>
    <row r="1" spans="1:2">
      <c r="A1" s="90" t="s">
        <v>7</v>
      </c>
      <c r="B1" s="91" t="s">
        <v>16</v>
      </c>
    </row>
    <row r="2" spans="1:2"/>
    <row r="3" spans="1:2">
      <c r="A3" s="73" t="s">
        <v>11</v>
      </c>
      <c r="B3" s="78" t="s">
        <v>338</v>
      </c>
    </row>
    <row r="4" spans="1:2">
      <c r="A4" s="76" t="s">
        <v>341</v>
      </c>
      <c r="B4" s="81">
        <v>314026.35000000003</v>
      </c>
    </row>
    <row r="5" spans="1:2">
      <c r="A5" s="86" t="s">
        <v>340</v>
      </c>
      <c r="B5" s="89">
        <v>314026.35000000003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N122"/>
  <sheetViews>
    <sheetView workbookViewId="0"/>
  </sheetViews>
  <sheetFormatPr defaultColWidth="12.5703125" defaultRowHeight="15.75" customHeight="1"/>
  <cols>
    <col min="1" max="1" width="23.42578125" customWidth="1"/>
    <col min="4" max="4" width="37.28515625" customWidth="1"/>
    <col min="7" max="7" width="13.28515625" customWidth="1"/>
  </cols>
  <sheetData>
    <row r="2" spans="1:14">
      <c r="J2" s="34"/>
      <c r="N2" s="51"/>
    </row>
    <row r="3" spans="1:14">
      <c r="J3" s="34"/>
      <c r="N3" s="51"/>
    </row>
    <row r="4" spans="1:14">
      <c r="J4" s="34"/>
      <c r="N4" s="51"/>
    </row>
    <row r="5" spans="1:14">
      <c r="J5" s="34"/>
      <c r="N5" s="51"/>
    </row>
    <row r="6" spans="1:14">
      <c r="J6" s="34"/>
      <c r="N6" s="51"/>
    </row>
    <row r="7" spans="1:14">
      <c r="J7" s="34"/>
      <c r="N7" s="51"/>
    </row>
    <row r="8" spans="1:14">
      <c r="J8" s="34"/>
      <c r="N8" s="51"/>
    </row>
    <row r="9" spans="1:14">
      <c r="J9" s="34"/>
      <c r="N9" s="51"/>
    </row>
    <row r="10" spans="1:14">
      <c r="J10" s="34"/>
      <c r="N10" s="51"/>
    </row>
    <row r="11" spans="1:14">
      <c r="J11" s="34"/>
      <c r="N11" s="51"/>
    </row>
    <row r="12" spans="1:14">
      <c r="J12" s="34"/>
      <c r="N12" s="51"/>
    </row>
    <row r="13" spans="1:14">
      <c r="J13" s="34"/>
      <c r="N13" s="51"/>
    </row>
    <row r="14" spans="1:14">
      <c r="A14" s="71" t="s">
        <v>330</v>
      </c>
      <c r="B14" s="72"/>
      <c r="D14" s="71" t="s">
        <v>331</v>
      </c>
      <c r="E14" s="70"/>
      <c r="G14" s="52" t="s">
        <v>332</v>
      </c>
      <c r="J14" s="34"/>
      <c r="N14" s="51"/>
    </row>
    <row r="15" spans="1:14">
      <c r="A15" s="53" t="s">
        <v>331</v>
      </c>
      <c r="B15" s="54">
        <f ca="1">SUMIF('BASE '!F2:F998,"Débito",'BASE '!D2:D134)</f>
        <v>314026.35000000009</v>
      </c>
      <c r="D15" s="55" t="s">
        <v>333</v>
      </c>
      <c r="E15" s="56"/>
      <c r="G15" s="57">
        <f ca="1">B16-B15</f>
        <v>-8403.2200000000303</v>
      </c>
      <c r="J15" s="34"/>
      <c r="N15" s="51"/>
    </row>
    <row r="16" spans="1:14">
      <c r="A16" s="58" t="s">
        <v>334</v>
      </c>
      <c r="B16" s="59">
        <f ca="1">SUMIF('BASE '!F3:F998,"Crédito",'BASE '!D3:D135)</f>
        <v>305623.13000000006</v>
      </c>
      <c r="D16" s="55" t="s">
        <v>335</v>
      </c>
      <c r="E16" s="56"/>
      <c r="J16" s="34"/>
      <c r="N16" s="51"/>
    </row>
    <row r="17" spans="1:14">
      <c r="J17" s="34"/>
      <c r="N17" s="51"/>
    </row>
    <row r="18" spans="1:14">
      <c r="J18" s="34"/>
      <c r="N18" s="51"/>
    </row>
    <row r="19" spans="1:14">
      <c r="J19" s="34"/>
      <c r="N19" s="51"/>
    </row>
    <row r="20" spans="1:14">
      <c r="A20" s="71" t="s">
        <v>336</v>
      </c>
      <c r="B20" s="72"/>
      <c r="D20" s="71" t="s">
        <v>337</v>
      </c>
      <c r="E20" s="72"/>
      <c r="J20" s="34"/>
      <c r="N20" s="51"/>
    </row>
    <row r="21" spans="1:14">
      <c r="A21" s="58" t="s">
        <v>17</v>
      </c>
      <c r="B21" s="54">
        <v>68295.740000000005</v>
      </c>
      <c r="C21" s="60"/>
      <c r="D21" s="58" t="s">
        <v>17</v>
      </c>
      <c r="E21" s="54">
        <v>68295.740000000005</v>
      </c>
      <c r="J21" s="34"/>
      <c r="N21" s="51"/>
    </row>
    <row r="22" spans="1:14">
      <c r="A22" s="58" t="s">
        <v>20</v>
      </c>
      <c r="B22" s="59">
        <v>52793.86</v>
      </c>
      <c r="D22" s="58" t="s">
        <v>20</v>
      </c>
      <c r="E22" s="59">
        <v>52793.86</v>
      </c>
      <c r="J22" s="34"/>
      <c r="N22" s="51"/>
    </row>
    <row r="23" spans="1:14">
      <c r="A23" s="58" t="s">
        <v>41</v>
      </c>
      <c r="B23" s="54">
        <v>23401.58</v>
      </c>
      <c r="D23" s="58" t="s">
        <v>41</v>
      </c>
      <c r="E23" s="54">
        <v>23401.58</v>
      </c>
      <c r="J23" s="34"/>
      <c r="N23" s="51"/>
    </row>
    <row r="24" spans="1:14">
      <c r="A24" s="58" t="s">
        <v>127</v>
      </c>
      <c r="B24" s="59">
        <v>8514.02</v>
      </c>
      <c r="D24" s="58" t="s">
        <v>127</v>
      </c>
      <c r="E24" s="59">
        <v>8514.02</v>
      </c>
      <c r="J24" s="34"/>
      <c r="N24" s="51"/>
    </row>
    <row r="25" spans="1:14">
      <c r="J25" s="34"/>
      <c r="N25" s="51"/>
    </row>
    <row r="26" spans="1:14">
      <c r="J26" s="34"/>
      <c r="N26" s="51"/>
    </row>
    <row r="27" spans="1:14">
      <c r="J27" s="34"/>
      <c r="N27" s="51"/>
    </row>
    <row r="28" spans="1:14">
      <c r="J28" s="34"/>
      <c r="N28" s="51"/>
    </row>
    <row r="29" spans="1:14">
      <c r="J29" s="34"/>
      <c r="N29" s="51"/>
    </row>
    <row r="30" spans="1:14">
      <c r="J30" s="34"/>
      <c r="N30" s="51"/>
    </row>
    <row r="31" spans="1:14">
      <c r="J31" s="34"/>
      <c r="N31" s="51"/>
    </row>
    <row r="32" spans="1:14">
      <c r="J32" s="34"/>
      <c r="N32" s="51"/>
    </row>
    <row r="33" spans="10:14">
      <c r="J33" s="34"/>
      <c r="N33" s="51"/>
    </row>
    <row r="34" spans="10:14">
      <c r="J34" s="34"/>
      <c r="N34" s="51"/>
    </row>
    <row r="35" spans="10:14">
      <c r="J35" s="34"/>
      <c r="N35" s="51"/>
    </row>
    <row r="36" spans="10:14">
      <c r="J36" s="34"/>
      <c r="N36" s="51"/>
    </row>
    <row r="37" spans="10:14">
      <c r="J37" s="34"/>
      <c r="N37" s="51"/>
    </row>
    <row r="38" spans="10:14">
      <c r="J38" s="34"/>
      <c r="N38" s="51"/>
    </row>
    <row r="39" spans="10:14">
      <c r="J39" s="34"/>
      <c r="N39" s="51"/>
    </row>
    <row r="40" spans="10:14">
      <c r="J40" s="34"/>
      <c r="N40" s="51"/>
    </row>
    <row r="41" spans="10:14">
      <c r="J41" s="34"/>
      <c r="N41" s="51"/>
    </row>
    <row r="42" spans="10:14">
      <c r="J42" s="34"/>
      <c r="N42" s="51"/>
    </row>
    <row r="43" spans="10:14">
      <c r="J43" s="34"/>
      <c r="N43" s="51"/>
    </row>
    <row r="44" spans="10:14">
      <c r="J44" s="34"/>
      <c r="N44" s="51"/>
    </row>
    <row r="45" spans="10:14">
      <c r="J45" s="34"/>
      <c r="N45" s="51"/>
    </row>
    <row r="46" spans="10:14">
      <c r="J46" s="34"/>
      <c r="N46" s="51"/>
    </row>
    <row r="47" spans="10:14">
      <c r="J47" s="34"/>
      <c r="N47" s="51"/>
    </row>
    <row r="48" spans="10:14">
      <c r="J48" s="34"/>
      <c r="N48" s="51"/>
    </row>
    <row r="49" spans="10:14">
      <c r="J49" s="34"/>
      <c r="N49" s="51"/>
    </row>
    <row r="50" spans="10:14">
      <c r="J50" s="34"/>
      <c r="N50" s="51"/>
    </row>
    <row r="51" spans="10:14">
      <c r="J51" s="34"/>
      <c r="N51" s="51"/>
    </row>
    <row r="52" spans="10:14">
      <c r="J52" s="34"/>
      <c r="N52" s="51"/>
    </row>
    <row r="53" spans="10:14">
      <c r="J53" s="34"/>
      <c r="N53" s="51"/>
    </row>
    <row r="54" spans="10:14">
      <c r="J54" s="34"/>
      <c r="N54" s="51"/>
    </row>
    <row r="55" spans="10:14">
      <c r="J55" s="34"/>
      <c r="N55" s="51"/>
    </row>
    <row r="56" spans="10:14">
      <c r="J56" s="34"/>
      <c r="N56" s="51"/>
    </row>
    <row r="57" spans="10:14">
      <c r="J57" s="34"/>
      <c r="N57" s="51"/>
    </row>
    <row r="58" spans="10:14">
      <c r="J58" s="34"/>
      <c r="N58" s="51"/>
    </row>
    <row r="59" spans="10:14">
      <c r="J59" s="34"/>
      <c r="N59" s="51"/>
    </row>
    <row r="60" spans="10:14">
      <c r="J60" s="34"/>
      <c r="N60" s="51"/>
    </row>
    <row r="61" spans="10:14">
      <c r="J61" s="34"/>
      <c r="N61" s="51"/>
    </row>
    <row r="62" spans="10:14">
      <c r="J62" s="34"/>
      <c r="N62" s="51"/>
    </row>
    <row r="63" spans="10:14">
      <c r="J63" s="34"/>
      <c r="N63" s="51"/>
    </row>
    <row r="64" spans="10:14">
      <c r="J64" s="34"/>
      <c r="N64" s="51"/>
    </row>
    <row r="65" spans="10:14">
      <c r="J65" s="34"/>
      <c r="N65" s="51"/>
    </row>
    <row r="66" spans="10:14">
      <c r="J66" s="34"/>
      <c r="N66" s="51"/>
    </row>
    <row r="67" spans="10:14">
      <c r="J67" s="34"/>
      <c r="N67" s="51"/>
    </row>
    <row r="68" spans="10:14">
      <c r="J68" s="34"/>
      <c r="N68" s="51"/>
    </row>
    <row r="69" spans="10:14">
      <c r="J69" s="34"/>
      <c r="N69" s="51"/>
    </row>
    <row r="70" spans="10:14">
      <c r="J70" s="34"/>
      <c r="N70" s="51"/>
    </row>
    <row r="71" spans="10:14">
      <c r="J71" s="34"/>
      <c r="N71" s="51"/>
    </row>
    <row r="72" spans="10:14">
      <c r="J72" s="34"/>
      <c r="N72" s="51"/>
    </row>
    <row r="73" spans="10:14">
      <c r="J73" s="34"/>
      <c r="N73" s="51"/>
    </row>
    <row r="74" spans="10:14">
      <c r="J74" s="34"/>
      <c r="N74" s="51"/>
    </row>
    <row r="75" spans="10:14">
      <c r="J75" s="34"/>
      <c r="N75" s="51"/>
    </row>
    <row r="76" spans="10:14">
      <c r="J76" s="34"/>
      <c r="N76" s="51"/>
    </row>
    <row r="77" spans="10:14">
      <c r="J77" s="34"/>
      <c r="N77" s="51"/>
    </row>
    <row r="78" spans="10:14">
      <c r="J78" s="34"/>
      <c r="N78" s="51"/>
    </row>
    <row r="79" spans="10:14">
      <c r="J79" s="34"/>
      <c r="N79" s="51"/>
    </row>
    <row r="80" spans="10:14">
      <c r="J80" s="34"/>
      <c r="N80" s="51"/>
    </row>
    <row r="81" spans="10:14">
      <c r="J81" s="34"/>
      <c r="N81" s="51"/>
    </row>
    <row r="82" spans="10:14">
      <c r="J82" s="34"/>
      <c r="N82" s="51"/>
    </row>
    <row r="83" spans="10:14">
      <c r="J83" s="34"/>
      <c r="N83" s="51"/>
    </row>
    <row r="84" spans="10:14">
      <c r="J84" s="34"/>
      <c r="N84" s="51"/>
    </row>
    <row r="85" spans="10:14">
      <c r="J85" s="34"/>
      <c r="N85" s="51"/>
    </row>
    <row r="86" spans="10:14">
      <c r="J86" s="34"/>
      <c r="N86" s="51"/>
    </row>
    <row r="87" spans="10:14">
      <c r="J87" s="34"/>
      <c r="N87" s="51"/>
    </row>
    <row r="88" spans="10:14">
      <c r="J88" s="34"/>
      <c r="N88" s="51"/>
    </row>
    <row r="89" spans="10:14">
      <c r="J89" s="34"/>
      <c r="N89" s="51"/>
    </row>
    <row r="90" spans="10:14">
      <c r="J90" s="34"/>
      <c r="N90" s="51"/>
    </row>
    <row r="91" spans="10:14">
      <c r="J91" s="34"/>
      <c r="N91" s="51"/>
    </row>
    <row r="92" spans="10:14">
      <c r="J92" s="34"/>
      <c r="N92" s="51"/>
    </row>
    <row r="93" spans="10:14">
      <c r="J93" s="34"/>
      <c r="N93" s="51"/>
    </row>
    <row r="94" spans="10:14">
      <c r="J94" s="34"/>
      <c r="N94" s="51"/>
    </row>
    <row r="95" spans="10:14">
      <c r="J95" s="34"/>
      <c r="N95" s="51"/>
    </row>
    <row r="96" spans="10:14">
      <c r="J96" s="34"/>
      <c r="N96" s="51"/>
    </row>
    <row r="97" spans="10:14">
      <c r="J97" s="34"/>
      <c r="N97" s="51"/>
    </row>
    <row r="98" spans="10:14">
      <c r="J98" s="34"/>
      <c r="N98" s="51"/>
    </row>
    <row r="99" spans="10:14">
      <c r="J99" s="34"/>
      <c r="N99" s="51"/>
    </row>
    <row r="100" spans="10:14">
      <c r="J100" s="34"/>
      <c r="N100" s="51"/>
    </row>
    <row r="101" spans="10:14">
      <c r="J101" s="34"/>
      <c r="N101" s="51"/>
    </row>
    <row r="102" spans="10:14">
      <c r="J102" s="34"/>
      <c r="N102" s="51"/>
    </row>
    <row r="103" spans="10:14">
      <c r="J103" s="34"/>
      <c r="N103" s="51"/>
    </row>
    <row r="104" spans="10:14">
      <c r="J104" s="34"/>
      <c r="N104" s="51"/>
    </row>
    <row r="105" spans="10:14">
      <c r="J105" s="34"/>
      <c r="N105" s="51"/>
    </row>
    <row r="106" spans="10:14">
      <c r="J106" s="34"/>
      <c r="N106" s="51"/>
    </row>
    <row r="107" spans="10:14">
      <c r="J107" s="34"/>
      <c r="N107" s="51"/>
    </row>
    <row r="108" spans="10:14">
      <c r="J108" s="34"/>
      <c r="N108" s="51"/>
    </row>
    <row r="109" spans="10:14">
      <c r="J109" s="34"/>
      <c r="N109" s="51"/>
    </row>
    <row r="110" spans="10:14">
      <c r="J110" s="34"/>
      <c r="N110" s="51"/>
    </row>
    <row r="111" spans="10:14">
      <c r="J111" s="34"/>
      <c r="N111" s="51"/>
    </row>
    <row r="112" spans="10:14">
      <c r="J112" s="34"/>
      <c r="N112" s="51"/>
    </row>
    <row r="113" spans="10:14">
      <c r="J113" s="34"/>
      <c r="N113" s="51"/>
    </row>
    <row r="114" spans="10:14">
      <c r="J114" s="34"/>
      <c r="N114" s="51"/>
    </row>
    <row r="115" spans="10:14">
      <c r="J115" s="34"/>
      <c r="N115" s="51"/>
    </row>
    <row r="116" spans="10:14">
      <c r="J116" s="34"/>
      <c r="N116" s="51"/>
    </row>
    <row r="117" spans="10:14">
      <c r="J117" s="34"/>
      <c r="N117" s="51"/>
    </row>
    <row r="118" spans="10:14">
      <c r="J118" s="34"/>
      <c r="N118" s="51"/>
    </row>
    <row r="119" spans="10:14">
      <c r="J119" s="34"/>
      <c r="N119" s="51"/>
    </row>
    <row r="120" spans="10:14">
      <c r="J120" s="34"/>
      <c r="N120" s="51"/>
    </row>
    <row r="121" spans="10:14">
      <c r="J121" s="34"/>
      <c r="N121" s="51"/>
    </row>
    <row r="122" spans="10:14">
      <c r="J122" s="34"/>
      <c r="N122" s="51"/>
    </row>
  </sheetData>
  <mergeCells count="4">
    <mergeCell ref="A14:B14"/>
    <mergeCell ref="D14:E14"/>
    <mergeCell ref="A20:B20"/>
    <mergeCell ref="D20:E20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showGridLines="0" workbookViewId="0"/>
  </sheetViews>
  <sheetFormatPr defaultColWidth="12.5703125" defaultRowHeight="15.75" customHeight="1"/>
  <sheetData>
    <row r="1" spans="1:26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spans="1:26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spans="1:26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spans="1:2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spans="1:26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spans="1:26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spans="1:26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spans="1:26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spans="1:26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spans="1:26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spans="1:26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spans="1:26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spans="1:2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spans="1:26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spans="1:26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spans="1:26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spans="1:26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spans="1:26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spans="1:26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spans="1:26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spans="1:26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spans="1:26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spans="1:2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spans="1:26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spans="1:26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spans="1:26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spans="1:26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spans="1:26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spans="1:26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spans="1:26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spans="1:26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spans="1:26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spans="1:2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spans="1:26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spans="1:26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spans="1:26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spans="1:26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spans="1:26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spans="1:26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spans="1:26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spans="1:26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spans="1:26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spans="1:2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spans="1:26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spans="1:26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spans="1:26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spans="1:26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spans="1:26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spans="1:26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spans="1:26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spans="1:26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spans="1:26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spans="1:2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spans="1:26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spans="1:26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spans="1:26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spans="1:26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spans="1:26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spans="1:26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spans="1:26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spans="1:26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spans="1:26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spans="1:2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spans="1:26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spans="1:26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spans="1:26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spans="1:26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spans="1:26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spans="1:26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spans="1:26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spans="1:26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spans="1:26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spans="1:2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spans="1:26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spans="1:26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spans="1:26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spans="1:26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spans="1:26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spans="1:26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spans="1:26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spans="1:26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spans="1:26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spans="1:2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spans="1:26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spans="1:26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spans="1:26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spans="1:26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spans="1:26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spans="1:26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spans="1:26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spans="1:26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spans="1:26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spans="1: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spans="1:26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spans="1:26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spans="1:26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spans="1:26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spans="1:26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spans="1:26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spans="1:26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spans="1:26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spans="1:26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spans="1:2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spans="1:26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spans="1:26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spans="1:26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spans="1:26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spans="1:26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spans="1:26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spans="1:26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spans="1:26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spans="1:26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spans="1:2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spans="1:26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spans="1:26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spans="1:26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spans="1:26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spans="1:26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spans="1:26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spans="1:26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spans="1:26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spans="1:26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spans="1:2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spans="1:26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spans="1:26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spans="1:26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spans="1:26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spans="1:26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spans="1:26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spans="1:26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spans="1:26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spans="1:26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spans="1:2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spans="1:26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spans="1:26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spans="1:26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spans="1:26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spans="1:26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spans="1:26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spans="1:26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spans="1:2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spans="1:26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spans="1:26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spans="1:26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spans="1:26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spans="1:26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spans="1:26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spans="1:26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spans="1:26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spans="1:26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spans="1:2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spans="1:26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spans="1:26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spans="1:26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spans="1:26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spans="1:26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spans="1:26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spans="1:26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spans="1:26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spans="1:26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spans="1:2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spans="1:26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spans="1:26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spans="1:26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spans="1:26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spans="1:26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spans="1:26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spans="1:26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spans="1:26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spans="1:26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spans="1:2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spans="1:26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spans="1:26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spans="1:26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spans="1:26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spans="1:26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spans="1:26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spans="1:26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spans="1:26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spans="1:26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spans="1:2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spans="1:26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spans="1:26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spans="1:26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spans="1:26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spans="1:26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spans="1:26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spans="1:26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spans="1:26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spans="1:26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spans="1: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spans="1:26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spans="1:26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spans="1:26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spans="1:26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spans="1:26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spans="1:26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spans="1:26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spans="1:26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spans="1:26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spans="1:2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spans="1:26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spans="1:26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spans="1:26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spans="1:26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spans="1:26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spans="1:26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spans="1:26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spans="1:26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spans="1:26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spans="1:2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spans="1:26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spans="1:26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spans="1:26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spans="1:26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spans="1:26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spans="1:26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spans="1:26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spans="1:26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spans="1:26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spans="1:2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spans="1:26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spans="1:26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spans="1:26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spans="1:26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spans="1:26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spans="1:26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spans="1:26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spans="1:26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spans="1:26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spans="1:2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spans="1:26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spans="1:26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spans="1:26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spans="1:26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spans="1:26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spans="1:26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spans="1:26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spans="1:26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spans="1:26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spans="1:2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spans="1:26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spans="1:26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spans="1:26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spans="1:26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spans="1:26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spans="1:26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spans="1:26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spans="1:26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spans="1:26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spans="1:2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spans="1:26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spans="1:26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spans="1:26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spans="1:26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spans="1:26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spans="1:26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spans="1:26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spans="1:26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spans="1:26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spans="1:2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spans="1:26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spans="1:26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spans="1:26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spans="1:26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spans="1:26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spans="1:26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spans="1:26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spans="1:26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spans="1:26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spans="1:2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spans="1:26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spans="1:26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spans="1:26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spans="1:26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spans="1:26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spans="1:26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spans="1:26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spans="1:26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spans="1:26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spans="1:2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spans="1:26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spans="1:26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spans="1:26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spans="1:26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spans="1:26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spans="1:26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spans="1:26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spans="1:26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spans="1:26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spans="1: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spans="1:26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spans="1:26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spans="1:26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spans="1:26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spans="1:26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spans="1:26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spans="1:26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spans="1:26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spans="1:26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spans="1:2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spans="1:26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spans="1:26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spans="1:26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spans="1:26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spans="1:26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spans="1:26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spans="1:26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spans="1:26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spans="1:26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spans="1:2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spans="1:26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spans="1:26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spans="1:26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spans="1:26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spans="1:26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spans="1:26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spans="1:26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spans="1:26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spans="1:26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spans="1:2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spans="1:26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spans="1:26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spans="1:26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spans="1:26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spans="1:26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spans="1:26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spans="1:26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spans="1:26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spans="1:26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spans="1:2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spans="1:26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spans="1:26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spans="1:26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spans="1:26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spans="1:26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spans="1:26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spans="1:26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spans="1:26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spans="1:26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spans="1:2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spans="1:26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spans="1:26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spans="1:26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spans="1:26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spans="1:26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spans="1:26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spans="1:26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spans="1:26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spans="1:26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spans="1:2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spans="1:26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spans="1:26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spans="1:26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spans="1:26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spans="1:26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spans="1:26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spans="1:26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spans="1:26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spans="1:26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spans="1:2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spans="1:26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spans="1:26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spans="1:26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spans="1:26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spans="1:26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spans="1:26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spans="1:26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spans="1:26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spans="1:26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spans="1:2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spans="1:26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spans="1:26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spans="1:26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spans="1:26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spans="1:26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spans="1:26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spans="1:26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spans="1:26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spans="1:26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spans="1:2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spans="1:26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spans="1:26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spans="1:26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spans="1:26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spans="1:26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spans="1:26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spans="1:26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spans="1:26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spans="1:26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spans="1: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spans="1:26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spans="1:26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spans="1:26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spans="1:26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spans="1:26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spans="1:26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spans="1:26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spans="1:26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spans="1:26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spans="1:2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spans="1:26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spans="1:26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spans="1:26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spans="1:26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spans="1:26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spans="1:26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spans="1:26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spans="1:26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spans="1:26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spans="1:2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spans="1:26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spans="1:26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spans="1:26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spans="1:26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spans="1:26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spans="1:26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spans="1:26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spans="1:26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spans="1:26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spans="1:2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spans="1:26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spans="1:26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spans="1:26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spans="1:26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spans="1:26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spans="1:26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spans="1:26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spans="1:26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spans="1:26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spans="1:2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spans="1:26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spans="1:26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spans="1:26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spans="1:26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spans="1:26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spans="1:26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spans="1:26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spans="1:26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spans="1:26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spans="1:2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spans="1:26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spans="1:26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spans="1:26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spans="1:26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spans="1:26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spans="1:26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spans="1:26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spans="1:26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spans="1:26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spans="1:2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spans="1:26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spans="1:26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spans="1:26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spans="1:26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spans="1:26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spans="1:26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spans="1:26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spans="1:26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spans="1:26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spans="1:2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spans="1:26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spans="1:26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spans="1:26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spans="1:26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spans="1:26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spans="1:26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spans="1:26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spans="1:26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spans="1:26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spans="1:2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spans="1:26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spans="1:26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spans="1:26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spans="1:26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spans="1:26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spans="1:26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spans="1:26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spans="1:26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spans="1:26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spans="1:2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spans="1:26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spans="1:26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spans="1:26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spans="1:26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spans="1:26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spans="1:26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spans="1:26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spans="1:26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spans="1:26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spans="1: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spans="1:26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spans="1:26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spans="1:26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spans="1:26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spans="1:26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spans="1:26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spans="1:26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spans="1:26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spans="1:26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spans="1:2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spans="1:26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spans="1:26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spans="1:26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spans="1:26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spans="1:26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spans="1:26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spans="1:26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spans="1:26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spans="1:26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spans="1:2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spans="1:26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spans="1:26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spans="1:26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spans="1:26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spans="1:26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spans="1:26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spans="1:26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spans="1:26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spans="1:26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spans="1:2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spans="1:26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spans="1:26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spans="1:26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spans="1:26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spans="1:26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spans="1:26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spans="1:26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spans="1:26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spans="1:26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spans="1:2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spans="1:26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spans="1:26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spans="1:26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spans="1:26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spans="1:26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spans="1:26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spans="1:26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spans="1:26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spans="1:26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spans="1:2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spans="1:26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spans="1:26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spans="1:26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spans="1:26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spans="1:26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spans="1:26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spans="1:26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spans="1:26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spans="1:26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spans="1:2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spans="1:26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spans="1:26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spans="1:26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spans="1:26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spans="1:26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spans="1:26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spans="1:26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spans="1:26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spans="1:26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spans="1:2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spans="1:26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spans="1:26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spans="1:26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spans="1:26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spans="1:26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spans="1:26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spans="1:26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spans="1:26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spans="1:26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spans="1:2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spans="1:26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spans="1:26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spans="1:26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spans="1:26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spans="1:26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spans="1:26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spans="1:26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spans="1:26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spans="1:26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spans="1:2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spans="1:26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spans="1:26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spans="1:26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spans="1:26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spans="1:26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spans="1:26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spans="1:26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spans="1:26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spans="1:26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spans="1: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spans="1:26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spans="1:26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spans="1:26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spans="1:26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spans="1:26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spans="1:26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spans="1:26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spans="1:26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spans="1:26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spans="1:2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spans="1:26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spans="1:26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spans="1:26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spans="1:26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spans="1:26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spans="1:26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spans="1:26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spans="1:26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spans="1:26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spans="1:2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spans="1:26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spans="1:26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spans="1:26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spans="1:26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spans="1:26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spans="1:26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spans="1:26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spans="1:26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spans="1:26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spans="1:2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spans="1:26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spans="1:26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spans="1:26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spans="1:26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spans="1:26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spans="1:26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spans="1:26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spans="1:26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spans="1:26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spans="1:2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spans="1:26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spans="1:26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spans="1:26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spans="1:26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spans="1:26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spans="1:26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spans="1:26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spans="1:26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spans="1:26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spans="1:2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spans="1:26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spans="1:26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spans="1:26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spans="1:26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spans="1:26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spans="1:26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spans="1:26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spans="1:26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spans="1:26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spans="1:2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spans="1:26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spans="1:26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spans="1:26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spans="1:26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spans="1:26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spans="1:26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spans="1:26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spans="1:26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spans="1:26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spans="1:2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spans="1:26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spans="1:26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spans="1:26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spans="1:26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spans="1:26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spans="1:26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spans="1:26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spans="1:26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spans="1:26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spans="1:2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spans="1:26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spans="1:26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spans="1:26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spans="1:26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spans="1:26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spans="1:26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spans="1:26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spans="1:26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spans="1:26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spans="1:2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spans="1:26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spans="1:26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spans="1:26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spans="1:26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spans="1:26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spans="1:26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spans="1:26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spans="1:26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spans="1:26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spans="1: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spans="1:26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spans="1:26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spans="1:26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spans="1:26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spans="1:26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spans="1:26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spans="1:26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spans="1:26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spans="1:26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spans="1:2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spans="1:26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spans="1:26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spans="1:26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spans="1:26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spans="1:26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spans="1:26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spans="1:26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spans="1:26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spans="1:26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spans="1:2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spans="1:26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spans="1:26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spans="1:26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spans="1:26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spans="1:26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spans="1:26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spans="1:26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spans="1:26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spans="1:26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spans="1:2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spans="1:26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spans="1:26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spans="1:26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spans="1:26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spans="1:26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spans="1:26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spans="1:26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spans="1:26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spans="1:26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spans="1:2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spans="1:26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spans="1:26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spans="1:26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spans="1:26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spans="1:26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spans="1:26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spans="1:26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spans="1:26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spans="1:26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spans="1:2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spans="1:26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spans="1:26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spans="1:26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spans="1:26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spans="1:26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spans="1:26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spans="1:26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spans="1:26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spans="1:26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spans="1:2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spans="1:26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spans="1:26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spans="1:26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spans="1:26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spans="1:26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spans="1:26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spans="1:26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spans="1:26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spans="1:26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spans="1:2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spans="1:26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spans="1:26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spans="1:26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spans="1:26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HOME</vt:lpstr>
      <vt:lpstr>BASE </vt:lpstr>
      <vt:lpstr>ENTRADAS MANUAIS </vt:lpstr>
      <vt:lpstr>CENTRO DE CUSTO</vt:lpstr>
      <vt:lpstr>FOPAG</vt:lpstr>
      <vt:lpstr>cd</vt:lpstr>
      <vt:lpstr>centrovalor D</vt:lpstr>
      <vt:lpstr>centrovalor C</vt:lpstr>
      <vt:lpstr>data</vt:lpstr>
      <vt:lpstr>fixos</vt:lpstr>
      <vt:lpstr>RESUMO FINANCEIRO </vt:lpstr>
      <vt:lpstr>DASHBOARD</vt:lpstr>
      <vt:lpstr>BASETABELA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Cleber Nunes De Andrade - NURAP</cp:lastModifiedBy>
  <dcterms:created xsi:type="dcterms:W3CDTF">2024-08-29T05:58:42Z</dcterms:created>
  <dcterms:modified xsi:type="dcterms:W3CDTF">2024-08-29T06:00:42Z</dcterms:modified>
</cp:coreProperties>
</file>