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excel-helpers\tools\agenda_builder\"/>
    </mc:Choice>
  </mc:AlternateContent>
  <xr:revisionPtr revIDLastSave="0" documentId="13_ncr:1_{278AD17C-61C7-4A9A-9467-95BBEC0394A1}" xr6:coauthVersionLast="44" xr6:coauthVersionMax="44" xr10:uidLastSave="{00000000-0000-0000-0000-000000000000}"/>
  <bookViews>
    <workbookView xWindow="-98" yWindow="-98" windowWidth="19396" windowHeight="10395" activeTab="1" xr2:uid="{00000000-000D-0000-FFFF-FFFF00000000}"/>
  </bookViews>
  <sheets>
    <sheet name="HowTo" sheetId="3" r:id="rId1"/>
    <sheet name="Agenda" sheetId="1" r:id="rId2"/>
    <sheet name="Agenda (2)" sheetId="4" r:id="rId3"/>
    <sheet name="Agenda (3)" sheetId="5" r:id="rId4"/>
  </sheets>
  <definedNames>
    <definedName name="_xlnm.Print_Area" localSheetId="1">Agenda!$M$3:$U$41</definedName>
    <definedName name="_xlnm.Print_Area" localSheetId="2">'Agenda (2)'!$M$3:$U$41</definedName>
    <definedName name="_xlnm.Print_Area" localSheetId="3">'Agenda (3)'!$M$3:$U$41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4" l="1"/>
  <c r="J25" i="4"/>
  <c r="J26" i="4"/>
  <c r="J24" i="4"/>
  <c r="J9" i="4"/>
  <c r="J10" i="4"/>
  <c r="J12" i="4"/>
  <c r="J13" i="4"/>
  <c r="J14" i="4"/>
  <c r="J16" i="4"/>
  <c r="J17" i="4"/>
  <c r="E40" i="5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F28" i="5"/>
  <c r="I28" i="5" s="1"/>
  <c r="D28" i="5"/>
  <c r="E27" i="5"/>
  <c r="C28" i="5" s="1"/>
  <c r="F26" i="5"/>
  <c r="I26" i="5" s="1"/>
  <c r="F25" i="5"/>
  <c r="I25" i="5" s="1"/>
  <c r="F24" i="5"/>
  <c r="I24" i="5" s="1"/>
  <c r="G23" i="5"/>
  <c r="G22" i="5"/>
  <c r="J17" i="5"/>
  <c r="I17" i="5"/>
  <c r="F17" i="5"/>
  <c r="D17" i="5"/>
  <c r="F16" i="5"/>
  <c r="J16" i="5" s="1"/>
  <c r="G15" i="5"/>
  <c r="F14" i="5"/>
  <c r="J13" i="5"/>
  <c r="F13" i="5"/>
  <c r="I13" i="5" s="1"/>
  <c r="D13" i="5"/>
  <c r="F12" i="5"/>
  <c r="F10" i="5"/>
  <c r="J9" i="5"/>
  <c r="F9" i="5"/>
  <c r="D9" i="5"/>
  <c r="E7" i="5"/>
  <c r="C8" i="5" s="1"/>
  <c r="E8" i="5" s="1"/>
  <c r="C9" i="5" s="1"/>
  <c r="E9" i="5" s="1"/>
  <c r="C10" i="5" s="1"/>
  <c r="E6" i="5"/>
  <c r="C7" i="5" s="1"/>
  <c r="E41" i="4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40" i="4"/>
  <c r="I28" i="4"/>
  <c r="E27" i="4"/>
  <c r="C28" i="4" s="1"/>
  <c r="I26" i="4"/>
  <c r="I25" i="4"/>
  <c r="I24" i="4"/>
  <c r="I17" i="4"/>
  <c r="I16" i="4"/>
  <c r="D16" i="4"/>
  <c r="I14" i="4"/>
  <c r="D14" i="4"/>
  <c r="I12" i="4"/>
  <c r="D12" i="4"/>
  <c r="I10" i="4"/>
  <c r="D10" i="4"/>
  <c r="C39" i="4"/>
  <c r="E6" i="4"/>
  <c r="C7" i="4" s="1"/>
  <c r="E7" i="4" s="1"/>
  <c r="C8" i="4" s="1"/>
  <c r="E8" i="4" s="1"/>
  <c r="C9" i="4" s="1"/>
  <c r="J10" i="5" l="1"/>
  <c r="D10" i="5"/>
  <c r="I10" i="5"/>
  <c r="C62" i="5"/>
  <c r="C60" i="5"/>
  <c r="C58" i="5"/>
  <c r="C56" i="5"/>
  <c r="C54" i="5"/>
  <c r="C55" i="5"/>
  <c r="C39" i="5"/>
  <c r="E28" i="5"/>
  <c r="C29" i="5" s="1"/>
  <c r="E29" i="5" s="1"/>
  <c r="C30" i="5" s="1"/>
  <c r="C40" i="5"/>
  <c r="C46" i="5"/>
  <c r="C48" i="5"/>
  <c r="C50" i="5"/>
  <c r="E10" i="5"/>
  <c r="C11" i="5" s="1"/>
  <c r="E11" i="5" s="1"/>
  <c r="C12" i="5" s="1"/>
  <c r="E12" i="5" s="1"/>
  <c r="C13" i="5" s="1"/>
  <c r="E13" i="5" s="1"/>
  <c r="C14" i="5" s="1"/>
  <c r="E14" i="5" s="1"/>
  <c r="C15" i="5" s="1"/>
  <c r="E15" i="5" s="1"/>
  <c r="C16" i="5" s="1"/>
  <c r="E16" i="5" s="1"/>
  <c r="C17" i="5" s="1"/>
  <c r="E17" i="5" s="1"/>
  <c r="C18" i="5" s="1"/>
  <c r="E18" i="5" s="1"/>
  <c r="C19" i="5" s="1"/>
  <c r="E19" i="5" s="1"/>
  <c r="C20" i="5" s="1"/>
  <c r="E20" i="5" s="1"/>
  <c r="C21" i="5" s="1"/>
  <c r="E21" i="5" s="1"/>
  <c r="C22" i="5" s="1"/>
  <c r="E22" i="5" s="1"/>
  <c r="C23" i="5" s="1"/>
  <c r="E23" i="5" s="1"/>
  <c r="C42" i="5"/>
  <c r="J12" i="5"/>
  <c r="D12" i="5"/>
  <c r="I12" i="5"/>
  <c r="J14" i="5"/>
  <c r="D14" i="5"/>
  <c r="I14" i="5"/>
  <c r="C44" i="5"/>
  <c r="C52" i="5"/>
  <c r="C57" i="5"/>
  <c r="C59" i="5"/>
  <c r="C61" i="5"/>
  <c r="C63" i="5"/>
  <c r="I16" i="5"/>
  <c r="C41" i="5"/>
  <c r="C43" i="5"/>
  <c r="C45" i="5"/>
  <c r="C47" i="5"/>
  <c r="C49" i="5"/>
  <c r="C51" i="5"/>
  <c r="C53" i="5"/>
  <c r="I9" i="5"/>
  <c r="D16" i="5"/>
  <c r="D9" i="4"/>
  <c r="E9" i="4" s="1"/>
  <c r="C10" i="4" s="1"/>
  <c r="E10" i="4" s="1"/>
  <c r="C11" i="4" s="1"/>
  <c r="E11" i="4" s="1"/>
  <c r="C12" i="4" s="1"/>
  <c r="E12" i="4" s="1"/>
  <c r="C13" i="4" s="1"/>
  <c r="E13" i="4" s="1"/>
  <c r="C14" i="4" s="1"/>
  <c r="E14" i="4" s="1"/>
  <c r="C15" i="4" s="1"/>
  <c r="E15" i="4" s="1"/>
  <c r="C16" i="4" s="1"/>
  <c r="E16" i="4" s="1"/>
  <c r="C17" i="4" s="1"/>
  <c r="E17" i="4" s="1"/>
  <c r="C18" i="4" s="1"/>
  <c r="E18" i="4" s="1"/>
  <c r="C19" i="4" s="1"/>
  <c r="E19" i="4" s="1"/>
  <c r="C20" i="4" s="1"/>
  <c r="E20" i="4" s="1"/>
  <c r="C21" i="4" s="1"/>
  <c r="E21" i="4" s="1"/>
  <c r="C22" i="4" s="1"/>
  <c r="E22" i="4" s="1"/>
  <c r="C23" i="4" s="1"/>
  <c r="E23" i="4" s="1"/>
  <c r="I13" i="4"/>
  <c r="D13" i="4"/>
  <c r="D28" i="4"/>
  <c r="E28" i="4" s="1"/>
  <c r="C29" i="4" s="1"/>
  <c r="E29" i="4" s="1"/>
  <c r="C40" i="4"/>
  <c r="C42" i="4"/>
  <c r="C44" i="4"/>
  <c r="C46" i="4"/>
  <c r="C48" i="4"/>
  <c r="C50" i="4"/>
  <c r="C52" i="4"/>
  <c r="C54" i="4"/>
  <c r="C56" i="4"/>
  <c r="C58" i="4"/>
  <c r="C60" i="4"/>
  <c r="C62" i="4"/>
  <c r="D17" i="4"/>
  <c r="C41" i="4"/>
  <c r="C43" i="4"/>
  <c r="C45" i="4"/>
  <c r="C47" i="4"/>
  <c r="C49" i="4"/>
  <c r="C51" i="4"/>
  <c r="C53" i="4"/>
  <c r="C55" i="4"/>
  <c r="C57" i="4"/>
  <c r="C59" i="4"/>
  <c r="C61" i="4"/>
  <c r="C63" i="4"/>
  <c r="I9" i="4"/>
  <c r="F9" i="1"/>
  <c r="C63" i="1" s="1"/>
  <c r="C62" i="1"/>
  <c r="C60" i="1"/>
  <c r="C58" i="1"/>
  <c r="C56" i="1"/>
  <c r="C54" i="1"/>
  <c r="C52" i="1"/>
  <c r="C50" i="1"/>
  <c r="C48" i="1"/>
  <c r="C46" i="1"/>
  <c r="C44" i="1"/>
  <c r="C42" i="1"/>
  <c r="C41" i="1"/>
  <c r="C40" i="1"/>
  <c r="C39" i="1"/>
  <c r="C43" i="1"/>
  <c r="J16" i="1"/>
  <c r="J17" i="1"/>
  <c r="J14" i="1"/>
  <c r="J13" i="1"/>
  <c r="J12" i="1"/>
  <c r="J10" i="1"/>
  <c r="D28" i="1"/>
  <c r="F28" i="1"/>
  <c r="I24" i="1"/>
  <c r="F26" i="1"/>
  <c r="I26" i="1" s="1"/>
  <c r="F25" i="1"/>
  <c r="I25" i="1" s="1"/>
  <c r="F24" i="1"/>
  <c r="G23" i="1"/>
  <c r="G22" i="1"/>
  <c r="G15" i="1"/>
  <c r="D17" i="1"/>
  <c r="D16" i="1"/>
  <c r="D14" i="1"/>
  <c r="D13" i="1"/>
  <c r="D12" i="1"/>
  <c r="D10" i="1"/>
  <c r="J9" i="1"/>
  <c r="F17" i="1"/>
  <c r="F16" i="1"/>
  <c r="F14" i="1"/>
  <c r="F13" i="1"/>
  <c r="F12" i="1"/>
  <c r="F10" i="1"/>
  <c r="I9" i="1"/>
  <c r="C45" i="1" l="1"/>
  <c r="C49" i="1"/>
  <c r="C53" i="1"/>
  <c r="C57" i="1"/>
  <c r="C61" i="1"/>
  <c r="C47" i="1"/>
  <c r="C51" i="1"/>
  <c r="C55" i="1"/>
  <c r="C59" i="1"/>
  <c r="D9" i="1"/>
  <c r="I17" i="1" l="1"/>
  <c r="I16" i="1"/>
  <c r="I14" i="1"/>
  <c r="I13" i="1"/>
  <c r="I10" i="1"/>
  <c r="I12" i="1"/>
  <c r="I28" i="1" l="1"/>
  <c r="E40" i="1" l="1"/>
  <c r="E41" i="1" s="1"/>
  <c r="E42" i="1" l="1"/>
  <c r="E43" i="1" s="1"/>
  <c r="E44" i="1" s="1"/>
  <c r="E45" i="1" s="1"/>
  <c r="E46" i="1" s="1"/>
  <c r="E27" i="1"/>
  <c r="C28" i="1" s="1"/>
  <c r="E28" i="1" s="1"/>
  <c r="E6" i="1"/>
  <c r="C7" i="1" s="1"/>
  <c r="E7" i="1" s="1"/>
  <c r="C8" i="1" s="1"/>
  <c r="E47" i="1" l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C29" i="1"/>
  <c r="E29" i="1" s="1"/>
  <c r="C30" i="1" s="1"/>
  <c r="E8" i="1"/>
  <c r="C9" i="1" s="1"/>
  <c r="E9" i="1" l="1"/>
  <c r="C10" i="1" l="1"/>
  <c r="E10" i="1" s="1"/>
  <c r="C11" i="1" s="1"/>
  <c r="E11" i="1" l="1"/>
  <c r="C12" i="1" l="1"/>
  <c r="E12" i="1" s="1"/>
  <c r="C13" i="1" s="1"/>
  <c r="E13" i="1" s="1"/>
  <c r="C14" i="1" s="1"/>
  <c r="E14" i="1" l="1"/>
  <c r="C15" i="1" l="1"/>
  <c r="E15" i="1" s="1"/>
  <c r="C16" i="1" l="1"/>
  <c r="E16" i="1" s="1"/>
  <c r="C17" i="1" s="1"/>
  <c r="E17" i="1" l="1"/>
  <c r="C18" i="1" s="1"/>
  <c r="E18" i="1" l="1"/>
  <c r="C19" i="1" s="1"/>
  <c r="E19" i="1" s="1"/>
  <c r="C20" i="1" s="1"/>
  <c r="E20" i="1" s="1"/>
  <c r="C21" i="1" s="1"/>
  <c r="E21" i="1" s="1"/>
  <c r="C22" i="1" s="1"/>
  <c r="E22" i="1" s="1"/>
  <c r="C23" i="1" s="1"/>
  <c r="E23" i="1" s="1"/>
</calcChain>
</file>

<file path=xl/sharedStrings.xml><?xml version="1.0" encoding="utf-8"?>
<sst xmlns="http://schemas.openxmlformats.org/spreadsheetml/2006/main" count="900" uniqueCount="180">
  <si>
    <t>Start</t>
  </si>
  <si>
    <t>Duration, min</t>
  </si>
  <si>
    <t>End</t>
  </si>
  <si>
    <t>Topics</t>
  </si>
  <si>
    <t>Location</t>
  </si>
  <si>
    <t>Activity</t>
  </si>
  <si>
    <t>Comments</t>
  </si>
  <si>
    <t>individual</t>
  </si>
  <si>
    <t>Transfer Hotel-Restaurant</t>
  </si>
  <si>
    <t>transfer</t>
  </si>
  <si>
    <t>SAP?</t>
  </si>
  <si>
    <t>Dinner</t>
  </si>
  <si>
    <t>networking</t>
  </si>
  <si>
    <t>Transfer Restaurant-Hotel</t>
  </si>
  <si>
    <t>SOCAR</t>
  </si>
  <si>
    <t>Registration &amp; coffee</t>
  </si>
  <si>
    <t>presentation</t>
  </si>
  <si>
    <t>Coffe break</t>
  </si>
  <si>
    <t>Lunch</t>
  </si>
  <si>
    <t>Day overview and excursions planning</t>
  </si>
  <si>
    <t>organization</t>
  </si>
  <si>
    <t>Transfer Conference hall-Hotel</t>
  </si>
  <si>
    <t>Personal time</t>
  </si>
  <si>
    <t>Transfer to Hotel</t>
  </si>
  <si>
    <t>Departure</t>
  </si>
  <si>
    <t>##</t>
  </si>
  <si>
    <t>[EVENT NAME]</t>
  </si>
  <si>
    <t>[EVENT DATES]</t>
  </si>
  <si>
    <t>Presenter</t>
  </si>
  <si>
    <t>Facilitator</t>
  </si>
  <si>
    <t>Hotel</t>
  </si>
  <si>
    <t>Restaurant</t>
  </si>
  <si>
    <t>Conference hall</t>
  </si>
  <si>
    <t>Transfer Hotel-Excursion point</t>
  </si>
  <si>
    <t>Excursion point</t>
  </si>
  <si>
    <t>Company</t>
  </si>
  <si>
    <t>Topic</t>
  </si>
  <si>
    <t>Status</t>
  </si>
  <si>
    <t>Organizer</t>
  </si>
  <si>
    <t>Company1</t>
  </si>
  <si>
    <t>Company2</t>
  </si>
  <si>
    <t>Company3</t>
  </si>
  <si>
    <t>Company4</t>
  </si>
  <si>
    <t>Company5</t>
  </si>
  <si>
    <t>Company6</t>
  </si>
  <si>
    <t>NA</t>
  </si>
  <si>
    <t>Name1</t>
  </si>
  <si>
    <t>Name2</t>
  </si>
  <si>
    <t>all day</t>
  </si>
  <si>
    <t>Facilitator1</t>
  </si>
  <si>
    <t>Facilitator2</t>
  </si>
  <si>
    <t>Presenter4</t>
  </si>
  <si>
    <t>Presenter5</t>
  </si>
  <si>
    <t>Presenter6</t>
  </si>
  <si>
    <t>Presenter7</t>
  </si>
  <si>
    <t>Presenter8</t>
  </si>
  <si>
    <t>Presenter9</t>
  </si>
  <si>
    <t>Presenter10</t>
  </si>
  <si>
    <t>Presenter11</t>
  </si>
  <si>
    <t>Presenter12</t>
  </si>
  <si>
    <t>Presenter13</t>
  </si>
  <si>
    <t>Presenter14</t>
  </si>
  <si>
    <t>Presenter15</t>
  </si>
  <si>
    <t>Presenter16</t>
  </si>
  <si>
    <t>Presenter17</t>
  </si>
  <si>
    <t>Presenter18</t>
  </si>
  <si>
    <t>Excursions</t>
  </si>
  <si>
    <t>Presentations</t>
  </si>
  <si>
    <t>Idea</t>
  </si>
  <si>
    <t>Confirmed</t>
  </si>
  <si>
    <t>Approval process started (status call on Fri)</t>
  </si>
  <si>
    <t>Booths</t>
  </si>
  <si>
    <t>Key notes</t>
  </si>
  <si>
    <t>Restaurants</t>
  </si>
  <si>
    <t>Duration, mins</t>
  </si>
  <si>
    <t>Speaker 1 will talk about…</t>
  </si>
  <si>
    <t>Speaker 2 will talk about…</t>
  </si>
  <si>
    <t>Speaker 3 will talk about…</t>
  </si>
  <si>
    <t>7 required</t>
  </si>
  <si>
    <t>3 required</t>
  </si>
  <si>
    <t>2 required</t>
  </si>
  <si>
    <t>1 required</t>
  </si>
  <si>
    <t>Speaker 1</t>
  </si>
  <si>
    <t>Speaker 2</t>
  </si>
  <si>
    <t>Speaker 3</t>
  </si>
  <si>
    <t>Topic1</t>
  </si>
  <si>
    <t>Topic2</t>
  </si>
  <si>
    <t>Topic3</t>
  </si>
  <si>
    <t>Topic4</t>
  </si>
  <si>
    <t>Topic5</t>
  </si>
  <si>
    <t>Topic6</t>
  </si>
  <si>
    <t>Booth1</t>
  </si>
  <si>
    <t>Booth2</t>
  </si>
  <si>
    <t>Booth3</t>
  </si>
  <si>
    <t>Booth4</t>
  </si>
  <si>
    <t>Booth5</t>
  </si>
  <si>
    <t>Booth6</t>
  </si>
  <si>
    <t>Restaurant 1 - Lunch (transfer 0 min)</t>
  </si>
  <si>
    <t>Restaurant 2 - Lunch (transfer 20 min)</t>
  </si>
  <si>
    <t>Restaurant 3 - Lunch (transfer 30 min)</t>
  </si>
  <si>
    <t>Restaurant 4 - Dinner (transfer 20 min)</t>
  </si>
  <si>
    <t>Excursion point - option 1 (transfer 30 min)</t>
  </si>
  <si>
    <t>Excursion point - option 2 (transfer 120 min)</t>
  </si>
  <si>
    <t>Conference hall - Booth B</t>
  </si>
  <si>
    <t>Conference hall - Booth C</t>
  </si>
  <si>
    <t>Conference hall - Booth A</t>
  </si>
  <si>
    <t>Speaker</t>
  </si>
  <si>
    <t>Booth</t>
  </si>
  <si>
    <t>Excursion</t>
  </si>
  <si>
    <t>Name3</t>
  </si>
  <si>
    <t>Name4</t>
  </si>
  <si>
    <t>Name5</t>
  </si>
  <si>
    <t>Name6</t>
  </si>
  <si>
    <t>Name7</t>
  </si>
  <si>
    <t>Name8</t>
  </si>
  <si>
    <t>Name9</t>
  </si>
  <si>
    <t>Name</t>
  </si>
  <si>
    <t>Email</t>
  </si>
  <si>
    <t>Mobile</t>
  </si>
  <si>
    <t>Ask Name2 if unavailable</t>
  </si>
  <si>
    <t>Key notes (2 speakers and topic required)</t>
  </si>
  <si>
    <t>CANDIDATES</t>
  </si>
  <si>
    <t>CONTACTS</t>
  </si>
  <si>
    <t>Type</t>
  </si>
  <si>
    <t>Topic7</t>
  </si>
  <si>
    <t>Topic8</t>
  </si>
  <si>
    <t>Topic9</t>
  </si>
  <si>
    <t>TBD - Organizer</t>
  </si>
  <si>
    <t>Restaurant 5 - Dinner (transfer 30 min)</t>
  </si>
  <si>
    <t>Transfer Hotel-Conference hall</t>
  </si>
  <si>
    <t>Facilitator3</t>
  </si>
  <si>
    <t>topic in agenda</t>
  </si>
  <si>
    <t>ver. 1.0</t>
  </si>
  <si>
    <t>Have a questions or looking for others Excel tools? Visit:</t>
  </si>
  <si>
    <t>https://github.com/sergey-frolov-pets/excel-helpers</t>
  </si>
  <si>
    <t>Step</t>
  </si>
  <si>
    <t>Action</t>
  </si>
  <si>
    <t>Add or delete rows with Criteria if necessary.</t>
  </si>
  <si>
    <t>Fill the list of experts and estimate how their opinion important for your decision.</t>
  </si>
  <si>
    <t>Add or delete rows with Experts if necessary.</t>
  </si>
  <si>
    <r>
      <t>Ask EACH expert (</t>
    </r>
    <r>
      <rPr>
        <sz val="11"/>
        <color rgb="FFFF0000"/>
        <rFont val="Calibri"/>
        <family val="2"/>
        <charset val="204"/>
        <scheme val="minor"/>
      </rPr>
      <t>strictly separately!</t>
    </r>
    <r>
      <rPr>
        <sz val="11"/>
        <color theme="1"/>
        <rFont val="Calibri"/>
        <family val="2"/>
        <charset val="204"/>
        <scheme val="minor"/>
      </rPr>
      <t>) to asses importance of each criterion</t>
    </r>
  </si>
  <si>
    <t>Add or delete columns with Experts if necessary.</t>
  </si>
  <si>
    <t>Copy ANY sheet with project and rename it with short name of your option</t>
  </si>
  <si>
    <t>Do not use white spaces between words in Sheet name (use "Project_1", but not "Project 1") - otherwise, formulas will not work</t>
  </si>
  <si>
    <t>Criteria names will be taken from Sheet "Critera+Experts"</t>
  </si>
  <si>
    <t>Add or delete rows with Criteria by copy/paste rows if necessary.</t>
  </si>
  <si>
    <t>Asses each criterion using 5-points scale (5 - the best option)</t>
  </si>
  <si>
    <t>You need to prepare clear rules, how to measure criteria and put them in written form on Sheet Criteria+Experts</t>
  </si>
  <si>
    <t>Is a good idea to put any additional information about the option below the list with criteria</t>
  </si>
  <si>
    <t>Sheet "Decision"</t>
  </si>
  <si>
    <t>Choose how many options can be included into final decision</t>
  </si>
  <si>
    <t>Type OR copy sheet name of each option to the list</t>
  </si>
  <si>
    <t>You will see rank of your options in column Total score…</t>
  </si>
  <si>
    <t>Add Comments, or review your assesments on other sheets if necessary</t>
  </si>
  <si>
    <t xml:space="preserve">The tool is based on Decision support systems techniques and can easily be extended with multi-points scales, pair-estimation technique for experts or criteria, etc. </t>
  </si>
  <si>
    <t>https://en.wikipedia.org/wiki/Decision_support_system</t>
  </si>
  <si>
    <t>This program is free software: you can redistribute it and/or modify</t>
  </si>
  <si>
    <t>it under the terms of the GNU General Public License as published by</t>
  </si>
  <si>
    <t>the Free Software Foundation, either version 3 of the License, or</t>
  </si>
  <si>
    <t>(at your option) any later version.</t>
  </si>
  <si>
    <t>This program is distributed in the hope that it will be useful,</t>
  </si>
  <si>
    <t>but WITHOUT ANY WARRANTY; without even the implied warranty of</t>
  </si>
  <si>
    <t>MERCHANTABILITY or FITNESS FOR A PARTICULAR PURPOSE.  See the</t>
  </si>
  <si>
    <t>GNU General Public License for more details.</t>
  </si>
  <si>
    <t>You should have received a copy of the GNU General Public License</t>
  </si>
  <si>
    <t xml:space="preserve">along with this program.  If not, see </t>
  </si>
  <si>
    <t>https://www.gnu.org/licenses/</t>
  </si>
  <si>
    <t>How to use this file (Agenda builder tool)</t>
  </si>
  <si>
    <t>Phase 1. Initialization</t>
  </si>
  <si>
    <t>Phase 2. Collect Options</t>
  </si>
  <si>
    <t>Phase 3. Working with options</t>
  </si>
  <si>
    <t>Prepare the template of your event by copy/pasting necessary rows from the provided template</t>
  </si>
  <si>
    <t>DAY 3</t>
  </si>
  <si>
    <t xml:space="preserve"> &amp;</t>
  </si>
  <si>
    <t>DAY 2</t>
  </si>
  <si>
    <t>Conference</t>
  </si>
  <si>
    <t>DAY 1
Arrival</t>
  </si>
  <si>
    <t>TBA-Restaurant</t>
  </si>
  <si>
    <t>booth</t>
  </si>
  <si>
    <t>Phase 2. Collect Options/Candidates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</si>
</sst>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22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u/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theme="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20" fontId="0" fillId="3" borderId="19" xfId="0" applyNumberFormat="1" applyFill="1" applyBorder="1" applyAlignment="1"/>
    <xf numFmtId="0" fontId="0" fillId="3" borderId="2" xfId="0" applyFill="1" applyBorder="1" applyAlignment="1"/>
    <xf numFmtId="0" fontId="0" fillId="3" borderId="9" xfId="0" applyFill="1" applyBorder="1" applyAlignment="1"/>
    <xf numFmtId="0" fontId="0" fillId="0" borderId="29" xfId="0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2" borderId="3" xfId="0" applyFill="1" applyBorder="1" applyAlignment="1"/>
    <xf numFmtId="0" fontId="3" fillId="2" borderId="4" xfId="0" applyFont="1" applyFill="1" applyBorder="1" applyAlignment="1"/>
    <xf numFmtId="0" fontId="0" fillId="0" borderId="1" xfId="0" applyFont="1" applyBorder="1" applyAlignment="1"/>
    <xf numFmtId="0" fontId="0" fillId="0" borderId="1" xfId="0" applyBorder="1" applyAlignment="1"/>
    <xf numFmtId="0" fontId="0" fillId="0" borderId="14" xfId="0" applyBorder="1" applyAlignment="1"/>
    <xf numFmtId="20" fontId="0" fillId="5" borderId="24" xfId="0" applyNumberFormat="1" applyFill="1" applyBorder="1" applyAlignment="1"/>
    <xf numFmtId="20" fontId="0" fillId="5" borderId="25" xfId="0" applyNumberFormat="1" applyFill="1" applyBorder="1" applyAlignment="1"/>
    <xf numFmtId="0" fontId="0" fillId="5" borderId="25" xfId="0" applyFill="1" applyBorder="1" applyAlignment="1"/>
    <xf numFmtId="20" fontId="0" fillId="5" borderId="23" xfId="0" applyNumberFormat="1" applyFill="1" applyBorder="1" applyAlignment="1"/>
    <xf numFmtId="20" fontId="0" fillId="5" borderId="0" xfId="0" applyNumberFormat="1" applyFill="1" applyBorder="1" applyAlignment="1"/>
    <xf numFmtId="0" fontId="3" fillId="5" borderId="0" xfId="0" applyFont="1" applyFill="1" applyBorder="1" applyAlignment="1"/>
    <xf numFmtId="0" fontId="0" fillId="5" borderId="0" xfId="0" applyFill="1" applyBorder="1" applyAlignment="1"/>
    <xf numFmtId="20" fontId="0" fillId="5" borderId="28" xfId="0" applyNumberFormat="1" applyFill="1" applyBorder="1" applyAlignment="1"/>
    <xf numFmtId="20" fontId="0" fillId="5" borderId="29" xfId="0" applyNumberFormat="1" applyFill="1" applyBorder="1" applyAlignment="1"/>
    <xf numFmtId="0" fontId="0" fillId="5" borderId="29" xfId="0" applyFill="1" applyBorder="1" applyAlignment="1"/>
    <xf numFmtId="20" fontId="0" fillId="0" borderId="0" xfId="0" applyNumberFormat="1" applyBorder="1" applyAlignment="1"/>
    <xf numFmtId="0" fontId="0" fillId="0" borderId="0" xfId="0" applyBorder="1" applyAlignment="1"/>
    <xf numFmtId="20" fontId="0" fillId="0" borderId="0" xfId="0" applyNumberFormat="1" applyAlignment="1"/>
    <xf numFmtId="0" fontId="3" fillId="0" borderId="29" xfId="0" applyFont="1" applyBorder="1" applyAlignment="1"/>
    <xf numFmtId="0" fontId="0" fillId="4" borderId="21" xfId="0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0" fillId="4" borderId="17" xfId="0" applyFill="1" applyBorder="1" applyAlignment="1">
      <alignment horizontal="center" vertical="top"/>
    </xf>
    <xf numFmtId="0" fontId="0" fillId="0" borderId="0" xfId="0" applyFill="1" applyAlignment="1"/>
    <xf numFmtId="0" fontId="0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/>
    </xf>
    <xf numFmtId="0" fontId="8" fillId="4" borderId="18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4" borderId="17" xfId="0" applyFont="1" applyFill="1" applyBorder="1" applyAlignment="1"/>
    <xf numFmtId="0" fontId="8" fillId="4" borderId="1" xfId="0" applyFont="1" applyFill="1" applyBorder="1" applyAlignment="1"/>
    <xf numFmtId="0" fontId="8" fillId="0" borderId="1" xfId="0" applyFont="1" applyBorder="1" applyAlignment="1"/>
    <xf numFmtId="0" fontId="8" fillId="4" borderId="14" xfId="0" applyFont="1" applyFill="1" applyBorder="1" applyAlignment="1"/>
    <xf numFmtId="0" fontId="8" fillId="4" borderId="11" xfId="0" applyFont="1" applyFill="1" applyBorder="1" applyAlignment="1"/>
    <xf numFmtId="0" fontId="8" fillId="0" borderId="2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6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6" fillId="0" borderId="3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6" fillId="0" borderId="32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0" fillId="0" borderId="1" xfId="0" applyNumberFormat="1" applyBorder="1" applyAlignment="1">
      <alignment horizontal="center"/>
    </xf>
    <xf numFmtId="20" fontId="8" fillId="4" borderId="17" xfId="0" applyNumberFormat="1" applyFont="1" applyFill="1" applyBorder="1" applyAlignment="1">
      <alignment horizontal="center" vertical="top"/>
    </xf>
    <xf numFmtId="20" fontId="8" fillId="4" borderId="1" xfId="0" applyNumberFormat="1" applyFont="1" applyFill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20" fontId="8" fillId="4" borderId="11" xfId="0" applyNumberFormat="1" applyFont="1" applyFill="1" applyBorder="1" applyAlignment="1">
      <alignment horizontal="center"/>
    </xf>
    <xf numFmtId="20" fontId="0" fillId="4" borderId="17" xfId="0" applyNumberFormat="1" applyFill="1" applyBorder="1" applyAlignment="1">
      <alignment horizontal="center" vertical="top"/>
    </xf>
    <xf numFmtId="20" fontId="0" fillId="0" borderId="21" xfId="0" applyNumberFormat="1" applyFill="1" applyBorder="1" applyAlignment="1">
      <alignment horizontal="center" vertical="center"/>
    </xf>
    <xf numFmtId="20" fontId="0" fillId="4" borderId="21" xfId="0" applyNumberFormat="1" applyFill="1" applyBorder="1" applyAlignment="1">
      <alignment horizontal="center" vertical="top"/>
    </xf>
    <xf numFmtId="20" fontId="5" fillId="4" borderId="14" xfId="0" applyNumberFormat="1" applyFont="1" applyFill="1" applyBorder="1" applyAlignment="1">
      <alignment horizontal="center" vertical="top"/>
    </xf>
    <xf numFmtId="20" fontId="0" fillId="4" borderId="1" xfId="0" applyNumberFormat="1" applyFill="1" applyBorder="1" applyAlignment="1">
      <alignment horizontal="center"/>
    </xf>
    <xf numFmtId="20" fontId="0" fillId="4" borderId="11" xfId="0" applyNumberFormat="1" applyFill="1" applyBorder="1" applyAlignment="1">
      <alignment horizontal="center"/>
    </xf>
    <xf numFmtId="20" fontId="0" fillId="4" borderId="20" xfId="0" applyNumberFormat="1" applyFill="1" applyBorder="1" applyAlignment="1">
      <alignment horizontal="center" vertical="top"/>
    </xf>
    <xf numFmtId="0" fontId="6" fillId="0" borderId="31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6" fillId="0" borderId="32" xfId="0" applyFont="1" applyBorder="1" applyAlignment="1">
      <alignment horizontal="right" vertical="center"/>
    </xf>
    <xf numFmtId="0" fontId="3" fillId="4" borderId="0" xfId="0" applyFont="1" applyFill="1" applyAlignment="1"/>
    <xf numFmtId="0" fontId="0" fillId="4" borderId="0" xfId="0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3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12" fillId="4" borderId="0" xfId="0" applyFont="1" applyFill="1" applyAlignment="1"/>
    <xf numFmtId="0" fontId="0" fillId="4" borderId="0" xfId="0" applyFill="1" applyAlignment="1"/>
    <xf numFmtId="20" fontId="0" fillId="4" borderId="0" xfId="0" applyNumberFormat="1" applyFill="1" applyAlignment="1"/>
    <xf numFmtId="0" fontId="4" fillId="4" borderId="0" xfId="0" applyFont="1" applyFill="1" applyAlignment="1"/>
    <xf numFmtId="0" fontId="3" fillId="4" borderId="0" xfId="0" applyFont="1" applyFill="1" applyAlignment="1">
      <alignment horizontal="right"/>
    </xf>
    <xf numFmtId="0" fontId="13" fillId="0" borderId="29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17" xfId="0" applyBorder="1" applyAlignment="1"/>
    <xf numFmtId="0" fontId="3" fillId="0" borderId="0" xfId="0" applyFont="1" applyFill="1" applyAlignment="1">
      <alignment horizontal="left"/>
    </xf>
    <xf numFmtId="0" fontId="0" fillId="0" borderId="3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0" fillId="6" borderId="0" xfId="1" applyFont="1" applyFill="1" applyAlignment="1">
      <alignment horizontal="center" vertical="center"/>
    </xf>
    <xf numFmtId="0" fontId="14" fillId="6" borderId="0" xfId="1" applyFont="1" applyFill="1"/>
    <xf numFmtId="0" fontId="15" fillId="6" borderId="0" xfId="1" applyFont="1" applyFill="1"/>
    <xf numFmtId="0" fontId="2" fillId="6" borderId="0" xfId="1" applyFill="1"/>
    <xf numFmtId="0" fontId="16" fillId="6" borderId="0" xfId="2" applyFont="1" applyFill="1"/>
    <xf numFmtId="0" fontId="2" fillId="0" borderId="0" xfId="1"/>
    <xf numFmtId="0" fontId="3" fillId="7" borderId="0" xfId="1" applyFont="1" applyFill="1"/>
    <xf numFmtId="0" fontId="2" fillId="7" borderId="0" xfId="1" applyFill="1"/>
    <xf numFmtId="0" fontId="17" fillId="0" borderId="37" xfId="1" applyFont="1" applyBorder="1"/>
    <xf numFmtId="0" fontId="2" fillId="0" borderId="37" xfId="1" applyBorder="1"/>
    <xf numFmtId="0" fontId="7" fillId="7" borderId="37" xfId="1" applyFont="1" applyFill="1" applyBorder="1"/>
    <xf numFmtId="0" fontId="2" fillId="7" borderId="37" xfId="1" applyFill="1" applyBorder="1"/>
    <xf numFmtId="0" fontId="3" fillId="0" borderId="0" xfId="1" applyFont="1" applyAlignment="1">
      <alignment horizontal="center"/>
    </xf>
    <xf numFmtId="0" fontId="18" fillId="0" borderId="0" xfId="1" applyFont="1"/>
    <xf numFmtId="0" fontId="2" fillId="0" borderId="0" xfId="1" applyAlignment="1">
      <alignment horizontal="center"/>
    </xf>
    <xf numFmtId="0" fontId="7" fillId="0" borderId="0" xfId="1" applyFont="1"/>
    <xf numFmtId="0" fontId="19" fillId="0" borderId="0" xfId="3"/>
    <xf numFmtId="0" fontId="2" fillId="4" borderId="0" xfId="1" applyFill="1" applyAlignment="1">
      <alignment horizontal="left" indent="6"/>
    </xf>
    <xf numFmtId="0" fontId="2" fillId="4" borderId="0" xfId="1" applyFill="1"/>
    <xf numFmtId="0" fontId="9" fillId="4" borderId="0" xfId="2" applyFill="1" applyAlignment="1">
      <alignment horizontal="left" indent="6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" fillId="4" borderId="0" xfId="1" applyFont="1" applyFill="1" applyAlignment="1">
      <alignment horizontal="left" indent="6"/>
    </xf>
  </cellXfs>
  <cellStyles count="4">
    <cellStyle name="Hyperlink 2" xfId="2" xr:uid="{40EB3810-F6F6-4FD5-9A36-0255F2052ADB}"/>
    <cellStyle name="Hyperlink 3" xfId="3" xr:uid="{72A823D8-1E7E-4D57-B33B-F49E5BD01973}"/>
    <cellStyle name="Normal" xfId="0" builtinId="0"/>
    <cellStyle name="Normal 2" xfId="1" xr:uid="{B94BC716-66D7-465C-8C1F-F425A5966F4D}"/>
  </cellStyles>
  <dxfs count="9"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25173</xdr:colOff>
      <xdr:row>0</xdr:row>
      <xdr:rowOff>59192</xdr:rowOff>
    </xdr:from>
    <xdr:to>
      <xdr:col>10</xdr:col>
      <xdr:colOff>505845</xdr:colOff>
      <xdr:row>0</xdr:row>
      <xdr:rowOff>344942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CC8DB-CE5C-4296-904A-80D1A379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473" y="59192"/>
          <a:ext cx="1128372" cy="285750"/>
        </a:xfrm>
        <a:prstGeom prst="rect">
          <a:avLst/>
        </a:prstGeom>
      </xdr:spPr>
    </xdr:pic>
    <xdr:clientData/>
  </xdr:twoCellAnchor>
  <xdr:twoCellAnchor editAs="oneCell">
    <xdr:from>
      <xdr:col>0</xdr:col>
      <xdr:colOff>646339</xdr:colOff>
      <xdr:row>3</xdr:row>
      <xdr:rowOff>61016</xdr:rowOff>
    </xdr:from>
    <xdr:to>
      <xdr:col>15</xdr:col>
      <xdr:colOff>436132</xdr:colOff>
      <xdr:row>18</xdr:row>
      <xdr:rowOff>122465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90ACD1-8196-4EF4-A192-0AEA0AB68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339" y="788999"/>
          <a:ext cx="9484883" cy="2898537"/>
        </a:xfrm>
        <a:prstGeom prst="rect">
          <a:avLst/>
        </a:prstGeom>
      </xdr:spPr>
    </xdr:pic>
    <xdr:clientData/>
  </xdr:twoCellAnchor>
  <xdr:twoCellAnchor>
    <xdr:from>
      <xdr:col>1</xdr:col>
      <xdr:colOff>557892</xdr:colOff>
      <xdr:row>3</xdr:row>
      <xdr:rowOff>6802</xdr:rowOff>
    </xdr:from>
    <xdr:to>
      <xdr:col>2</xdr:col>
      <xdr:colOff>115660</xdr:colOff>
      <xdr:row>3</xdr:row>
      <xdr:rowOff>210909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38C08E7F-4A03-4745-9D99-8D66385E0F82}"/>
            </a:ext>
          </a:extLst>
        </xdr:cNvPr>
        <xdr:cNvSpPr/>
      </xdr:nvSpPr>
      <xdr:spPr>
        <a:xfrm>
          <a:off x="1204232" y="734785"/>
          <a:ext cx="204107" cy="204107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1</a:t>
          </a:r>
        </a:p>
      </xdr:txBody>
    </xdr:sp>
    <xdr:clientData/>
  </xdr:twoCellAnchor>
  <xdr:twoCellAnchor>
    <xdr:from>
      <xdr:col>14</xdr:col>
      <xdr:colOff>404132</xdr:colOff>
      <xdr:row>3</xdr:row>
      <xdr:rowOff>23131</xdr:rowOff>
    </xdr:from>
    <xdr:to>
      <xdr:col>14</xdr:col>
      <xdr:colOff>608239</xdr:colOff>
      <xdr:row>3</xdr:row>
      <xdr:rowOff>227238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D02431C-A8FA-48A2-9DC1-CAAF42D97B2B}"/>
            </a:ext>
          </a:extLst>
        </xdr:cNvPr>
        <xdr:cNvSpPr/>
      </xdr:nvSpPr>
      <xdr:spPr>
        <a:xfrm>
          <a:off x="9452882" y="751114"/>
          <a:ext cx="204107" cy="204107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  <a:endParaRPr lang="ru-RU" sz="1100"/>
        </a:p>
      </xdr:txBody>
    </xdr:sp>
    <xdr:clientData/>
  </xdr:twoCellAnchor>
  <xdr:twoCellAnchor>
    <xdr:from>
      <xdr:col>0</xdr:col>
      <xdr:colOff>143026</xdr:colOff>
      <xdr:row>10</xdr:row>
      <xdr:rowOff>109007</xdr:rowOff>
    </xdr:from>
    <xdr:to>
      <xdr:col>0</xdr:col>
      <xdr:colOff>347133</xdr:colOff>
      <xdr:row>11</xdr:row>
      <xdr:rowOff>129418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516F38-7526-41E0-956B-04459C7256EE}"/>
            </a:ext>
          </a:extLst>
        </xdr:cNvPr>
        <xdr:cNvSpPr/>
      </xdr:nvSpPr>
      <xdr:spPr>
        <a:xfrm>
          <a:off x="143026" y="2172757"/>
          <a:ext cx="204107" cy="200328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  <a:endParaRPr lang="ru-RU" sz="1100"/>
        </a:p>
      </xdr:txBody>
    </xdr:sp>
    <xdr:clientData/>
  </xdr:twoCellAnchor>
  <xdr:twoCellAnchor>
    <xdr:from>
      <xdr:col>0</xdr:col>
      <xdr:colOff>496661</xdr:colOff>
      <xdr:row>3</xdr:row>
      <xdr:rowOff>251731</xdr:rowOff>
    </xdr:from>
    <xdr:to>
      <xdr:col>0</xdr:col>
      <xdr:colOff>585107</xdr:colOff>
      <xdr:row>18</xdr:row>
      <xdr:rowOff>68036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B271DC75-1757-427D-94E0-3C7B908608B4}"/>
            </a:ext>
          </a:extLst>
        </xdr:cNvPr>
        <xdr:cNvSpPr/>
      </xdr:nvSpPr>
      <xdr:spPr>
        <a:xfrm>
          <a:off x="496661" y="978012"/>
          <a:ext cx="88446" cy="2626180"/>
        </a:xfrm>
        <a:prstGeom prst="leftBrace">
          <a:avLst>
            <a:gd name="adj1" fmla="val 600643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150813</xdr:colOff>
      <xdr:row>24</xdr:row>
      <xdr:rowOff>134938</xdr:rowOff>
    </xdr:from>
    <xdr:to>
      <xdr:col>15</xdr:col>
      <xdr:colOff>400202</xdr:colOff>
      <xdr:row>37</xdr:row>
      <xdr:rowOff>55562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5E4176-C8A7-40D8-980B-D34B0782D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813" y="4786313"/>
          <a:ext cx="10012514" cy="2293937"/>
        </a:xfrm>
        <a:prstGeom prst="rect">
          <a:avLst/>
        </a:prstGeom>
      </xdr:spPr>
    </xdr:pic>
    <xdr:clientData/>
  </xdr:twoCellAnchor>
  <xdr:twoCellAnchor editAs="oneCell">
    <xdr:from>
      <xdr:col>0</xdr:col>
      <xdr:colOff>589359</xdr:colOff>
      <xdr:row>39</xdr:row>
      <xdr:rowOff>110930</xdr:rowOff>
    </xdr:from>
    <xdr:to>
      <xdr:col>15</xdr:col>
      <xdr:colOff>412750</xdr:colOff>
      <xdr:row>50</xdr:row>
      <xdr:rowOff>144047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90A67F-DD76-4CE2-AA20-9044684DE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359" y="7349930"/>
          <a:ext cx="9556751" cy="1997648"/>
        </a:xfrm>
        <a:prstGeom prst="rect">
          <a:avLst/>
        </a:prstGeom>
      </xdr:spPr>
    </xdr:pic>
    <xdr:clientData/>
  </xdr:twoCellAnchor>
  <xdr:twoCellAnchor>
    <xdr:from>
      <xdr:col>1</xdr:col>
      <xdr:colOff>579437</xdr:colOff>
      <xdr:row>24</xdr:row>
      <xdr:rowOff>166688</xdr:rowOff>
    </xdr:from>
    <xdr:to>
      <xdr:col>2</xdr:col>
      <xdr:colOff>132669</xdr:colOff>
      <xdr:row>26</xdr:row>
      <xdr:rowOff>4537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B7B1DFA-6820-401A-A6CE-927587D6E509}"/>
            </a:ext>
          </a:extLst>
        </xdr:cNvPr>
        <xdr:cNvSpPr/>
      </xdr:nvSpPr>
      <xdr:spPr>
        <a:xfrm>
          <a:off x="1230312" y="4818063"/>
          <a:ext cx="204107" cy="202974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  <a:endParaRPr lang="ru-RU" sz="1100"/>
        </a:p>
      </xdr:txBody>
    </xdr:sp>
    <xdr:clientData/>
  </xdr:twoCellAnchor>
  <xdr:twoCellAnchor>
    <xdr:from>
      <xdr:col>9</xdr:col>
      <xdr:colOff>136524</xdr:colOff>
      <xdr:row>22</xdr:row>
      <xdr:rowOff>112713</xdr:rowOff>
    </xdr:from>
    <xdr:to>
      <xdr:col>9</xdr:col>
      <xdr:colOff>340631</xdr:colOff>
      <xdr:row>23</xdr:row>
      <xdr:rowOff>133124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9E139AD-FBEF-46D8-83D6-FBEDC89EE1F5}"/>
            </a:ext>
          </a:extLst>
        </xdr:cNvPr>
        <xdr:cNvSpPr/>
      </xdr:nvSpPr>
      <xdr:spPr>
        <a:xfrm>
          <a:off x="5994399" y="4398963"/>
          <a:ext cx="204107" cy="202974"/>
        </a:xfrm>
        <a:prstGeom prst="ellipse">
          <a:avLst/>
        </a:prstGeom>
        <a:solidFill>
          <a:schemeClr val="accent2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  <a:endParaRPr lang="ru-RU" sz="1100"/>
        </a:p>
      </xdr:txBody>
    </xdr:sp>
    <xdr:clientData/>
  </xdr:twoCellAnchor>
  <xdr:twoCellAnchor>
    <xdr:from>
      <xdr:col>3</xdr:col>
      <xdr:colOff>61231</xdr:colOff>
      <xdr:row>24</xdr:row>
      <xdr:rowOff>111693</xdr:rowOff>
    </xdr:from>
    <xdr:to>
      <xdr:col>15</xdr:col>
      <xdr:colOff>394890</xdr:colOff>
      <xdr:row>24</xdr:row>
      <xdr:rowOff>157412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77EED96C-E310-403D-B1DA-19C872A9767C}"/>
            </a:ext>
          </a:extLst>
        </xdr:cNvPr>
        <xdr:cNvSpPr/>
      </xdr:nvSpPr>
      <xdr:spPr>
        <a:xfrm rot="5400000">
          <a:off x="6027357" y="686067"/>
          <a:ext cx="45719" cy="8096534"/>
        </a:xfrm>
        <a:prstGeom prst="leftBrace">
          <a:avLst>
            <a:gd name="adj1" fmla="val 600643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1</xdr:colOff>
      <xdr:row>58</xdr:row>
      <xdr:rowOff>0</xdr:rowOff>
    </xdr:from>
    <xdr:to>
      <xdr:col>15</xdr:col>
      <xdr:colOff>253999</xdr:colOff>
      <xdr:row>86</xdr:row>
      <xdr:rowOff>23790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E10181-B61F-45C2-803E-0E00839C3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0878" y="10414000"/>
          <a:ext cx="9366248" cy="491329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87</xdr:row>
      <xdr:rowOff>158750</xdr:rowOff>
    </xdr:from>
    <xdr:to>
      <xdr:col>5</xdr:col>
      <xdr:colOff>631030</xdr:colOff>
      <xdr:row>99</xdr:row>
      <xdr:rowOff>60616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FEECB1-C4A9-4BFE-B453-A717890E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641" y="15970250"/>
          <a:ext cx="3194843" cy="2044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ecision_support_system" TargetMode="External"/><Relationship Id="rId2" Type="http://schemas.openxmlformats.org/officeDocument/2006/relationships/hyperlink" Target="https://www.gnu.org/licenses/" TargetMode="External"/><Relationship Id="rId1" Type="http://schemas.openxmlformats.org/officeDocument/2006/relationships/hyperlink" Target="https://github.com/sergey-frolov-pets/excel-help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39C0-3693-490A-9EE2-3E7255EDD451}">
  <sheetPr codeName="Sheet1"/>
  <dimension ref="A1:AC57"/>
  <sheetViews>
    <sheetView showGridLines="0" topLeftCell="G41" zoomScale="80" zoomScaleNormal="80" workbookViewId="0">
      <selection activeCell="U47" sqref="U47"/>
    </sheetView>
  </sheetViews>
  <sheetFormatPr defaultRowHeight="14.25" x14ac:dyDescent="0.45"/>
  <cols>
    <col min="1" max="16" width="9.06640625" style="141"/>
    <col min="17" max="17" width="8.265625" style="141" customWidth="1"/>
    <col min="18" max="22" width="9.06640625" style="141"/>
    <col min="23" max="23" width="4.6640625" style="141" customWidth="1"/>
    <col min="24" max="16384" width="9.06640625" style="141"/>
  </cols>
  <sheetData>
    <row r="1" spans="1:29" s="139" customFormat="1" ht="28.5" x14ac:dyDescent="0.85">
      <c r="A1" s="136" t="s">
        <v>132</v>
      </c>
      <c r="B1" s="137" t="s">
        <v>167</v>
      </c>
      <c r="C1" s="138"/>
      <c r="D1" s="138"/>
      <c r="E1" s="138"/>
      <c r="F1" s="138"/>
      <c r="G1" s="138"/>
      <c r="H1" s="138"/>
      <c r="I1" s="138"/>
      <c r="J1" s="138"/>
      <c r="K1" s="138"/>
      <c r="L1" s="138" t="s">
        <v>133</v>
      </c>
      <c r="M1" s="138"/>
      <c r="O1" s="138"/>
      <c r="Q1" s="138"/>
      <c r="R1" s="140" t="s">
        <v>134</v>
      </c>
      <c r="S1" s="138"/>
    </row>
    <row r="3" spans="1:29" x14ac:dyDescent="0.45">
      <c r="B3" s="142" t="s">
        <v>168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29" ht="21" x14ac:dyDescent="0.65">
      <c r="Q4" s="144" t="s">
        <v>135</v>
      </c>
      <c r="R4" s="144" t="s">
        <v>136</v>
      </c>
      <c r="S4" s="144"/>
      <c r="T4" s="145"/>
      <c r="U4" s="145"/>
      <c r="V4" s="145"/>
      <c r="W4" s="145"/>
      <c r="X4" s="145"/>
      <c r="Y4" s="145"/>
      <c r="Z4" s="145"/>
      <c r="AA4" s="145"/>
      <c r="AB4" s="145"/>
      <c r="AC4" s="145"/>
    </row>
    <row r="6" spans="1:29" x14ac:dyDescent="0.45">
      <c r="Q6" s="146" t="s">
        <v>168</v>
      </c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</row>
    <row r="7" spans="1:29" x14ac:dyDescent="0.45">
      <c r="Q7" s="148">
        <v>1</v>
      </c>
      <c r="R7" s="141" t="s">
        <v>171</v>
      </c>
    </row>
    <row r="8" spans="1:29" x14ac:dyDescent="0.45">
      <c r="Q8" s="148"/>
      <c r="R8" s="149" t="s">
        <v>137</v>
      </c>
    </row>
    <row r="9" spans="1:29" x14ac:dyDescent="0.45">
      <c r="Q9" s="148"/>
    </row>
    <row r="10" spans="1:29" x14ac:dyDescent="0.45">
      <c r="Q10" s="148">
        <v>2</v>
      </c>
      <c r="R10" s="141" t="s">
        <v>138</v>
      </c>
    </row>
    <row r="11" spans="1:29" x14ac:dyDescent="0.45">
      <c r="Q11" s="148"/>
      <c r="R11" s="149" t="s">
        <v>139</v>
      </c>
    </row>
    <row r="12" spans="1:29" x14ac:dyDescent="0.45">
      <c r="Q12" s="148"/>
    </row>
    <row r="13" spans="1:29" x14ac:dyDescent="0.45">
      <c r="Q13" s="148">
        <v>3</v>
      </c>
      <c r="R13" s="141" t="s">
        <v>140</v>
      </c>
    </row>
    <row r="14" spans="1:29" x14ac:dyDescent="0.45">
      <c r="Q14" s="150"/>
      <c r="R14" s="149" t="s">
        <v>141</v>
      </c>
    </row>
    <row r="16" spans="1:29" x14ac:dyDescent="0.45">
      <c r="Q16" s="146" t="s">
        <v>169</v>
      </c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</row>
    <row r="17" spans="2:29" x14ac:dyDescent="0.45">
      <c r="Q17" s="148">
        <v>1</v>
      </c>
      <c r="R17" s="141" t="s">
        <v>142</v>
      </c>
    </row>
    <row r="18" spans="2:29" x14ac:dyDescent="0.45">
      <c r="Q18" s="148"/>
      <c r="R18" s="149" t="s">
        <v>143</v>
      </c>
    </row>
    <row r="19" spans="2:29" x14ac:dyDescent="0.45">
      <c r="Q19" s="148"/>
    </row>
    <row r="20" spans="2:29" x14ac:dyDescent="0.45">
      <c r="Q20" s="148">
        <v>2</v>
      </c>
      <c r="R20" s="141" t="s">
        <v>144</v>
      </c>
    </row>
    <row r="21" spans="2:29" x14ac:dyDescent="0.45">
      <c r="Q21" s="148"/>
      <c r="R21" s="149" t="s">
        <v>145</v>
      </c>
    </row>
    <row r="22" spans="2:29" x14ac:dyDescent="0.45">
      <c r="Q22" s="148"/>
    </row>
    <row r="23" spans="2:29" x14ac:dyDescent="0.45">
      <c r="Q23" s="148">
        <v>3</v>
      </c>
      <c r="R23" s="141" t="s">
        <v>146</v>
      </c>
    </row>
    <row r="24" spans="2:29" x14ac:dyDescent="0.45">
      <c r="B24" s="142" t="s">
        <v>179</v>
      </c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Q24" s="150"/>
      <c r="R24" s="149" t="s">
        <v>147</v>
      </c>
    </row>
    <row r="25" spans="2:29" x14ac:dyDescent="0.45">
      <c r="R25" s="149"/>
    </row>
    <row r="26" spans="2:29" x14ac:dyDescent="0.45">
      <c r="Q26" s="148">
        <v>4</v>
      </c>
      <c r="R26" s="141" t="s">
        <v>148</v>
      </c>
    </row>
    <row r="27" spans="2:29" x14ac:dyDescent="0.45">
      <c r="R27" s="149"/>
    </row>
    <row r="28" spans="2:29" x14ac:dyDescent="0.45">
      <c r="Q28" s="146" t="s">
        <v>149</v>
      </c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</row>
    <row r="29" spans="2:29" x14ac:dyDescent="0.45">
      <c r="Q29" s="148">
        <v>1</v>
      </c>
      <c r="R29" s="141" t="s">
        <v>150</v>
      </c>
    </row>
    <row r="30" spans="2:29" x14ac:dyDescent="0.45">
      <c r="Q30" s="148"/>
      <c r="R30" s="149"/>
    </row>
    <row r="31" spans="2:29" x14ac:dyDescent="0.45">
      <c r="Q31" s="148">
        <v>2</v>
      </c>
      <c r="R31" s="141" t="s">
        <v>151</v>
      </c>
    </row>
    <row r="32" spans="2:29" x14ac:dyDescent="0.45">
      <c r="Q32" s="148"/>
      <c r="R32" s="149" t="s">
        <v>145</v>
      </c>
    </row>
    <row r="33" spans="17:27" x14ac:dyDescent="0.45">
      <c r="Q33" s="148"/>
    </row>
    <row r="34" spans="17:27" x14ac:dyDescent="0.45">
      <c r="Q34" s="148">
        <v>3</v>
      </c>
      <c r="R34" s="151" t="s">
        <v>152</v>
      </c>
    </row>
    <row r="36" spans="17:27" x14ac:dyDescent="0.45">
      <c r="Q36" s="148">
        <v>4</v>
      </c>
      <c r="R36" s="141" t="s">
        <v>153</v>
      </c>
    </row>
    <row r="41" spans="17:27" x14ac:dyDescent="0.45">
      <c r="Q41" s="141" t="s">
        <v>154</v>
      </c>
    </row>
    <row r="42" spans="17:27" x14ac:dyDescent="0.45">
      <c r="Q42" s="152" t="s">
        <v>155</v>
      </c>
    </row>
    <row r="45" spans="17:27" x14ac:dyDescent="0.45">
      <c r="Q45" s="153" t="s">
        <v>156</v>
      </c>
      <c r="R45" s="153"/>
      <c r="S45" s="154"/>
      <c r="T45" s="154"/>
      <c r="U45" s="154"/>
      <c r="V45" s="154"/>
      <c r="W45" s="154"/>
      <c r="X45" s="154"/>
      <c r="Y45" s="154"/>
      <c r="Z45" s="154"/>
      <c r="AA45" s="154"/>
    </row>
    <row r="46" spans="17:27" x14ac:dyDescent="0.45">
      <c r="Q46" s="163" t="s">
        <v>157</v>
      </c>
      <c r="R46" s="153"/>
      <c r="S46" s="154"/>
      <c r="T46" s="154"/>
      <c r="U46" s="154"/>
      <c r="V46" s="154"/>
      <c r="W46" s="154"/>
      <c r="X46" s="154"/>
      <c r="Y46" s="154"/>
      <c r="Z46" s="154"/>
      <c r="AA46" s="154"/>
    </row>
    <row r="47" spans="17:27" x14ac:dyDescent="0.45">
      <c r="Q47" s="153" t="s">
        <v>158</v>
      </c>
      <c r="R47" s="153"/>
      <c r="S47" s="154"/>
      <c r="T47" s="154"/>
      <c r="U47" s="154"/>
      <c r="V47" s="154"/>
      <c r="W47" s="154"/>
      <c r="X47" s="154"/>
      <c r="Y47" s="154"/>
      <c r="Z47" s="154"/>
      <c r="AA47" s="154"/>
    </row>
    <row r="48" spans="17:27" x14ac:dyDescent="0.45">
      <c r="Q48" s="153" t="s">
        <v>159</v>
      </c>
      <c r="R48" s="153"/>
      <c r="S48" s="154"/>
      <c r="T48" s="154"/>
      <c r="U48" s="154"/>
      <c r="V48" s="154"/>
      <c r="W48" s="154"/>
      <c r="X48" s="154"/>
      <c r="Y48" s="154"/>
      <c r="Z48" s="154"/>
      <c r="AA48" s="154"/>
    </row>
    <row r="49" spans="2:27" x14ac:dyDescent="0.45">
      <c r="Q49" s="153"/>
      <c r="R49" s="153"/>
      <c r="S49" s="154"/>
      <c r="T49" s="154"/>
      <c r="U49" s="154"/>
      <c r="V49" s="154"/>
      <c r="W49" s="154"/>
      <c r="X49" s="154"/>
      <c r="Y49" s="154"/>
      <c r="Z49" s="154"/>
      <c r="AA49" s="154"/>
    </row>
    <row r="50" spans="2:27" x14ac:dyDescent="0.45">
      <c r="Q50" s="153" t="s">
        <v>160</v>
      </c>
      <c r="R50" s="153"/>
      <c r="S50" s="154"/>
      <c r="T50" s="154"/>
      <c r="U50" s="154"/>
      <c r="V50" s="154"/>
      <c r="W50" s="154"/>
      <c r="X50" s="154"/>
      <c r="Y50" s="154"/>
      <c r="Z50" s="154"/>
      <c r="AA50" s="154"/>
    </row>
    <row r="51" spans="2:27" x14ac:dyDescent="0.45">
      <c r="Q51" s="153" t="s">
        <v>161</v>
      </c>
      <c r="R51" s="153"/>
      <c r="S51" s="154"/>
      <c r="T51" s="154"/>
      <c r="U51" s="154"/>
      <c r="V51" s="154"/>
      <c r="W51" s="154"/>
      <c r="X51" s="154"/>
      <c r="Y51" s="154"/>
      <c r="Z51" s="154"/>
      <c r="AA51" s="154"/>
    </row>
    <row r="52" spans="2:27" x14ac:dyDescent="0.45">
      <c r="Q52" s="153" t="s">
        <v>162</v>
      </c>
      <c r="R52" s="153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2:27" x14ac:dyDescent="0.45">
      <c r="Q53" s="153" t="s">
        <v>163</v>
      </c>
      <c r="R53" s="153"/>
      <c r="S53" s="154"/>
      <c r="T53" s="154"/>
      <c r="U53" s="154"/>
      <c r="V53" s="154"/>
      <c r="W53" s="154"/>
      <c r="X53" s="154"/>
      <c r="Y53" s="154"/>
      <c r="Z53" s="154"/>
      <c r="AA53" s="154"/>
    </row>
    <row r="54" spans="2:27" x14ac:dyDescent="0.45">
      <c r="Q54" s="153"/>
      <c r="R54" s="153"/>
      <c r="S54" s="154"/>
      <c r="T54" s="154"/>
      <c r="U54" s="154"/>
      <c r="V54" s="154"/>
      <c r="W54" s="154"/>
      <c r="X54" s="154"/>
      <c r="Y54" s="154"/>
      <c r="Z54" s="154"/>
      <c r="AA54" s="154"/>
    </row>
    <row r="55" spans="2:27" x14ac:dyDescent="0.45">
      <c r="Q55" s="153" t="s">
        <v>164</v>
      </c>
      <c r="R55" s="153"/>
      <c r="S55" s="154"/>
      <c r="T55" s="154"/>
      <c r="U55" s="154"/>
      <c r="V55" s="154"/>
      <c r="W55" s="154"/>
      <c r="X55" s="154"/>
      <c r="Y55" s="154"/>
      <c r="Z55" s="154"/>
      <c r="AA55" s="154"/>
    </row>
    <row r="56" spans="2:27" x14ac:dyDescent="0.45">
      <c r="Q56" s="153" t="s">
        <v>165</v>
      </c>
      <c r="R56" s="153"/>
      <c r="S56" s="154"/>
      <c r="T56" s="154"/>
      <c r="U56" s="154"/>
      <c r="V56" s="154"/>
      <c r="W56" s="154"/>
      <c r="X56" s="154"/>
      <c r="Y56" s="154"/>
      <c r="Z56" s="154"/>
      <c r="AA56" s="154"/>
    </row>
    <row r="57" spans="2:27" x14ac:dyDescent="0.45">
      <c r="B57" s="142" t="s">
        <v>170</v>
      </c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Q57" s="155" t="s">
        <v>166</v>
      </c>
      <c r="R57" s="153"/>
      <c r="S57" s="154"/>
      <c r="T57" s="154"/>
      <c r="U57" s="154"/>
      <c r="V57" s="154"/>
      <c r="W57" s="154"/>
      <c r="X57" s="154"/>
      <c r="Y57" s="154"/>
      <c r="Z57" s="154"/>
      <c r="AA57" s="154"/>
    </row>
  </sheetData>
  <hyperlinks>
    <hyperlink ref="R1" r:id="rId1" xr:uid="{52E37BB4-FE6C-4F4E-8343-BC3850C24205}"/>
    <hyperlink ref="Q57" r:id="rId2" xr:uid="{F47490E4-0277-4E0C-8ED7-2017F92C7A95}"/>
    <hyperlink ref="Q42" r:id="rId3" xr:uid="{A328589D-6649-44E7-B9F1-077195EACCAB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2:Q76"/>
  <sheetViews>
    <sheetView showGridLines="0" tabSelected="1" zoomScale="50" zoomScaleNormal="50" zoomScaleSheetLayoutView="70" zoomScalePageLayoutView="40" workbookViewId="0">
      <selection activeCell="D2" sqref="D2:H2"/>
    </sheetView>
  </sheetViews>
  <sheetFormatPr defaultRowHeight="14.25" x14ac:dyDescent="0.45"/>
  <cols>
    <col min="1" max="1" width="3.1328125" style="41" customWidth="1"/>
    <col min="2" max="2" width="13.3984375" style="41" customWidth="1"/>
    <col min="3" max="3" width="9.06640625" style="41"/>
    <col min="4" max="4" width="21.265625" style="2" customWidth="1"/>
    <col min="5" max="5" width="11.06640625" style="41" bestFit="1" customWidth="1"/>
    <col min="6" max="6" width="95.86328125" style="41" customWidth="1"/>
    <col min="7" max="7" width="41.73046875" style="41" bestFit="1" customWidth="1"/>
    <col min="8" max="8" width="22.06640625" style="2" customWidth="1"/>
    <col min="9" max="9" width="25.3984375" style="2" customWidth="1"/>
    <col min="10" max="10" width="22.265625" style="2" customWidth="1"/>
    <col min="11" max="11" width="44.1328125" style="2" customWidth="1"/>
    <col min="12" max="12" width="51.9296875" style="41" customWidth="1"/>
    <col min="13" max="13" width="9.06640625" style="41"/>
    <col min="14" max="14" width="14.73046875" style="41" customWidth="1"/>
    <col min="15" max="16384" width="9.06640625" style="41"/>
  </cols>
  <sheetData>
    <row r="2" spans="2:17" s="119" customFormat="1" ht="18" x14ac:dyDescent="0.55000000000000004">
      <c r="B2" s="121" t="s">
        <v>26</v>
      </c>
      <c r="D2" s="113"/>
      <c r="E2" s="122"/>
      <c r="H2" s="113"/>
      <c r="I2" s="113"/>
      <c r="J2" s="113"/>
      <c r="K2" s="113"/>
      <c r="N2" s="112"/>
    </row>
    <row r="3" spans="2:17" ht="14.65" thickBot="1" x14ac:dyDescent="0.5">
      <c r="E3" s="1"/>
      <c r="I3" s="1"/>
      <c r="J3" s="1"/>
      <c r="K3" s="1" t="s">
        <v>27</v>
      </c>
      <c r="L3" s="42"/>
    </row>
    <row r="4" spans="2:17" x14ac:dyDescent="0.45">
      <c r="B4" s="43"/>
      <c r="C4" s="3" t="s">
        <v>0</v>
      </c>
      <c r="D4" s="3" t="s">
        <v>1</v>
      </c>
      <c r="E4" s="11" t="s">
        <v>2</v>
      </c>
      <c r="F4" s="44" t="s">
        <v>3</v>
      </c>
      <c r="G4" s="44" t="s">
        <v>4</v>
      </c>
      <c r="H4" s="3" t="s">
        <v>5</v>
      </c>
      <c r="I4" s="4" t="s">
        <v>28</v>
      </c>
      <c r="J4" s="4" t="s">
        <v>29</v>
      </c>
      <c r="K4" s="4" t="s">
        <v>6</v>
      </c>
      <c r="M4" s="12"/>
      <c r="N4" s="5"/>
      <c r="Q4" s="42"/>
    </row>
    <row r="5" spans="2:17" ht="82.9" customHeight="1" thickBot="1" x14ac:dyDescent="0.5">
      <c r="B5" s="159" t="s">
        <v>176</v>
      </c>
      <c r="C5" s="36"/>
      <c r="D5" s="37"/>
      <c r="E5" s="37"/>
      <c r="F5" s="37"/>
      <c r="G5" s="37"/>
      <c r="H5" s="37"/>
      <c r="I5" s="38"/>
      <c r="J5" s="38"/>
      <c r="K5" s="38"/>
    </row>
    <row r="6" spans="2:17" x14ac:dyDescent="0.45">
      <c r="B6" s="156" t="s">
        <v>174</v>
      </c>
      <c r="C6" s="102">
        <v>0.375</v>
      </c>
      <c r="D6" s="64">
        <v>30</v>
      </c>
      <c r="E6" s="98">
        <f>C6+D6/1440</f>
        <v>0.39583333333333331</v>
      </c>
      <c r="F6" s="77" t="s">
        <v>129</v>
      </c>
      <c r="G6" s="29" t="s">
        <v>30</v>
      </c>
      <c r="H6" s="29" t="s">
        <v>9</v>
      </c>
      <c r="I6" s="70" t="s">
        <v>45</v>
      </c>
      <c r="J6" s="70" t="s">
        <v>46</v>
      </c>
      <c r="K6" s="15"/>
    </row>
    <row r="7" spans="2:17" x14ac:dyDescent="0.45">
      <c r="B7" s="157" t="s">
        <v>175</v>
      </c>
      <c r="C7" s="106">
        <f>E6</f>
        <v>0.39583333333333331</v>
      </c>
      <c r="D7" s="13">
        <v>30</v>
      </c>
      <c r="E7" s="99">
        <f t="shared" ref="E7:E8" si="0">C7+D7/1440</f>
        <v>0.41666666666666663</v>
      </c>
      <c r="F7" s="78" t="s">
        <v>15</v>
      </c>
      <c r="G7" s="16" t="s">
        <v>32</v>
      </c>
      <c r="H7" s="16" t="s">
        <v>12</v>
      </c>
      <c r="I7" s="71" t="s">
        <v>14</v>
      </c>
      <c r="J7" s="71" t="s">
        <v>47</v>
      </c>
      <c r="K7" s="17"/>
    </row>
    <row r="8" spans="2:17" x14ac:dyDescent="0.45">
      <c r="B8" s="157"/>
      <c r="C8" s="106">
        <f t="shared" ref="C8:C16" si="1">E7</f>
        <v>0.41666666666666663</v>
      </c>
      <c r="D8" s="13">
        <v>60</v>
      </c>
      <c r="E8" s="99">
        <f t="shared" si="0"/>
        <v>0.45833333333333331</v>
      </c>
      <c r="F8" s="78" t="s">
        <v>120</v>
      </c>
      <c r="G8" s="16" t="s">
        <v>32</v>
      </c>
      <c r="H8" s="16" t="s">
        <v>16</v>
      </c>
      <c r="I8" s="71" t="s">
        <v>45</v>
      </c>
      <c r="J8" s="71" t="s">
        <v>109</v>
      </c>
      <c r="K8" s="17"/>
    </row>
    <row r="9" spans="2:17" x14ac:dyDescent="0.45">
      <c r="B9" s="157"/>
      <c r="C9" s="97">
        <f>E8</f>
        <v>0.45833333333333331</v>
      </c>
      <c r="D9" s="114">
        <f>VLOOKUP(F9,$G$39:$K$63,3,FALSE)</f>
        <v>30</v>
      </c>
      <c r="E9" s="100">
        <f t="shared" ref="E9:E17" si="2">C9+D9/1440</f>
        <v>0.47916666666666663</v>
      </c>
      <c r="F9" s="45" t="str">
        <f>G43</f>
        <v>Topic2</v>
      </c>
      <c r="G9" s="22" t="s">
        <v>32</v>
      </c>
      <c r="H9" s="22" t="s">
        <v>16</v>
      </c>
      <c r="I9" s="72" t="str">
        <f>VLOOKUP(F9,$G$39:$K$63,4,FALSE)</f>
        <v>Presenter5</v>
      </c>
      <c r="J9" s="72" t="str">
        <f>VLOOKUP(F9,$G$39:$K$63,5,FALSE)</f>
        <v>Facilitator1</v>
      </c>
      <c r="K9" s="9"/>
    </row>
    <row r="10" spans="2:17" x14ac:dyDescent="0.45">
      <c r="B10" s="157"/>
      <c r="C10" s="97">
        <f t="shared" si="1"/>
        <v>0.47916666666666663</v>
      </c>
      <c r="D10" s="114">
        <f>VLOOKUP(F10,$G$39:$K$63,3,FALSE)</f>
        <v>30</v>
      </c>
      <c r="E10" s="100">
        <f t="shared" si="2"/>
        <v>0.49999999999999994</v>
      </c>
      <c r="F10" s="45" t="str">
        <f>G43</f>
        <v>Topic2</v>
      </c>
      <c r="G10" s="22" t="s">
        <v>32</v>
      </c>
      <c r="H10" s="22" t="s">
        <v>16</v>
      </c>
      <c r="I10" s="72" t="str">
        <f>VLOOKUP(F10,$G$39:$K$63,4,FALSE)</f>
        <v>Presenter5</v>
      </c>
      <c r="J10" s="72" t="str">
        <f>VLOOKUP(F10,$G$39:$K$63,5,FALSE)</f>
        <v>Facilitator1</v>
      </c>
      <c r="K10" s="10"/>
    </row>
    <row r="11" spans="2:17" x14ac:dyDescent="0.45">
      <c r="B11" s="157"/>
      <c r="C11" s="106">
        <f>E10</f>
        <v>0.49999999999999994</v>
      </c>
      <c r="D11" s="13">
        <v>15</v>
      </c>
      <c r="E11" s="99">
        <f t="shared" si="2"/>
        <v>0.51041666666666663</v>
      </c>
      <c r="F11" s="78" t="s">
        <v>17</v>
      </c>
      <c r="G11" s="16" t="s">
        <v>32</v>
      </c>
      <c r="H11" s="16" t="s">
        <v>12</v>
      </c>
      <c r="I11" s="71" t="s">
        <v>14</v>
      </c>
      <c r="J11" s="71" t="s">
        <v>47</v>
      </c>
      <c r="K11" s="17"/>
    </row>
    <row r="12" spans="2:17" x14ac:dyDescent="0.45">
      <c r="B12" s="157"/>
      <c r="C12" s="97">
        <f t="shared" si="1"/>
        <v>0.51041666666666663</v>
      </c>
      <c r="D12" s="114">
        <f t="shared" ref="D12:D14" si="3">VLOOKUP(F12,$G$39:$K$63,3,FALSE)</f>
        <v>30</v>
      </c>
      <c r="E12" s="100">
        <f t="shared" si="2"/>
        <v>0.53125</v>
      </c>
      <c r="F12" s="45" t="str">
        <f>G45</f>
        <v>Topic4</v>
      </c>
      <c r="G12" s="69" t="s">
        <v>32</v>
      </c>
      <c r="H12" s="69" t="s">
        <v>16</v>
      </c>
      <c r="I12" s="72" t="str">
        <f>VLOOKUP(F12,$G$39:$K$63,4,FALSE)</f>
        <v>Presenter7</v>
      </c>
      <c r="J12" s="72" t="str">
        <f>VLOOKUP(F12,$G$39:$K$63,5,FALSE)</f>
        <v>Facilitator1</v>
      </c>
      <c r="K12" s="8"/>
    </row>
    <row r="13" spans="2:17" x14ac:dyDescent="0.45">
      <c r="B13" s="157"/>
      <c r="C13" s="97">
        <f t="shared" si="1"/>
        <v>0.53125</v>
      </c>
      <c r="D13" s="114">
        <f t="shared" si="3"/>
        <v>30</v>
      </c>
      <c r="E13" s="100">
        <f t="shared" ref="E13" si="4">C13+D13/1440</f>
        <v>0.55208333333333337</v>
      </c>
      <c r="F13" s="45" t="str">
        <f>G50</f>
        <v>Topic9</v>
      </c>
      <c r="G13" s="69" t="s">
        <v>32</v>
      </c>
      <c r="H13" s="69" t="s">
        <v>16</v>
      </c>
      <c r="I13" s="72" t="str">
        <f>VLOOKUP(F13,$G$39:$K$63,4,FALSE)</f>
        <v>Presenter9</v>
      </c>
      <c r="J13" s="72" t="str">
        <f>VLOOKUP(F13,$G$39:$K$63,5,FALSE)</f>
        <v>Facilitator1</v>
      </c>
      <c r="K13" s="8"/>
    </row>
    <row r="14" spans="2:17" x14ac:dyDescent="0.45">
      <c r="B14" s="157"/>
      <c r="C14" s="97">
        <f>E13</f>
        <v>0.55208333333333337</v>
      </c>
      <c r="D14" s="114">
        <f t="shared" si="3"/>
        <v>30</v>
      </c>
      <c r="E14" s="100">
        <f t="shared" si="2"/>
        <v>0.57291666666666674</v>
      </c>
      <c r="F14" s="45" t="str">
        <f>G44</f>
        <v>Topic3</v>
      </c>
      <c r="G14" s="69" t="s">
        <v>32</v>
      </c>
      <c r="H14" s="69" t="s">
        <v>16</v>
      </c>
      <c r="I14" s="72" t="str">
        <f>VLOOKUP(F14,$G$39:$K$63,4,FALSE)</f>
        <v>Presenter6</v>
      </c>
      <c r="J14" s="72" t="str">
        <f>VLOOKUP(F14,$G$39:$K$63,5,FALSE)</f>
        <v>Facilitator1</v>
      </c>
      <c r="K14" s="10"/>
    </row>
    <row r="15" spans="2:17" x14ac:dyDescent="0.45">
      <c r="B15" s="157"/>
      <c r="C15" s="106">
        <f t="shared" si="1"/>
        <v>0.57291666666666674</v>
      </c>
      <c r="D15" s="13">
        <v>90</v>
      </c>
      <c r="E15" s="99">
        <f t="shared" si="2"/>
        <v>0.63541666666666674</v>
      </c>
      <c r="F15" s="78" t="s">
        <v>18</v>
      </c>
      <c r="G15" s="162" t="str">
        <f>G57</f>
        <v>Restaurant 1 - Lunch (transfer 0 min)</v>
      </c>
      <c r="H15" s="16" t="s">
        <v>12</v>
      </c>
      <c r="I15" s="73" t="s">
        <v>10</v>
      </c>
      <c r="J15" s="71" t="s">
        <v>47</v>
      </c>
      <c r="K15" s="14"/>
    </row>
    <row r="16" spans="2:17" x14ac:dyDescent="0.45">
      <c r="B16" s="157"/>
      <c r="C16" s="97">
        <f t="shared" si="1"/>
        <v>0.63541666666666674</v>
      </c>
      <c r="D16" s="114">
        <f t="shared" ref="D16:D17" si="5">VLOOKUP(F16,$G$39:$K$63,3,FALSE)</f>
        <v>30</v>
      </c>
      <c r="E16" s="100">
        <f t="shared" si="2"/>
        <v>0.65625000000000011</v>
      </c>
      <c r="F16" s="79" t="str">
        <f>G49</f>
        <v>Topic8</v>
      </c>
      <c r="G16" s="22" t="s">
        <v>32</v>
      </c>
      <c r="H16" s="22" t="s">
        <v>16</v>
      </c>
      <c r="I16" s="72" t="str">
        <f>VLOOKUP(F16,$G$39:$K$63,4,FALSE)</f>
        <v>Presenter8</v>
      </c>
      <c r="J16" s="72" t="str">
        <f>VLOOKUP(F16,$G$39:$K$63,5,FALSE)</f>
        <v>Facilitator1</v>
      </c>
      <c r="K16" s="9"/>
    </row>
    <row r="17" spans="2:11" x14ac:dyDescent="0.45">
      <c r="B17" s="157"/>
      <c r="C17" s="97">
        <f>E16</f>
        <v>0.65625000000000011</v>
      </c>
      <c r="D17" s="114">
        <f t="shared" si="5"/>
        <v>30</v>
      </c>
      <c r="E17" s="100">
        <f t="shared" si="2"/>
        <v>0.67708333333333348</v>
      </c>
      <c r="F17" s="79" t="str">
        <f>G48</f>
        <v>Topic7</v>
      </c>
      <c r="G17" s="69" t="s">
        <v>32</v>
      </c>
      <c r="H17" s="69" t="s">
        <v>16</v>
      </c>
      <c r="I17" s="72" t="str">
        <f>VLOOKUP(F17,$G$39:$K$63,4,FALSE)</f>
        <v>Presenter7</v>
      </c>
      <c r="J17" s="72" t="str">
        <f>VLOOKUP(F17,$G$39:$K$63,5,FALSE)</f>
        <v>Facilitator1</v>
      </c>
      <c r="K17" s="8"/>
    </row>
    <row r="18" spans="2:11" x14ac:dyDescent="0.45">
      <c r="B18" s="157"/>
      <c r="C18" s="106">
        <f>E17</f>
        <v>0.67708333333333348</v>
      </c>
      <c r="D18" s="13">
        <v>15</v>
      </c>
      <c r="E18" s="99">
        <f t="shared" ref="E18" si="6">C18+D18/1440</f>
        <v>0.68750000000000011</v>
      </c>
      <c r="F18" s="78" t="s">
        <v>19</v>
      </c>
      <c r="G18" s="18" t="s">
        <v>32</v>
      </c>
      <c r="H18" s="18" t="s">
        <v>20</v>
      </c>
      <c r="I18" s="74" t="s">
        <v>127</v>
      </c>
      <c r="J18" s="74" t="s">
        <v>130</v>
      </c>
      <c r="K18" s="19"/>
    </row>
    <row r="19" spans="2:11" x14ac:dyDescent="0.45">
      <c r="B19" s="157"/>
      <c r="C19" s="106">
        <f>E18</f>
        <v>0.68750000000000011</v>
      </c>
      <c r="D19" s="13">
        <v>30</v>
      </c>
      <c r="E19" s="99">
        <f t="shared" ref="E19:E22" si="7">C19+D19/1440</f>
        <v>0.70833333333333348</v>
      </c>
      <c r="F19" s="80" t="s">
        <v>21</v>
      </c>
      <c r="G19" s="18" t="s">
        <v>32</v>
      </c>
      <c r="H19" s="18" t="s">
        <v>9</v>
      </c>
      <c r="I19" s="74" t="s">
        <v>45</v>
      </c>
      <c r="J19" s="74" t="s">
        <v>46</v>
      </c>
      <c r="K19" s="19"/>
    </row>
    <row r="20" spans="2:11" x14ac:dyDescent="0.45">
      <c r="B20" s="157"/>
      <c r="C20" s="106">
        <f t="shared" ref="C20:C22" si="8">E19</f>
        <v>0.70833333333333348</v>
      </c>
      <c r="D20" s="13">
        <v>120</v>
      </c>
      <c r="E20" s="99">
        <f t="shared" si="7"/>
        <v>0.79166666666666685</v>
      </c>
      <c r="F20" s="80" t="s">
        <v>22</v>
      </c>
      <c r="G20" s="18" t="s">
        <v>30</v>
      </c>
      <c r="H20" s="18" t="s">
        <v>20</v>
      </c>
      <c r="I20" s="74" t="s">
        <v>7</v>
      </c>
      <c r="J20" s="74" t="s">
        <v>45</v>
      </c>
      <c r="K20" s="19"/>
    </row>
    <row r="21" spans="2:11" x14ac:dyDescent="0.45">
      <c r="B21" s="157"/>
      <c r="C21" s="106">
        <f t="shared" si="8"/>
        <v>0.79166666666666685</v>
      </c>
      <c r="D21" s="13">
        <v>30</v>
      </c>
      <c r="E21" s="99">
        <f t="shared" si="7"/>
        <v>0.81250000000000022</v>
      </c>
      <c r="F21" s="80" t="s">
        <v>8</v>
      </c>
      <c r="G21" s="18" t="s">
        <v>30</v>
      </c>
      <c r="H21" s="18" t="s">
        <v>9</v>
      </c>
      <c r="I21" s="74" t="s">
        <v>45</v>
      </c>
      <c r="J21" s="74" t="s">
        <v>46</v>
      </c>
      <c r="K21" s="19"/>
    </row>
    <row r="22" spans="2:11" x14ac:dyDescent="0.45">
      <c r="B22" s="157"/>
      <c r="C22" s="106">
        <f t="shared" si="8"/>
        <v>0.81250000000000022</v>
      </c>
      <c r="D22" s="13">
        <v>210</v>
      </c>
      <c r="E22" s="99">
        <f t="shared" si="7"/>
        <v>0.95833333333333359</v>
      </c>
      <c r="F22" s="80" t="s">
        <v>11</v>
      </c>
      <c r="G22" s="160" t="str">
        <f>G61</f>
        <v>Restaurant 5 - Dinner (transfer 30 min)</v>
      </c>
      <c r="H22" s="18" t="s">
        <v>12</v>
      </c>
      <c r="I22" s="74" t="s">
        <v>45</v>
      </c>
      <c r="J22" s="74" t="s">
        <v>47</v>
      </c>
      <c r="K22" s="19"/>
    </row>
    <row r="23" spans="2:11" ht="14.65" thickBot="1" x14ac:dyDescent="0.5">
      <c r="B23" s="157"/>
      <c r="C23" s="107">
        <f>E22</f>
        <v>0.95833333333333359</v>
      </c>
      <c r="D23" s="20">
        <v>30</v>
      </c>
      <c r="E23" s="101">
        <f t="shared" ref="E23" si="9">C23+D23/1440</f>
        <v>0.97916666666666696</v>
      </c>
      <c r="F23" s="81" t="s">
        <v>13</v>
      </c>
      <c r="G23" s="161" t="str">
        <f>G61</f>
        <v>Restaurant 5 - Dinner (transfer 30 min)</v>
      </c>
      <c r="H23" s="20" t="s">
        <v>9</v>
      </c>
      <c r="I23" s="75" t="s">
        <v>45</v>
      </c>
      <c r="J23" s="75" t="s">
        <v>46</v>
      </c>
      <c r="K23" s="21"/>
    </row>
    <row r="24" spans="2:11" x14ac:dyDescent="0.45">
      <c r="B24" s="157"/>
      <c r="C24" s="100" t="s">
        <v>48</v>
      </c>
      <c r="D24" s="100" t="s">
        <v>48</v>
      </c>
      <c r="E24" s="100" t="s">
        <v>48</v>
      </c>
      <c r="F24" s="45" t="str">
        <f>G54</f>
        <v>Booth4</v>
      </c>
      <c r="G24" s="114" t="s">
        <v>105</v>
      </c>
      <c r="H24" s="22"/>
      <c r="I24" s="72" t="str">
        <f>VLOOKUP(F24,$G$39:$K$63,4,FALSE)</f>
        <v>Presenter13</v>
      </c>
      <c r="J24" s="76"/>
      <c r="K24" s="67"/>
    </row>
    <row r="25" spans="2:11" x14ac:dyDescent="0.45">
      <c r="B25" s="157"/>
      <c r="C25" s="100" t="s">
        <v>48</v>
      </c>
      <c r="D25" s="100" t="s">
        <v>48</v>
      </c>
      <c r="E25" s="100" t="s">
        <v>48</v>
      </c>
      <c r="F25" s="45" t="str">
        <f>G51</f>
        <v>Booth1</v>
      </c>
      <c r="G25" s="114" t="s">
        <v>103</v>
      </c>
      <c r="H25" s="22"/>
      <c r="I25" s="72" t="str">
        <f>VLOOKUP(F25,$G$39:$K$63,4,FALSE)</f>
        <v>Presenter10</v>
      </c>
      <c r="J25" s="76"/>
      <c r="K25" s="67"/>
    </row>
    <row r="26" spans="2:11" ht="14.65" thickBot="1" x14ac:dyDescent="0.5">
      <c r="B26" s="158"/>
      <c r="C26" s="100" t="s">
        <v>48</v>
      </c>
      <c r="D26" s="100" t="s">
        <v>48</v>
      </c>
      <c r="E26" s="100" t="s">
        <v>48</v>
      </c>
      <c r="F26" s="45" t="str">
        <f>G53</f>
        <v>Booth3</v>
      </c>
      <c r="G26" s="114" t="s">
        <v>104</v>
      </c>
      <c r="H26" s="22"/>
      <c r="I26" s="72" t="str">
        <f>VLOOKUP(F26,$G$39:$K$63,4,FALSE)</f>
        <v>Presenter12</v>
      </c>
      <c r="J26" s="76"/>
      <c r="K26" s="67"/>
    </row>
    <row r="27" spans="2:11" x14ac:dyDescent="0.45">
      <c r="B27" s="156" t="s">
        <v>172</v>
      </c>
      <c r="C27" s="102">
        <v>0.41666666666666669</v>
      </c>
      <c r="D27" s="64">
        <v>30</v>
      </c>
      <c r="E27" s="102">
        <f>C27+D27/1440</f>
        <v>0.4375</v>
      </c>
      <c r="F27" s="77" t="s">
        <v>33</v>
      </c>
      <c r="G27" s="29" t="s">
        <v>30</v>
      </c>
      <c r="H27" s="29" t="s">
        <v>9</v>
      </c>
      <c r="I27" s="70" t="s">
        <v>14</v>
      </c>
      <c r="J27" s="70"/>
      <c r="K27" s="30"/>
    </row>
    <row r="28" spans="2:11" s="65" customFormat="1" x14ac:dyDescent="0.45">
      <c r="B28" s="157" t="s">
        <v>66</v>
      </c>
      <c r="C28" s="103">
        <f>E27</f>
        <v>0.4375</v>
      </c>
      <c r="D28" s="114">
        <f t="shared" ref="D28" si="10">VLOOKUP(F28,$G$39:$K$63,3,FALSE)</f>
        <v>180</v>
      </c>
      <c r="E28" s="103">
        <f t="shared" ref="E28" si="11">C28+D28/1440</f>
        <v>0.5625</v>
      </c>
      <c r="F28" s="82" t="str">
        <f>G62</f>
        <v>Excursion point - option 1 (transfer 30 min)</v>
      </c>
      <c r="G28" s="66" t="s">
        <v>34</v>
      </c>
      <c r="H28" s="66" t="s">
        <v>20</v>
      </c>
      <c r="I28" s="72" t="str">
        <f>VLOOKUP(F28,$G$39:$K$63,4,FALSE)</f>
        <v>Presenter17</v>
      </c>
      <c r="J28" s="76"/>
      <c r="K28" s="67"/>
    </row>
    <row r="29" spans="2:11" x14ac:dyDescent="0.45">
      <c r="B29" s="157" t="s">
        <v>173</v>
      </c>
      <c r="C29" s="104">
        <f>E28</f>
        <v>0.5625</v>
      </c>
      <c r="D29" s="62">
        <v>30</v>
      </c>
      <c r="E29" s="104">
        <f t="shared" ref="E29" si="12">C29+D29/1440</f>
        <v>0.58333333333333337</v>
      </c>
      <c r="F29" s="83" t="s">
        <v>23</v>
      </c>
      <c r="G29" s="23" t="s">
        <v>34</v>
      </c>
      <c r="H29" s="23" t="s">
        <v>9</v>
      </c>
      <c r="I29" s="73" t="s">
        <v>14</v>
      </c>
      <c r="J29" s="73"/>
      <c r="K29" s="14"/>
    </row>
    <row r="30" spans="2:11" x14ac:dyDescent="0.45">
      <c r="B30" s="157" t="s">
        <v>24</v>
      </c>
      <c r="C30" s="108">
        <f>E29</f>
        <v>0.58333333333333337</v>
      </c>
      <c r="D30" s="63"/>
      <c r="E30" s="105"/>
      <c r="F30" s="84" t="s">
        <v>24</v>
      </c>
      <c r="G30" s="24" t="s">
        <v>30</v>
      </c>
      <c r="H30" s="24"/>
      <c r="I30" s="74" t="s">
        <v>7</v>
      </c>
      <c r="J30" s="74"/>
      <c r="K30" s="25"/>
    </row>
    <row r="31" spans="2:11" x14ac:dyDescent="0.45">
      <c r="B31" s="157"/>
      <c r="C31" s="48"/>
      <c r="D31" s="28"/>
      <c r="E31" s="49"/>
      <c r="F31" s="50"/>
      <c r="G31" s="50"/>
      <c r="H31" s="28"/>
      <c r="I31" s="31"/>
      <c r="J31" s="31"/>
      <c r="K31" s="31"/>
    </row>
    <row r="32" spans="2:11" x14ac:dyDescent="0.45">
      <c r="B32" s="157"/>
      <c r="C32" s="51"/>
      <c r="D32" s="26"/>
      <c r="E32" s="52"/>
      <c r="F32" s="53"/>
      <c r="G32" s="53"/>
      <c r="H32" s="27"/>
      <c r="I32" s="32"/>
      <c r="J32" s="32"/>
      <c r="K32" s="32"/>
    </row>
    <row r="33" spans="2:16" x14ac:dyDescent="0.45">
      <c r="B33" s="157"/>
      <c r="C33" s="51"/>
      <c r="D33" s="26"/>
      <c r="E33" s="52"/>
      <c r="F33" s="54"/>
      <c r="G33" s="54"/>
      <c r="H33" s="26"/>
      <c r="I33" s="33"/>
      <c r="J33" s="33"/>
      <c r="K33" s="33"/>
    </row>
    <row r="34" spans="2:16" ht="58.15" customHeight="1" thickBot="1" x14ac:dyDescent="0.5">
      <c r="B34" s="158"/>
      <c r="C34" s="55"/>
      <c r="D34" s="34"/>
      <c r="E34" s="56"/>
      <c r="F34" s="57"/>
      <c r="G34" s="57"/>
      <c r="H34" s="34"/>
      <c r="I34" s="35"/>
      <c r="J34" s="35"/>
      <c r="K34" s="35"/>
    </row>
    <row r="35" spans="2:16" x14ac:dyDescent="0.45">
      <c r="B35" s="6"/>
      <c r="C35" s="58"/>
      <c r="D35" s="7"/>
      <c r="E35" s="58"/>
      <c r="F35" s="59"/>
      <c r="G35" s="59"/>
      <c r="H35" s="7"/>
      <c r="I35" s="7"/>
      <c r="J35" s="7"/>
      <c r="K35" s="7"/>
    </row>
    <row r="36" spans="2:16" x14ac:dyDescent="0.45">
      <c r="E36" s="60"/>
    </row>
    <row r="37" spans="2:16" s="119" customFormat="1" ht="15.75" x14ac:dyDescent="0.5">
      <c r="B37" s="118" t="s">
        <v>121</v>
      </c>
      <c r="D37" s="113"/>
      <c r="E37" s="120"/>
      <c r="H37" s="113"/>
      <c r="I37" s="113"/>
      <c r="J37" s="113"/>
      <c r="K37" s="113"/>
    </row>
    <row r="38" spans="2:16" ht="14.65" thickBot="1" x14ac:dyDescent="0.5">
      <c r="C38" s="123" t="s">
        <v>131</v>
      </c>
      <c r="D38" s="39"/>
      <c r="E38" s="39" t="s">
        <v>25</v>
      </c>
      <c r="F38" s="40" t="s">
        <v>35</v>
      </c>
      <c r="G38" s="61" t="s">
        <v>36</v>
      </c>
      <c r="H38" s="61"/>
      <c r="I38" s="40" t="s">
        <v>74</v>
      </c>
      <c r="J38" s="61" t="s">
        <v>28</v>
      </c>
      <c r="K38" s="61" t="s">
        <v>29</v>
      </c>
      <c r="L38" s="61" t="s">
        <v>37</v>
      </c>
      <c r="M38" s="61"/>
      <c r="N38" s="61"/>
      <c r="O38" s="61"/>
      <c r="P38" s="61"/>
    </row>
    <row r="39" spans="2:16" x14ac:dyDescent="0.45">
      <c r="C39" s="85">
        <f t="shared" ref="C39:C63" si="13">COUNTIF($F$6:$F$30,G39)</f>
        <v>0</v>
      </c>
      <c r="D39" s="109" t="s">
        <v>72</v>
      </c>
      <c r="E39" s="115">
        <v>1</v>
      </c>
      <c r="F39" s="85" t="s">
        <v>38</v>
      </c>
      <c r="G39" s="86" t="s">
        <v>75</v>
      </c>
      <c r="H39" s="86"/>
      <c r="I39" s="85">
        <v>30</v>
      </c>
      <c r="J39" s="87" t="s">
        <v>82</v>
      </c>
      <c r="K39" s="87" t="s">
        <v>49</v>
      </c>
      <c r="L39" s="87" t="s">
        <v>68</v>
      </c>
      <c r="M39" s="87"/>
      <c r="N39" s="87"/>
      <c r="O39" s="87"/>
      <c r="P39" s="87"/>
    </row>
    <row r="40" spans="2:16" ht="15.75" customHeight="1" x14ac:dyDescent="0.45">
      <c r="C40" s="88">
        <f t="shared" si="13"/>
        <v>0</v>
      </c>
      <c r="D40" s="110" t="s">
        <v>80</v>
      </c>
      <c r="E40" s="116">
        <f>E39+1</f>
        <v>2</v>
      </c>
      <c r="F40" s="88" t="s">
        <v>39</v>
      </c>
      <c r="G40" s="86" t="s">
        <v>76</v>
      </c>
      <c r="H40" s="86"/>
      <c r="I40" s="88">
        <v>30</v>
      </c>
      <c r="J40" s="90" t="s">
        <v>83</v>
      </c>
      <c r="K40" s="87" t="s">
        <v>49</v>
      </c>
      <c r="L40" s="90" t="s">
        <v>69</v>
      </c>
      <c r="M40" s="90"/>
      <c r="N40" s="90"/>
      <c r="O40" s="90"/>
      <c r="P40" s="90"/>
    </row>
    <row r="41" spans="2:16" ht="14.65" thickBot="1" x14ac:dyDescent="0.5">
      <c r="C41" s="91">
        <f t="shared" si="13"/>
        <v>0</v>
      </c>
      <c r="D41" s="111"/>
      <c r="E41" s="117">
        <f t="shared" ref="E41:E63" si="14">E40+1</f>
        <v>3</v>
      </c>
      <c r="F41" s="91" t="s">
        <v>40</v>
      </c>
      <c r="G41" s="92" t="s">
        <v>77</v>
      </c>
      <c r="H41" s="92"/>
      <c r="I41" s="91">
        <v>30</v>
      </c>
      <c r="J41" s="93" t="s">
        <v>84</v>
      </c>
      <c r="K41" s="93" t="s">
        <v>49</v>
      </c>
      <c r="L41" s="93" t="s">
        <v>70</v>
      </c>
      <c r="M41" s="93"/>
      <c r="N41" s="93"/>
      <c r="O41" s="93"/>
      <c r="P41" s="93"/>
    </row>
    <row r="42" spans="2:16" x14ac:dyDescent="0.45">
      <c r="C42" s="85">
        <f t="shared" si="13"/>
        <v>0</v>
      </c>
      <c r="D42" s="109" t="s">
        <v>67</v>
      </c>
      <c r="E42" s="115">
        <f>E41+1</f>
        <v>4</v>
      </c>
      <c r="F42" s="85" t="s">
        <v>38</v>
      </c>
      <c r="G42" s="86" t="s">
        <v>85</v>
      </c>
      <c r="H42" s="86"/>
      <c r="I42" s="85">
        <v>30</v>
      </c>
      <c r="J42" s="87" t="s">
        <v>51</v>
      </c>
      <c r="K42" s="87" t="s">
        <v>49</v>
      </c>
      <c r="L42" s="87" t="s">
        <v>68</v>
      </c>
      <c r="M42" s="87"/>
      <c r="N42" s="87"/>
      <c r="O42" s="87"/>
      <c r="P42" s="87"/>
    </row>
    <row r="43" spans="2:16" x14ac:dyDescent="0.45">
      <c r="C43" s="88">
        <f t="shared" si="13"/>
        <v>2</v>
      </c>
      <c r="D43" s="110" t="s">
        <v>78</v>
      </c>
      <c r="E43" s="116">
        <f t="shared" si="14"/>
        <v>5</v>
      </c>
      <c r="F43" s="88" t="s">
        <v>38</v>
      </c>
      <c r="G43" s="89" t="s">
        <v>86</v>
      </c>
      <c r="H43" s="89"/>
      <c r="I43" s="88">
        <v>30</v>
      </c>
      <c r="J43" s="87" t="s">
        <v>52</v>
      </c>
      <c r="K43" s="90" t="s">
        <v>49</v>
      </c>
      <c r="L43" s="90" t="s">
        <v>68</v>
      </c>
      <c r="M43" s="90"/>
      <c r="N43" s="90"/>
      <c r="O43" s="90"/>
      <c r="P43" s="90"/>
    </row>
    <row r="44" spans="2:16" x14ac:dyDescent="0.45">
      <c r="C44" s="88">
        <f t="shared" si="13"/>
        <v>1</v>
      </c>
      <c r="D44" s="88"/>
      <c r="E44" s="116">
        <f t="shared" si="14"/>
        <v>6</v>
      </c>
      <c r="F44" s="88" t="s">
        <v>38</v>
      </c>
      <c r="G44" s="89" t="s">
        <v>87</v>
      </c>
      <c r="H44" s="89"/>
      <c r="I44" s="88">
        <v>30</v>
      </c>
      <c r="J44" s="87" t="s">
        <v>53</v>
      </c>
      <c r="K44" s="90" t="s">
        <v>49</v>
      </c>
      <c r="L44" s="90" t="s">
        <v>68</v>
      </c>
      <c r="M44" s="90"/>
      <c r="N44" s="90"/>
      <c r="O44" s="90"/>
      <c r="P44" s="90"/>
    </row>
    <row r="45" spans="2:16" x14ac:dyDescent="0.45">
      <c r="C45" s="85">
        <f t="shared" si="13"/>
        <v>1</v>
      </c>
      <c r="D45" s="85"/>
      <c r="E45" s="115">
        <f t="shared" si="14"/>
        <v>7</v>
      </c>
      <c r="F45" s="85" t="s">
        <v>41</v>
      </c>
      <c r="G45" s="86" t="s">
        <v>88</v>
      </c>
      <c r="H45" s="86"/>
      <c r="I45" s="85">
        <v>30</v>
      </c>
      <c r="J45" s="87" t="s">
        <v>54</v>
      </c>
      <c r="K45" s="87" t="s">
        <v>49</v>
      </c>
      <c r="L45" s="87" t="s">
        <v>68</v>
      </c>
      <c r="M45" s="87"/>
      <c r="N45" s="87"/>
      <c r="O45" s="87"/>
      <c r="P45" s="87"/>
    </row>
    <row r="46" spans="2:16" x14ac:dyDescent="0.45">
      <c r="C46" s="88">
        <f t="shared" si="13"/>
        <v>0</v>
      </c>
      <c r="D46" s="88"/>
      <c r="E46" s="116">
        <f t="shared" si="14"/>
        <v>8</v>
      </c>
      <c r="F46" s="88" t="s">
        <v>38</v>
      </c>
      <c r="G46" s="89" t="s">
        <v>89</v>
      </c>
      <c r="H46" s="89"/>
      <c r="I46" s="88">
        <v>30</v>
      </c>
      <c r="J46" s="90" t="s">
        <v>55</v>
      </c>
      <c r="K46" s="90" t="s">
        <v>49</v>
      </c>
      <c r="L46" s="90" t="s">
        <v>68</v>
      </c>
      <c r="M46" s="90"/>
      <c r="N46" s="90"/>
      <c r="O46" s="90"/>
      <c r="P46" s="90"/>
    </row>
    <row r="47" spans="2:16" x14ac:dyDescent="0.45">
      <c r="C47" s="88">
        <f t="shared" si="13"/>
        <v>0</v>
      </c>
      <c r="D47" s="88"/>
      <c r="E47" s="116">
        <f t="shared" si="14"/>
        <v>9</v>
      </c>
      <c r="F47" s="88" t="s">
        <v>38</v>
      </c>
      <c r="G47" s="89" t="s">
        <v>90</v>
      </c>
      <c r="H47" s="89"/>
      <c r="I47" s="88">
        <v>30</v>
      </c>
      <c r="J47" s="87" t="s">
        <v>53</v>
      </c>
      <c r="K47" s="90" t="s">
        <v>49</v>
      </c>
      <c r="L47" s="90" t="s">
        <v>68</v>
      </c>
      <c r="M47" s="90"/>
      <c r="N47" s="90"/>
      <c r="O47" s="90"/>
      <c r="P47" s="90"/>
    </row>
    <row r="48" spans="2:16" x14ac:dyDescent="0.45">
      <c r="C48" s="85">
        <f t="shared" si="13"/>
        <v>1</v>
      </c>
      <c r="D48" s="85"/>
      <c r="E48" s="115">
        <f t="shared" si="14"/>
        <v>10</v>
      </c>
      <c r="F48" s="85" t="s">
        <v>41</v>
      </c>
      <c r="G48" s="86" t="s">
        <v>124</v>
      </c>
      <c r="H48" s="86"/>
      <c r="I48" s="85">
        <v>30</v>
      </c>
      <c r="J48" s="87" t="s">
        <v>54</v>
      </c>
      <c r="K48" s="87" t="s">
        <v>49</v>
      </c>
      <c r="L48" s="87" t="s">
        <v>68</v>
      </c>
      <c r="M48" s="87"/>
      <c r="N48" s="87"/>
      <c r="O48" s="87"/>
      <c r="P48" s="87"/>
    </row>
    <row r="49" spans="3:16" x14ac:dyDescent="0.45">
      <c r="C49" s="88">
        <f t="shared" si="13"/>
        <v>1</v>
      </c>
      <c r="D49" s="88"/>
      <c r="E49" s="116">
        <f t="shared" si="14"/>
        <v>11</v>
      </c>
      <c r="F49" s="88" t="s">
        <v>38</v>
      </c>
      <c r="G49" s="89" t="s">
        <v>125</v>
      </c>
      <c r="H49" s="89"/>
      <c r="I49" s="88">
        <v>30</v>
      </c>
      <c r="J49" s="90" t="s">
        <v>55</v>
      </c>
      <c r="K49" s="90" t="s">
        <v>49</v>
      </c>
      <c r="L49" s="90" t="s">
        <v>68</v>
      </c>
      <c r="M49" s="90"/>
      <c r="N49" s="90"/>
      <c r="O49" s="90"/>
      <c r="P49" s="90"/>
    </row>
    <row r="50" spans="3:16" ht="14.65" thickBot="1" x14ac:dyDescent="0.5">
      <c r="C50" s="91">
        <f t="shared" si="13"/>
        <v>1</v>
      </c>
      <c r="D50" s="91"/>
      <c r="E50" s="117">
        <f>E49+1</f>
        <v>12</v>
      </c>
      <c r="F50" s="91" t="s">
        <v>38</v>
      </c>
      <c r="G50" s="92" t="s">
        <v>126</v>
      </c>
      <c r="H50" s="92"/>
      <c r="I50" s="91">
        <v>30</v>
      </c>
      <c r="J50" s="93" t="s">
        <v>56</v>
      </c>
      <c r="K50" s="93" t="s">
        <v>49</v>
      </c>
      <c r="L50" s="93" t="s">
        <v>68</v>
      </c>
      <c r="M50" s="93"/>
      <c r="N50" s="93"/>
      <c r="O50" s="93"/>
      <c r="P50" s="93"/>
    </row>
    <row r="51" spans="3:16" x14ac:dyDescent="0.45">
      <c r="C51" s="85">
        <f t="shared" si="13"/>
        <v>1</v>
      </c>
      <c r="D51" s="109" t="s">
        <v>71</v>
      </c>
      <c r="E51" s="115">
        <f>E50+1</f>
        <v>13</v>
      </c>
      <c r="F51" s="85" t="s">
        <v>42</v>
      </c>
      <c r="G51" s="86" t="s">
        <v>91</v>
      </c>
      <c r="H51" s="86"/>
      <c r="I51" s="85" t="s">
        <v>48</v>
      </c>
      <c r="J51" s="87" t="s">
        <v>57</v>
      </c>
      <c r="K51" s="87" t="s">
        <v>50</v>
      </c>
      <c r="L51" s="87" t="s">
        <v>68</v>
      </c>
      <c r="M51" s="87"/>
      <c r="N51" s="87"/>
      <c r="O51" s="87"/>
      <c r="P51" s="87"/>
    </row>
    <row r="52" spans="3:16" x14ac:dyDescent="0.45">
      <c r="C52" s="88">
        <f t="shared" si="13"/>
        <v>0</v>
      </c>
      <c r="D52" s="110" t="s">
        <v>79</v>
      </c>
      <c r="E52" s="116">
        <f t="shared" si="14"/>
        <v>14</v>
      </c>
      <c r="F52" s="88" t="s">
        <v>42</v>
      </c>
      <c r="G52" s="89" t="s">
        <v>92</v>
      </c>
      <c r="H52" s="89"/>
      <c r="I52" s="88" t="s">
        <v>48</v>
      </c>
      <c r="J52" s="87" t="s">
        <v>58</v>
      </c>
      <c r="K52" s="90" t="s">
        <v>50</v>
      </c>
      <c r="L52" s="90" t="s">
        <v>68</v>
      </c>
      <c r="M52" s="90"/>
      <c r="N52" s="90"/>
      <c r="O52" s="90"/>
      <c r="P52" s="90"/>
    </row>
    <row r="53" spans="3:16" x14ac:dyDescent="0.45">
      <c r="C53" s="88">
        <f t="shared" si="13"/>
        <v>1</v>
      </c>
      <c r="D53" s="89"/>
      <c r="E53" s="116">
        <f t="shared" si="14"/>
        <v>15</v>
      </c>
      <c r="F53" s="88" t="s">
        <v>39</v>
      </c>
      <c r="G53" s="89" t="s">
        <v>93</v>
      </c>
      <c r="H53" s="89"/>
      <c r="I53" s="88" t="s">
        <v>48</v>
      </c>
      <c r="J53" s="90" t="s">
        <v>59</v>
      </c>
      <c r="K53" s="90" t="s">
        <v>50</v>
      </c>
      <c r="L53" s="90" t="s">
        <v>68</v>
      </c>
      <c r="M53" s="90"/>
      <c r="N53" s="90"/>
      <c r="O53" s="90"/>
      <c r="P53" s="90"/>
    </row>
    <row r="54" spans="3:16" x14ac:dyDescent="0.45">
      <c r="C54" s="88">
        <f t="shared" si="13"/>
        <v>1</v>
      </c>
      <c r="D54" s="89"/>
      <c r="E54" s="116">
        <f t="shared" si="14"/>
        <v>16</v>
      </c>
      <c r="F54" s="88" t="s">
        <v>40</v>
      </c>
      <c r="G54" s="89" t="s">
        <v>94</v>
      </c>
      <c r="H54" s="89"/>
      <c r="I54" s="88" t="s">
        <v>48</v>
      </c>
      <c r="J54" s="87" t="s">
        <v>60</v>
      </c>
      <c r="K54" s="90" t="s">
        <v>50</v>
      </c>
      <c r="L54" s="90" t="s">
        <v>68</v>
      </c>
      <c r="M54" s="90"/>
      <c r="N54" s="90"/>
      <c r="O54" s="90"/>
      <c r="P54" s="90"/>
    </row>
    <row r="55" spans="3:16" x14ac:dyDescent="0.45">
      <c r="C55" s="88">
        <f t="shared" si="13"/>
        <v>0</v>
      </c>
      <c r="D55" s="89"/>
      <c r="E55" s="116">
        <f t="shared" si="14"/>
        <v>17</v>
      </c>
      <c r="F55" s="88" t="s">
        <v>41</v>
      </c>
      <c r="G55" s="89" t="s">
        <v>95</v>
      </c>
      <c r="H55" s="89"/>
      <c r="I55" s="88" t="s">
        <v>48</v>
      </c>
      <c r="J55" s="90" t="s">
        <v>61</v>
      </c>
      <c r="K55" s="90" t="s">
        <v>50</v>
      </c>
      <c r="L55" s="90" t="s">
        <v>68</v>
      </c>
      <c r="M55" s="90"/>
      <c r="N55" s="90"/>
      <c r="O55" s="90"/>
      <c r="P55" s="90"/>
    </row>
    <row r="56" spans="3:16" ht="14.65" thickBot="1" x14ac:dyDescent="0.5">
      <c r="C56" s="91">
        <f t="shared" si="13"/>
        <v>0</v>
      </c>
      <c r="D56" s="91"/>
      <c r="E56" s="117">
        <f t="shared" si="14"/>
        <v>18</v>
      </c>
      <c r="F56" s="91" t="s">
        <v>43</v>
      </c>
      <c r="G56" s="92" t="s">
        <v>96</v>
      </c>
      <c r="H56" s="92"/>
      <c r="I56" s="91" t="s">
        <v>48</v>
      </c>
      <c r="J56" s="93" t="s">
        <v>62</v>
      </c>
      <c r="K56" s="93" t="s">
        <v>50</v>
      </c>
      <c r="L56" s="93" t="s">
        <v>68</v>
      </c>
      <c r="M56" s="93"/>
      <c r="N56" s="93"/>
      <c r="O56" s="93"/>
      <c r="P56" s="93"/>
    </row>
    <row r="57" spans="3:16" x14ac:dyDescent="0.45">
      <c r="C57" s="85">
        <f t="shared" si="13"/>
        <v>0</v>
      </c>
      <c r="D57" s="86" t="s">
        <v>73</v>
      </c>
      <c r="E57" s="115">
        <f t="shared" si="14"/>
        <v>19</v>
      </c>
      <c r="F57" s="85" t="s">
        <v>38</v>
      </c>
      <c r="G57" s="86" t="s">
        <v>97</v>
      </c>
      <c r="H57" s="86"/>
      <c r="I57" s="85">
        <v>90</v>
      </c>
      <c r="J57" s="87" t="s">
        <v>64</v>
      </c>
      <c r="K57" s="86" t="s">
        <v>50</v>
      </c>
      <c r="L57" s="86" t="s">
        <v>68</v>
      </c>
      <c r="M57" s="86"/>
      <c r="N57" s="86"/>
      <c r="O57" s="86"/>
      <c r="P57" s="86"/>
    </row>
    <row r="58" spans="3:16" x14ac:dyDescent="0.45">
      <c r="C58" s="88">
        <f t="shared" si="13"/>
        <v>0</v>
      </c>
      <c r="D58" s="110" t="s">
        <v>80</v>
      </c>
      <c r="E58" s="116">
        <f t="shared" si="14"/>
        <v>20</v>
      </c>
      <c r="F58" s="88" t="s">
        <v>38</v>
      </c>
      <c r="G58" s="89" t="s">
        <v>98</v>
      </c>
      <c r="H58" s="89"/>
      <c r="I58" s="88">
        <v>90</v>
      </c>
      <c r="J58" s="90" t="s">
        <v>65</v>
      </c>
      <c r="K58" s="89" t="s">
        <v>50</v>
      </c>
      <c r="L58" s="89" t="s">
        <v>68</v>
      </c>
      <c r="M58" s="89"/>
      <c r="N58" s="89"/>
      <c r="O58" s="89"/>
      <c r="P58" s="89"/>
    </row>
    <row r="59" spans="3:16" x14ac:dyDescent="0.45">
      <c r="C59" s="88">
        <f t="shared" si="13"/>
        <v>0</v>
      </c>
      <c r="D59" s="89"/>
      <c r="E59" s="116">
        <f t="shared" si="14"/>
        <v>21</v>
      </c>
      <c r="F59" s="88" t="s">
        <v>44</v>
      </c>
      <c r="G59" s="89" t="s">
        <v>99</v>
      </c>
      <c r="H59" s="89"/>
      <c r="I59" s="88">
        <v>90</v>
      </c>
      <c r="J59" s="90" t="s">
        <v>63</v>
      </c>
      <c r="K59" s="89" t="s">
        <v>50</v>
      </c>
      <c r="L59" s="89" t="s">
        <v>68</v>
      </c>
      <c r="M59" s="89"/>
      <c r="N59" s="89"/>
      <c r="O59" s="89"/>
      <c r="P59" s="89"/>
    </row>
    <row r="60" spans="3:16" x14ac:dyDescent="0.45">
      <c r="C60" s="88">
        <f t="shared" si="13"/>
        <v>0</v>
      </c>
      <c r="D60" s="89"/>
      <c r="E60" s="116">
        <f t="shared" si="14"/>
        <v>22</v>
      </c>
      <c r="F60" s="88" t="s">
        <v>38</v>
      </c>
      <c r="G60" s="89" t="s">
        <v>100</v>
      </c>
      <c r="H60" s="89"/>
      <c r="I60" s="88">
        <v>210</v>
      </c>
      <c r="J60" s="90" t="s">
        <v>65</v>
      </c>
      <c r="K60" s="89" t="s">
        <v>50</v>
      </c>
      <c r="L60" s="89" t="s">
        <v>68</v>
      </c>
      <c r="M60" s="89"/>
      <c r="N60" s="89"/>
      <c r="O60" s="89"/>
      <c r="P60" s="89"/>
    </row>
    <row r="61" spans="3:16" ht="14.65" thickBot="1" x14ac:dyDescent="0.5">
      <c r="C61" s="91">
        <f t="shared" si="13"/>
        <v>0</v>
      </c>
      <c r="D61" s="92"/>
      <c r="E61" s="117">
        <f t="shared" si="14"/>
        <v>23</v>
      </c>
      <c r="F61" s="91" t="s">
        <v>44</v>
      </c>
      <c r="G61" s="92" t="s">
        <v>128</v>
      </c>
      <c r="H61" s="92"/>
      <c r="I61" s="91">
        <v>210</v>
      </c>
      <c r="J61" s="93" t="s">
        <v>63</v>
      </c>
      <c r="K61" s="92" t="s">
        <v>50</v>
      </c>
      <c r="L61" s="92" t="s">
        <v>68</v>
      </c>
      <c r="M61" s="92"/>
      <c r="N61" s="92"/>
      <c r="O61" s="92"/>
      <c r="P61" s="92"/>
    </row>
    <row r="62" spans="3:16" x14ac:dyDescent="0.45">
      <c r="C62" s="85">
        <f t="shared" si="13"/>
        <v>1</v>
      </c>
      <c r="D62" s="86" t="s">
        <v>66</v>
      </c>
      <c r="E62" s="115">
        <f t="shared" si="14"/>
        <v>24</v>
      </c>
      <c r="F62" s="85" t="s">
        <v>38</v>
      </c>
      <c r="G62" s="86" t="s">
        <v>101</v>
      </c>
      <c r="H62" s="86"/>
      <c r="I62" s="85">
        <v>180</v>
      </c>
      <c r="J62" s="87" t="s">
        <v>64</v>
      </c>
      <c r="K62" s="86" t="s">
        <v>50</v>
      </c>
      <c r="L62" s="86" t="s">
        <v>68</v>
      </c>
      <c r="M62" s="86"/>
      <c r="N62" s="86"/>
      <c r="O62" s="86"/>
      <c r="P62" s="86"/>
    </row>
    <row r="63" spans="3:16" x14ac:dyDescent="0.45">
      <c r="C63" s="88">
        <f t="shared" si="13"/>
        <v>0</v>
      </c>
      <c r="D63" s="110" t="s">
        <v>81</v>
      </c>
      <c r="E63" s="116">
        <f t="shared" si="14"/>
        <v>25</v>
      </c>
      <c r="F63" s="88" t="s">
        <v>38</v>
      </c>
      <c r="G63" s="89" t="s">
        <v>102</v>
      </c>
      <c r="H63" s="89"/>
      <c r="I63" s="88">
        <v>240</v>
      </c>
      <c r="J63" s="90" t="s">
        <v>65</v>
      </c>
      <c r="K63" s="89" t="s">
        <v>50</v>
      </c>
      <c r="L63" s="89" t="s">
        <v>68</v>
      </c>
      <c r="M63" s="89"/>
      <c r="N63" s="89"/>
      <c r="O63" s="89"/>
      <c r="P63" s="89"/>
    </row>
    <row r="64" spans="3:16" x14ac:dyDescent="0.45">
      <c r="D64" s="94"/>
      <c r="E64" s="95"/>
      <c r="F64" s="95"/>
      <c r="G64" s="95"/>
      <c r="H64" s="94"/>
      <c r="I64" s="94"/>
      <c r="J64" s="96"/>
      <c r="K64" s="96"/>
      <c r="L64" s="96"/>
      <c r="M64" s="68"/>
    </row>
    <row r="65" spans="2:13" x14ac:dyDescent="0.45">
      <c r="D65" s="94"/>
      <c r="E65" s="95"/>
      <c r="F65" s="95"/>
      <c r="G65" s="95"/>
      <c r="H65" s="94"/>
      <c r="I65" s="94"/>
      <c r="J65" s="96"/>
      <c r="K65" s="96"/>
      <c r="L65" s="96"/>
      <c r="M65" s="68"/>
    </row>
    <row r="66" spans="2:13" s="119" customFormat="1" x14ac:dyDescent="0.45">
      <c r="B66" s="112" t="s">
        <v>122</v>
      </c>
      <c r="D66" s="113"/>
      <c r="E66" s="120"/>
      <c r="H66" s="113"/>
      <c r="I66" s="113"/>
      <c r="J66" s="113"/>
      <c r="K66" s="113"/>
    </row>
    <row r="67" spans="2:13" ht="14.65" thickBot="1" x14ac:dyDescent="0.5">
      <c r="E67" s="124" t="s">
        <v>123</v>
      </c>
      <c r="F67" s="125" t="s">
        <v>116</v>
      </c>
      <c r="G67" s="125" t="s">
        <v>117</v>
      </c>
      <c r="H67" s="125" t="s">
        <v>118</v>
      </c>
      <c r="I67" s="132" t="s">
        <v>6</v>
      </c>
      <c r="J67" s="126"/>
      <c r="L67" s="2"/>
    </row>
    <row r="68" spans="2:13" x14ac:dyDescent="0.45">
      <c r="E68" s="133" t="s">
        <v>29</v>
      </c>
      <c r="F68" s="131" t="s">
        <v>46</v>
      </c>
      <c r="G68" s="131"/>
      <c r="H68" s="131"/>
      <c r="I68" s="130" t="s">
        <v>119</v>
      </c>
      <c r="J68" s="129"/>
      <c r="K68" s="129"/>
      <c r="L68" s="129"/>
    </row>
    <row r="69" spans="2:13" x14ac:dyDescent="0.45">
      <c r="E69" s="134" t="s">
        <v>29</v>
      </c>
      <c r="F69" s="46" t="s">
        <v>47</v>
      </c>
      <c r="G69" s="46"/>
      <c r="H69" s="46"/>
      <c r="I69" s="127"/>
      <c r="J69" s="127"/>
      <c r="K69" s="127"/>
      <c r="L69" s="127"/>
    </row>
    <row r="70" spans="2:13" x14ac:dyDescent="0.45">
      <c r="E70" s="134" t="s">
        <v>29</v>
      </c>
      <c r="F70" s="46" t="s">
        <v>109</v>
      </c>
      <c r="G70" s="46"/>
      <c r="H70" s="46"/>
      <c r="I70" s="127"/>
      <c r="J70" s="127"/>
      <c r="K70" s="127"/>
      <c r="L70" s="127"/>
    </row>
    <row r="71" spans="2:13" x14ac:dyDescent="0.45">
      <c r="E71" s="134" t="s">
        <v>106</v>
      </c>
      <c r="F71" s="46" t="s">
        <v>110</v>
      </c>
      <c r="G71" s="46"/>
      <c r="H71" s="46"/>
      <c r="I71" s="127"/>
      <c r="J71" s="127"/>
      <c r="K71" s="127"/>
      <c r="L71" s="127"/>
    </row>
    <row r="72" spans="2:13" x14ac:dyDescent="0.45">
      <c r="E72" s="134" t="s">
        <v>28</v>
      </c>
      <c r="F72" s="46" t="s">
        <v>111</v>
      </c>
      <c r="G72" s="46"/>
      <c r="H72" s="46"/>
      <c r="I72" s="127"/>
      <c r="J72" s="127"/>
      <c r="K72" s="127"/>
      <c r="L72" s="127"/>
    </row>
    <row r="73" spans="2:13" x14ac:dyDescent="0.45">
      <c r="E73" s="134" t="s">
        <v>28</v>
      </c>
      <c r="F73" s="46" t="s">
        <v>112</v>
      </c>
      <c r="G73" s="46"/>
      <c r="H73" s="46"/>
      <c r="I73" s="127"/>
      <c r="J73" s="127"/>
      <c r="K73" s="127"/>
      <c r="L73" s="127"/>
    </row>
    <row r="74" spans="2:13" x14ac:dyDescent="0.45">
      <c r="E74" s="134" t="s">
        <v>31</v>
      </c>
      <c r="F74" s="46" t="s">
        <v>113</v>
      </c>
      <c r="G74" s="46"/>
      <c r="H74" s="46"/>
      <c r="I74" s="127"/>
      <c r="J74" s="127"/>
      <c r="K74" s="127"/>
      <c r="L74" s="127"/>
    </row>
    <row r="75" spans="2:13" x14ac:dyDescent="0.45">
      <c r="E75" s="134" t="s">
        <v>107</v>
      </c>
      <c r="F75" s="46" t="s">
        <v>114</v>
      </c>
      <c r="G75" s="46"/>
      <c r="H75" s="46"/>
      <c r="I75" s="127"/>
      <c r="J75" s="127"/>
      <c r="K75" s="127"/>
      <c r="L75" s="127"/>
    </row>
    <row r="76" spans="2:13" x14ac:dyDescent="0.45">
      <c r="E76" s="135" t="s">
        <v>108</v>
      </c>
      <c r="F76" s="47" t="s">
        <v>115</v>
      </c>
      <c r="G76" s="47"/>
      <c r="H76" s="47"/>
      <c r="I76" s="128"/>
      <c r="J76" s="128"/>
      <c r="K76" s="128"/>
      <c r="L76" s="128"/>
    </row>
  </sheetData>
  <phoneticPr fontId="11" type="noConversion"/>
  <conditionalFormatting sqref="C39:C63">
    <cfRule type="cellIs" dxfId="8" priority="1" operator="equal">
      <formula>0</formula>
    </cfRule>
    <cfRule type="cellIs" dxfId="7" priority="2" operator="greaterThan">
      <formula>1</formula>
    </cfRule>
    <cfRule type="cellIs" dxfId="6" priority="3" operator="equal">
      <formula>1</formula>
    </cfRule>
  </conditionalFormatting>
  <pageMargins left="0.25" right="0.25" top="0.75" bottom="0.75" header="0.3" footer="0.3"/>
  <pageSetup paperSize="9" scale="9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1D5-AA6F-4E5E-A482-701F159D2B0D}">
  <sheetPr codeName="Sheet3">
    <pageSetUpPr fitToPage="1"/>
  </sheetPr>
  <dimension ref="B2:Q76"/>
  <sheetViews>
    <sheetView showGridLines="0" topLeftCell="A51" zoomScale="60" zoomScaleNormal="60" zoomScaleSheetLayoutView="70" zoomScalePageLayoutView="40" workbookViewId="0">
      <selection activeCell="F56" sqref="F56"/>
    </sheetView>
  </sheetViews>
  <sheetFormatPr defaultRowHeight="14.25" x14ac:dyDescent="0.45"/>
  <cols>
    <col min="1" max="1" width="3.1328125" style="41" customWidth="1"/>
    <col min="2" max="2" width="13.3984375" style="41" customWidth="1"/>
    <col min="3" max="3" width="9.06640625" style="41"/>
    <col min="4" max="4" width="1.06640625" style="2" customWidth="1"/>
    <col min="5" max="5" width="11.06640625" style="41" bestFit="1" customWidth="1"/>
    <col min="6" max="6" width="18.06640625" style="41" customWidth="1"/>
    <col min="7" max="7" width="41.73046875" style="41" bestFit="1" customWidth="1"/>
    <col min="8" max="8" width="22.06640625" style="2" customWidth="1"/>
    <col min="9" max="9" width="25.3984375" style="2" customWidth="1"/>
    <col min="10" max="10" width="22.265625" style="2" customWidth="1"/>
    <col min="11" max="11" width="44.1328125" style="2" customWidth="1"/>
    <col min="12" max="12" width="51.9296875" style="41" customWidth="1"/>
    <col min="13" max="13" width="9.06640625" style="41"/>
    <col min="14" max="14" width="14.73046875" style="41" customWidth="1"/>
    <col min="15" max="16384" width="9.06640625" style="41"/>
  </cols>
  <sheetData>
    <row r="2" spans="2:17" s="119" customFormat="1" ht="18" x14ac:dyDescent="0.55000000000000004">
      <c r="B2" s="121" t="s">
        <v>26</v>
      </c>
      <c r="D2" s="113"/>
      <c r="E2" s="122"/>
      <c r="H2" s="113"/>
      <c r="I2" s="113"/>
      <c r="J2" s="113"/>
      <c r="K2" s="113"/>
      <c r="N2" s="112"/>
    </row>
    <row r="3" spans="2:17" ht="14.65" thickBot="1" x14ac:dyDescent="0.5">
      <c r="E3" s="1"/>
      <c r="I3" s="1"/>
      <c r="J3" s="1"/>
      <c r="K3" s="1" t="s">
        <v>27</v>
      </c>
      <c r="L3" s="42"/>
    </row>
    <row r="4" spans="2:17" x14ac:dyDescent="0.45">
      <c r="B4" s="43"/>
      <c r="C4" s="3" t="s">
        <v>0</v>
      </c>
      <c r="D4" s="3" t="s">
        <v>1</v>
      </c>
      <c r="E4" s="11" t="s">
        <v>2</v>
      </c>
      <c r="F4" s="44" t="s">
        <v>3</v>
      </c>
      <c r="G4" s="44" t="s">
        <v>4</v>
      </c>
      <c r="H4" s="3" t="s">
        <v>5</v>
      </c>
      <c r="I4" s="4" t="s">
        <v>28</v>
      </c>
      <c r="J4" s="4" t="s">
        <v>29</v>
      </c>
      <c r="K4" s="4" t="s">
        <v>6</v>
      </c>
      <c r="M4" s="12"/>
      <c r="N4" s="5"/>
      <c r="Q4" s="42"/>
    </row>
    <row r="5" spans="2:17" ht="82.9" customHeight="1" thickBot="1" x14ac:dyDescent="0.5">
      <c r="B5" s="159" t="s">
        <v>176</v>
      </c>
      <c r="C5" s="36"/>
      <c r="D5" s="37"/>
      <c r="E5" s="37"/>
      <c r="F5" s="37"/>
      <c r="G5" s="37"/>
      <c r="H5" s="37"/>
      <c r="I5" s="38"/>
      <c r="J5" s="38"/>
      <c r="K5" s="38"/>
    </row>
    <row r="6" spans="2:17" x14ac:dyDescent="0.45">
      <c r="B6" s="156" t="s">
        <v>174</v>
      </c>
      <c r="C6" s="102">
        <v>0.375</v>
      </c>
      <c r="D6" s="64">
        <v>30</v>
      </c>
      <c r="E6" s="98">
        <f>C6+D6/1440</f>
        <v>0.39583333333333331</v>
      </c>
      <c r="F6" s="77" t="s">
        <v>129</v>
      </c>
      <c r="G6" s="29" t="s">
        <v>30</v>
      </c>
      <c r="H6" s="29" t="s">
        <v>9</v>
      </c>
      <c r="I6" s="70" t="s">
        <v>45</v>
      </c>
      <c r="J6" s="70" t="s">
        <v>46</v>
      </c>
      <c r="K6" s="15"/>
    </row>
    <row r="7" spans="2:17" x14ac:dyDescent="0.45">
      <c r="B7" s="157" t="s">
        <v>175</v>
      </c>
      <c r="C7" s="106">
        <f>E6</f>
        <v>0.39583333333333331</v>
      </c>
      <c r="D7" s="13">
        <v>30</v>
      </c>
      <c r="E7" s="99">
        <f t="shared" ref="E7:E23" si="0">C7+D7/1440</f>
        <v>0.41666666666666663</v>
      </c>
      <c r="F7" s="78" t="s">
        <v>15</v>
      </c>
      <c r="G7" s="16" t="s">
        <v>32</v>
      </c>
      <c r="H7" s="16" t="s">
        <v>12</v>
      </c>
      <c r="I7" s="74" t="s">
        <v>45</v>
      </c>
      <c r="J7" s="71" t="s">
        <v>47</v>
      </c>
      <c r="K7" s="17"/>
    </row>
    <row r="8" spans="2:17" x14ac:dyDescent="0.45">
      <c r="B8" s="157"/>
      <c r="C8" s="106">
        <f t="shared" ref="C8:C16" si="1">E7</f>
        <v>0.41666666666666663</v>
      </c>
      <c r="D8" s="13">
        <v>60</v>
      </c>
      <c r="E8" s="99">
        <f t="shared" si="0"/>
        <v>0.45833333333333331</v>
      </c>
      <c r="F8" s="78" t="s">
        <v>120</v>
      </c>
      <c r="G8" s="16" t="s">
        <v>32</v>
      </c>
      <c r="H8" s="16" t="s">
        <v>16</v>
      </c>
      <c r="I8" s="73" t="s">
        <v>45</v>
      </c>
      <c r="J8" s="71" t="s">
        <v>109</v>
      </c>
      <c r="K8" s="17"/>
    </row>
    <row r="9" spans="2:17" x14ac:dyDescent="0.45">
      <c r="B9" s="157"/>
      <c r="C9" s="97">
        <f>E8</f>
        <v>0.45833333333333331</v>
      </c>
      <c r="D9" s="114" t="e">
        <f>VLOOKUP(F9,$G$39:$K$63,3,FALSE)</f>
        <v>#N/A</v>
      </c>
      <c r="E9" s="100" t="e">
        <f t="shared" si="0"/>
        <v>#N/A</v>
      </c>
      <c r="F9" s="79"/>
      <c r="G9" s="22" t="s">
        <v>32</v>
      </c>
      <c r="H9" s="22" t="s">
        <v>16</v>
      </c>
      <c r="I9" s="72" t="e">
        <f>VLOOKUP(F9,$G$39:$K$63,4,FALSE)</f>
        <v>#N/A</v>
      </c>
      <c r="J9" s="72" t="e">
        <f>VLOOKUP(F9,$G$39:$K$63,5,FALSE)</f>
        <v>#N/A</v>
      </c>
      <c r="K9" s="9"/>
    </row>
    <row r="10" spans="2:17" x14ac:dyDescent="0.45">
      <c r="B10" s="157"/>
      <c r="C10" s="97" t="e">
        <f t="shared" si="1"/>
        <v>#N/A</v>
      </c>
      <c r="D10" s="114" t="e">
        <f>VLOOKUP(F10,$G$39:$K$63,3,FALSE)</f>
        <v>#N/A</v>
      </c>
      <c r="E10" s="100" t="e">
        <f t="shared" si="0"/>
        <v>#N/A</v>
      </c>
      <c r="F10" s="79"/>
      <c r="G10" s="22" t="s">
        <v>32</v>
      </c>
      <c r="H10" s="22" t="s">
        <v>16</v>
      </c>
      <c r="I10" s="72" t="e">
        <f>VLOOKUP(F10,$G$39:$K$63,4,FALSE)</f>
        <v>#N/A</v>
      </c>
      <c r="J10" s="72" t="e">
        <f>VLOOKUP(F10,$G$39:$K$63,5,FALSE)</f>
        <v>#N/A</v>
      </c>
      <c r="K10" s="10"/>
    </row>
    <row r="11" spans="2:17" x14ac:dyDescent="0.45">
      <c r="B11" s="157"/>
      <c r="C11" s="106" t="e">
        <f>E10</f>
        <v>#N/A</v>
      </c>
      <c r="D11" s="13">
        <v>15</v>
      </c>
      <c r="E11" s="99" t="e">
        <f t="shared" si="0"/>
        <v>#N/A</v>
      </c>
      <c r="F11" s="78" t="s">
        <v>17</v>
      </c>
      <c r="G11" s="16" t="s">
        <v>177</v>
      </c>
      <c r="H11" s="16" t="s">
        <v>12</v>
      </c>
      <c r="I11" s="74" t="s">
        <v>45</v>
      </c>
      <c r="J11" s="71" t="s">
        <v>47</v>
      </c>
      <c r="K11" s="17"/>
    </row>
    <row r="12" spans="2:17" x14ac:dyDescent="0.45">
      <c r="B12" s="157"/>
      <c r="C12" s="97" t="e">
        <f t="shared" si="1"/>
        <v>#N/A</v>
      </c>
      <c r="D12" s="114" t="e">
        <f t="shared" ref="D12:D14" si="2">VLOOKUP(F12,$G$39:$K$63,3,FALSE)</f>
        <v>#N/A</v>
      </c>
      <c r="E12" s="100" t="e">
        <f t="shared" si="0"/>
        <v>#N/A</v>
      </c>
      <c r="F12" s="79"/>
      <c r="G12" s="69" t="s">
        <v>32</v>
      </c>
      <c r="H12" s="69" t="s">
        <v>16</v>
      </c>
      <c r="I12" s="72" t="e">
        <f>VLOOKUP(F12,$G$39:$K$63,4,FALSE)</f>
        <v>#N/A</v>
      </c>
      <c r="J12" s="72" t="e">
        <f>VLOOKUP(F12,$G$39:$K$63,5,FALSE)</f>
        <v>#N/A</v>
      </c>
      <c r="K12" s="8"/>
    </row>
    <row r="13" spans="2:17" x14ac:dyDescent="0.45">
      <c r="B13" s="157"/>
      <c r="C13" s="97" t="e">
        <f t="shared" si="1"/>
        <v>#N/A</v>
      </c>
      <c r="D13" s="114" t="e">
        <f t="shared" si="2"/>
        <v>#N/A</v>
      </c>
      <c r="E13" s="100" t="e">
        <f t="shared" si="0"/>
        <v>#N/A</v>
      </c>
      <c r="F13" s="79"/>
      <c r="G13" s="69" t="s">
        <v>32</v>
      </c>
      <c r="H13" s="69" t="s">
        <v>16</v>
      </c>
      <c r="I13" s="72" t="e">
        <f>VLOOKUP(F13,$G$39:$K$63,4,FALSE)</f>
        <v>#N/A</v>
      </c>
      <c r="J13" s="72" t="e">
        <f>VLOOKUP(F13,$G$39:$K$63,5,FALSE)</f>
        <v>#N/A</v>
      </c>
      <c r="K13" s="8"/>
    </row>
    <row r="14" spans="2:17" x14ac:dyDescent="0.45">
      <c r="B14" s="157"/>
      <c r="C14" s="97" t="e">
        <f>E13</f>
        <v>#N/A</v>
      </c>
      <c r="D14" s="114" t="e">
        <f t="shared" si="2"/>
        <v>#N/A</v>
      </c>
      <c r="E14" s="100" t="e">
        <f t="shared" si="0"/>
        <v>#N/A</v>
      </c>
      <c r="F14" s="79"/>
      <c r="G14" s="69" t="s">
        <v>32</v>
      </c>
      <c r="H14" s="69" t="s">
        <v>16</v>
      </c>
      <c r="I14" s="72" t="e">
        <f>VLOOKUP(F14,$G$39:$K$63,4,FALSE)</f>
        <v>#N/A</v>
      </c>
      <c r="J14" s="72" t="e">
        <f>VLOOKUP(F14,$G$39:$K$63,5,FALSE)</f>
        <v>#N/A</v>
      </c>
      <c r="K14" s="10"/>
    </row>
    <row r="15" spans="2:17" x14ac:dyDescent="0.45">
      <c r="B15" s="157"/>
      <c r="C15" s="106" t="e">
        <f t="shared" si="1"/>
        <v>#N/A</v>
      </c>
      <c r="D15" s="13">
        <v>90</v>
      </c>
      <c r="E15" s="99" t="e">
        <f t="shared" si="0"/>
        <v>#N/A</v>
      </c>
      <c r="F15" s="78" t="s">
        <v>18</v>
      </c>
      <c r="G15" s="16" t="s">
        <v>177</v>
      </c>
      <c r="H15" s="16" t="s">
        <v>12</v>
      </c>
      <c r="I15" s="74" t="s">
        <v>45</v>
      </c>
      <c r="J15" s="71" t="s">
        <v>47</v>
      </c>
      <c r="K15" s="14"/>
    </row>
    <row r="16" spans="2:17" x14ac:dyDescent="0.45">
      <c r="B16" s="157"/>
      <c r="C16" s="97" t="e">
        <f t="shared" si="1"/>
        <v>#N/A</v>
      </c>
      <c r="D16" s="114" t="e">
        <f t="shared" ref="D16:D17" si="3">VLOOKUP(F16,$G$39:$K$63,3,FALSE)</f>
        <v>#N/A</v>
      </c>
      <c r="E16" s="100" t="e">
        <f t="shared" si="0"/>
        <v>#N/A</v>
      </c>
      <c r="F16" s="79"/>
      <c r="G16" s="22" t="s">
        <v>32</v>
      </c>
      <c r="H16" s="22" t="s">
        <v>16</v>
      </c>
      <c r="I16" s="72" t="e">
        <f>VLOOKUP(F16,$G$39:$K$63,4,FALSE)</f>
        <v>#N/A</v>
      </c>
      <c r="J16" s="72" t="e">
        <f>VLOOKUP(F16,$G$39:$K$63,5,FALSE)</f>
        <v>#N/A</v>
      </c>
      <c r="K16" s="9"/>
    </row>
    <row r="17" spans="2:11" x14ac:dyDescent="0.45">
      <c r="B17" s="157"/>
      <c r="C17" s="97" t="e">
        <f>E16</f>
        <v>#N/A</v>
      </c>
      <c r="D17" s="114" t="e">
        <f t="shared" si="3"/>
        <v>#N/A</v>
      </c>
      <c r="E17" s="100" t="e">
        <f t="shared" si="0"/>
        <v>#N/A</v>
      </c>
      <c r="F17" s="79"/>
      <c r="G17" s="69" t="s">
        <v>32</v>
      </c>
      <c r="H17" s="69" t="s">
        <v>16</v>
      </c>
      <c r="I17" s="72" t="e">
        <f>VLOOKUP(F17,$G$39:$K$63,4,FALSE)</f>
        <v>#N/A</v>
      </c>
      <c r="J17" s="72" t="e">
        <f>VLOOKUP(F17,$G$39:$K$63,5,FALSE)</f>
        <v>#N/A</v>
      </c>
      <c r="K17" s="8"/>
    </row>
    <row r="18" spans="2:11" x14ac:dyDescent="0.45">
      <c r="B18" s="157"/>
      <c r="C18" s="106" t="e">
        <f>E17</f>
        <v>#N/A</v>
      </c>
      <c r="D18" s="13">
        <v>15</v>
      </c>
      <c r="E18" s="99" t="e">
        <f t="shared" si="0"/>
        <v>#N/A</v>
      </c>
      <c r="F18" s="78" t="s">
        <v>19</v>
      </c>
      <c r="G18" s="18" t="s">
        <v>32</v>
      </c>
      <c r="H18" s="18" t="s">
        <v>20</v>
      </c>
      <c r="I18" s="74" t="s">
        <v>45</v>
      </c>
      <c r="J18" s="74" t="s">
        <v>109</v>
      </c>
      <c r="K18" s="19"/>
    </row>
    <row r="19" spans="2:11" x14ac:dyDescent="0.45">
      <c r="B19" s="157"/>
      <c r="C19" s="106" t="e">
        <f>E18</f>
        <v>#N/A</v>
      </c>
      <c r="D19" s="13">
        <v>30</v>
      </c>
      <c r="E19" s="99" t="e">
        <f t="shared" si="0"/>
        <v>#N/A</v>
      </c>
      <c r="F19" s="80" t="s">
        <v>21</v>
      </c>
      <c r="G19" s="18" t="s">
        <v>32</v>
      </c>
      <c r="H19" s="18" t="s">
        <v>9</v>
      </c>
      <c r="I19" s="74" t="s">
        <v>45</v>
      </c>
      <c r="J19" s="74" t="s">
        <v>46</v>
      </c>
      <c r="K19" s="19"/>
    </row>
    <row r="20" spans="2:11" x14ac:dyDescent="0.45">
      <c r="B20" s="157"/>
      <c r="C20" s="106" t="e">
        <f t="shared" ref="C20:C22" si="4">E19</f>
        <v>#N/A</v>
      </c>
      <c r="D20" s="13">
        <v>120</v>
      </c>
      <c r="E20" s="99" t="e">
        <f t="shared" si="0"/>
        <v>#N/A</v>
      </c>
      <c r="F20" s="80" t="s">
        <v>22</v>
      </c>
      <c r="G20" s="18" t="s">
        <v>30</v>
      </c>
      <c r="H20" s="18" t="s">
        <v>20</v>
      </c>
      <c r="I20" s="74" t="s">
        <v>7</v>
      </c>
      <c r="J20" s="74" t="s">
        <v>45</v>
      </c>
      <c r="K20" s="19"/>
    </row>
    <row r="21" spans="2:11" x14ac:dyDescent="0.45">
      <c r="B21" s="157"/>
      <c r="C21" s="106" t="e">
        <f t="shared" si="4"/>
        <v>#N/A</v>
      </c>
      <c r="D21" s="13">
        <v>30</v>
      </c>
      <c r="E21" s="99" t="e">
        <f t="shared" si="0"/>
        <v>#N/A</v>
      </c>
      <c r="F21" s="80" t="s">
        <v>8</v>
      </c>
      <c r="G21" s="18" t="s">
        <v>30</v>
      </c>
      <c r="H21" s="18" t="s">
        <v>9</v>
      </c>
      <c r="I21" s="74" t="s">
        <v>45</v>
      </c>
      <c r="J21" s="74" t="s">
        <v>46</v>
      </c>
      <c r="K21" s="19"/>
    </row>
    <row r="22" spans="2:11" x14ac:dyDescent="0.45">
      <c r="B22" s="157"/>
      <c r="C22" s="106" t="e">
        <f t="shared" si="4"/>
        <v>#N/A</v>
      </c>
      <c r="D22" s="13">
        <v>210</v>
      </c>
      <c r="E22" s="99" t="e">
        <f t="shared" si="0"/>
        <v>#N/A</v>
      </c>
      <c r="F22" s="80" t="s">
        <v>11</v>
      </c>
      <c r="G22" s="18" t="s">
        <v>177</v>
      </c>
      <c r="H22" s="18" t="s">
        <v>12</v>
      </c>
      <c r="I22" s="74" t="s">
        <v>45</v>
      </c>
      <c r="J22" s="74" t="s">
        <v>47</v>
      </c>
      <c r="K22" s="19"/>
    </row>
    <row r="23" spans="2:11" ht="14.65" thickBot="1" x14ac:dyDescent="0.5">
      <c r="B23" s="157"/>
      <c r="C23" s="107" t="e">
        <f>E22</f>
        <v>#N/A</v>
      </c>
      <c r="D23" s="20">
        <v>30</v>
      </c>
      <c r="E23" s="101" t="e">
        <f t="shared" si="0"/>
        <v>#N/A</v>
      </c>
      <c r="F23" s="81" t="s">
        <v>13</v>
      </c>
      <c r="G23" s="20" t="s">
        <v>177</v>
      </c>
      <c r="H23" s="20" t="s">
        <v>9</v>
      </c>
      <c r="I23" s="75" t="s">
        <v>45</v>
      </c>
      <c r="J23" s="75" t="s">
        <v>46</v>
      </c>
      <c r="K23" s="21"/>
    </row>
    <row r="24" spans="2:11" x14ac:dyDescent="0.45">
      <c r="B24" s="157"/>
      <c r="C24" s="100" t="s">
        <v>48</v>
      </c>
      <c r="D24" s="100" t="s">
        <v>48</v>
      </c>
      <c r="E24" s="100" t="s">
        <v>48</v>
      </c>
      <c r="F24" s="45"/>
      <c r="G24" s="22" t="s">
        <v>105</v>
      </c>
      <c r="H24" s="22" t="s">
        <v>178</v>
      </c>
      <c r="I24" s="72" t="e">
        <f>VLOOKUP(F24,$G$39:$K$63,4,FALSE)</f>
        <v>#N/A</v>
      </c>
      <c r="J24" s="76" t="e">
        <f t="shared" ref="J24:J26" si="5">VLOOKUP(F24,$G$39:$K$63,5,FALSE)</f>
        <v>#N/A</v>
      </c>
      <c r="K24" s="67"/>
    </row>
    <row r="25" spans="2:11" x14ac:dyDescent="0.45">
      <c r="B25" s="157"/>
      <c r="C25" s="100">
        <v>0.5</v>
      </c>
      <c r="D25" s="100">
        <v>120</v>
      </c>
      <c r="E25" s="100">
        <v>0.58333333333333337</v>
      </c>
      <c r="F25" s="45"/>
      <c r="G25" s="22" t="s">
        <v>103</v>
      </c>
      <c r="H25" s="22" t="s">
        <v>178</v>
      </c>
      <c r="I25" s="72" t="e">
        <f>VLOOKUP(F25,$G$39:$K$63,4,FALSE)</f>
        <v>#N/A</v>
      </c>
      <c r="J25" s="72" t="e">
        <f>VLOOKUP(F25,$G$39:$K$63,5,FALSE)</f>
        <v>#N/A</v>
      </c>
      <c r="K25" s="67"/>
    </row>
    <row r="26" spans="2:11" ht="14.65" thickBot="1" x14ac:dyDescent="0.5">
      <c r="B26" s="158"/>
      <c r="C26" s="100" t="s">
        <v>48</v>
      </c>
      <c r="D26" s="100" t="s">
        <v>48</v>
      </c>
      <c r="E26" s="100" t="s">
        <v>48</v>
      </c>
      <c r="F26" s="45"/>
      <c r="G26" s="22" t="s">
        <v>104</v>
      </c>
      <c r="H26" s="22" t="s">
        <v>178</v>
      </c>
      <c r="I26" s="72" t="e">
        <f>VLOOKUP(F26,$G$39:$K$63,4,FALSE)</f>
        <v>#N/A</v>
      </c>
      <c r="J26" s="76" t="e">
        <f t="shared" si="5"/>
        <v>#N/A</v>
      </c>
      <c r="K26" s="67"/>
    </row>
    <row r="27" spans="2:11" x14ac:dyDescent="0.45">
      <c r="B27" s="156" t="s">
        <v>172</v>
      </c>
      <c r="C27" s="102">
        <v>0.41666666666666669</v>
      </c>
      <c r="D27" s="64">
        <v>60</v>
      </c>
      <c r="E27" s="102">
        <f>C27+D27/1440</f>
        <v>0.45833333333333337</v>
      </c>
      <c r="F27" s="77" t="s">
        <v>33</v>
      </c>
      <c r="G27" s="29" t="s">
        <v>30</v>
      </c>
      <c r="H27" s="29" t="s">
        <v>9</v>
      </c>
      <c r="I27" s="70" t="s">
        <v>45</v>
      </c>
      <c r="J27" s="70" t="s">
        <v>127</v>
      </c>
      <c r="K27" s="30"/>
    </row>
    <row r="28" spans="2:11" s="65" customFormat="1" x14ac:dyDescent="0.45">
      <c r="B28" s="157" t="s">
        <v>66</v>
      </c>
      <c r="C28" s="103">
        <f>E27</f>
        <v>0.45833333333333337</v>
      </c>
      <c r="D28" s="114" t="e">
        <f t="shared" ref="D28" si="6">VLOOKUP(F28,$G$39:$K$63,3,FALSE)</f>
        <v>#N/A</v>
      </c>
      <c r="E28" s="103" t="e">
        <f t="shared" ref="E28:E29" si="7">C28+D28/1440</f>
        <v>#N/A</v>
      </c>
      <c r="F28" s="82"/>
      <c r="G28" s="66" t="s">
        <v>34</v>
      </c>
      <c r="H28" s="66" t="s">
        <v>12</v>
      </c>
      <c r="I28" s="72" t="e">
        <f>VLOOKUP(F28,$G$39:$K$63,4,FALSE)</f>
        <v>#N/A</v>
      </c>
      <c r="J28" s="72" t="e">
        <f>VLOOKUP(F28,$G$39:$K$63,5,FALSE)</f>
        <v>#N/A</v>
      </c>
      <c r="K28" s="67"/>
    </row>
    <row r="29" spans="2:11" x14ac:dyDescent="0.45">
      <c r="B29" s="157" t="s">
        <v>173</v>
      </c>
      <c r="C29" s="104" t="e">
        <f>E28</f>
        <v>#N/A</v>
      </c>
      <c r="D29" s="62">
        <v>60</v>
      </c>
      <c r="E29" s="104" t="e">
        <f t="shared" si="7"/>
        <v>#N/A</v>
      </c>
      <c r="F29" s="83" t="s">
        <v>23</v>
      </c>
      <c r="G29" s="23" t="s">
        <v>34</v>
      </c>
      <c r="H29" s="23" t="s">
        <v>9</v>
      </c>
      <c r="I29" s="73" t="s">
        <v>45</v>
      </c>
      <c r="J29" s="73" t="s">
        <v>127</v>
      </c>
      <c r="K29" s="14"/>
    </row>
    <row r="30" spans="2:11" x14ac:dyDescent="0.45">
      <c r="B30" s="157" t="s">
        <v>24</v>
      </c>
      <c r="C30" s="108">
        <v>0.58333333333333337</v>
      </c>
      <c r="D30" s="63"/>
      <c r="E30" s="105"/>
      <c r="F30" s="84" t="s">
        <v>24</v>
      </c>
      <c r="G30" s="24" t="s">
        <v>30</v>
      </c>
      <c r="H30" s="24"/>
      <c r="I30" s="74" t="s">
        <v>7</v>
      </c>
      <c r="J30" s="74"/>
      <c r="K30" s="25"/>
    </row>
    <row r="31" spans="2:11" x14ac:dyDescent="0.45">
      <c r="B31" s="157"/>
      <c r="C31" s="48"/>
      <c r="D31" s="28"/>
      <c r="E31" s="49"/>
      <c r="F31" s="50"/>
      <c r="G31" s="50"/>
      <c r="H31" s="28"/>
      <c r="I31" s="31"/>
      <c r="J31" s="31"/>
      <c r="K31" s="31"/>
    </row>
    <row r="32" spans="2:11" x14ac:dyDescent="0.45">
      <c r="B32" s="157"/>
      <c r="C32" s="51"/>
      <c r="D32" s="26"/>
      <c r="E32" s="52"/>
      <c r="F32" s="53"/>
      <c r="G32" s="53"/>
      <c r="H32" s="27"/>
      <c r="I32" s="32"/>
      <c r="J32" s="32"/>
      <c r="K32" s="32"/>
    </row>
    <row r="33" spans="2:16" x14ac:dyDescent="0.45">
      <c r="B33" s="157"/>
      <c r="C33" s="51"/>
      <c r="D33" s="26"/>
      <c r="E33" s="52"/>
      <c r="F33" s="54"/>
      <c r="G33" s="54"/>
      <c r="H33" s="26"/>
      <c r="I33" s="33"/>
      <c r="J33" s="33"/>
      <c r="K33" s="33"/>
    </row>
    <row r="34" spans="2:16" ht="58.15" customHeight="1" thickBot="1" x14ac:dyDescent="0.5">
      <c r="B34" s="158"/>
      <c r="C34" s="55"/>
      <c r="D34" s="34"/>
      <c r="E34" s="56"/>
      <c r="F34" s="57"/>
      <c r="G34" s="57"/>
      <c r="H34" s="34"/>
      <c r="I34" s="35"/>
      <c r="J34" s="35"/>
      <c r="K34" s="35"/>
    </row>
    <row r="35" spans="2:16" x14ac:dyDescent="0.45">
      <c r="B35" s="6"/>
      <c r="C35" s="58"/>
      <c r="D35" s="7"/>
      <c r="E35" s="58"/>
      <c r="F35" s="59"/>
      <c r="G35" s="59"/>
      <c r="H35" s="7"/>
      <c r="I35" s="7"/>
      <c r="J35" s="7"/>
      <c r="K35" s="7"/>
    </row>
    <row r="36" spans="2:16" x14ac:dyDescent="0.45">
      <c r="E36" s="60"/>
    </row>
    <row r="37" spans="2:16" s="119" customFormat="1" ht="15.75" x14ac:dyDescent="0.5">
      <c r="B37" s="118" t="s">
        <v>121</v>
      </c>
      <c r="D37" s="113"/>
      <c r="E37" s="120"/>
      <c r="H37" s="113"/>
      <c r="I37" s="113"/>
      <c r="J37" s="113"/>
      <c r="K37" s="113"/>
    </row>
    <row r="38" spans="2:16" ht="14.65" thickBot="1" x14ac:dyDescent="0.5">
      <c r="C38" s="123" t="s">
        <v>131</v>
      </c>
      <c r="D38" s="39"/>
      <c r="E38" s="39" t="s">
        <v>25</v>
      </c>
      <c r="F38" s="40" t="s">
        <v>35</v>
      </c>
      <c r="G38" s="61" t="s">
        <v>36</v>
      </c>
      <c r="H38" s="61"/>
      <c r="I38" s="40" t="s">
        <v>74</v>
      </c>
      <c r="J38" s="61" t="s">
        <v>28</v>
      </c>
      <c r="K38" s="61" t="s">
        <v>29</v>
      </c>
      <c r="L38" s="61" t="s">
        <v>37</v>
      </c>
      <c r="M38" s="61"/>
      <c r="N38" s="61"/>
      <c r="O38" s="61"/>
      <c r="P38" s="61"/>
    </row>
    <row r="39" spans="2:16" x14ac:dyDescent="0.45">
      <c r="C39" s="85">
        <f t="shared" ref="C39:C63" si="8">COUNTIF($F$6:$F$30,G39)</f>
        <v>0</v>
      </c>
      <c r="D39" s="109" t="s">
        <v>72</v>
      </c>
      <c r="E39" s="115">
        <v>1</v>
      </c>
      <c r="F39" s="85" t="s">
        <v>38</v>
      </c>
      <c r="G39" s="86" t="s">
        <v>75</v>
      </c>
      <c r="H39" s="86"/>
      <c r="I39" s="85">
        <v>30</v>
      </c>
      <c r="J39" s="87" t="s">
        <v>82</v>
      </c>
      <c r="K39" s="87" t="s">
        <v>49</v>
      </c>
      <c r="L39" s="87" t="s">
        <v>68</v>
      </c>
      <c r="M39" s="87"/>
      <c r="N39" s="87"/>
      <c r="O39" s="87"/>
      <c r="P39" s="87"/>
    </row>
    <row r="40" spans="2:16" ht="15.75" customHeight="1" x14ac:dyDescent="0.45">
      <c r="C40" s="88">
        <f t="shared" si="8"/>
        <v>0</v>
      </c>
      <c r="D40" s="110" t="s">
        <v>80</v>
      </c>
      <c r="E40" s="116">
        <f>E39+1</f>
        <v>2</v>
      </c>
      <c r="F40" s="88" t="s">
        <v>39</v>
      </c>
      <c r="G40" s="86" t="s">
        <v>76</v>
      </c>
      <c r="H40" s="86"/>
      <c r="I40" s="88">
        <v>30</v>
      </c>
      <c r="J40" s="90" t="s">
        <v>83</v>
      </c>
      <c r="K40" s="87" t="s">
        <v>49</v>
      </c>
      <c r="L40" s="90" t="s">
        <v>69</v>
      </c>
      <c r="M40" s="90"/>
      <c r="N40" s="90"/>
      <c r="O40" s="90"/>
      <c r="P40" s="90"/>
    </row>
    <row r="41" spans="2:16" ht="14.65" thickBot="1" x14ac:dyDescent="0.5">
      <c r="C41" s="91">
        <f t="shared" si="8"/>
        <v>0</v>
      </c>
      <c r="D41" s="111"/>
      <c r="E41" s="117">
        <f t="shared" ref="E41:E63" si="9">E40+1</f>
        <v>3</v>
      </c>
      <c r="F41" s="91" t="s">
        <v>40</v>
      </c>
      <c r="G41" s="92" t="s">
        <v>77</v>
      </c>
      <c r="H41" s="92"/>
      <c r="I41" s="91">
        <v>30</v>
      </c>
      <c r="J41" s="93" t="s">
        <v>84</v>
      </c>
      <c r="K41" s="93" t="s">
        <v>49</v>
      </c>
      <c r="L41" s="93" t="s">
        <v>70</v>
      </c>
      <c r="M41" s="93"/>
      <c r="N41" s="93"/>
      <c r="O41" s="93"/>
      <c r="P41" s="93"/>
    </row>
    <row r="42" spans="2:16" x14ac:dyDescent="0.45">
      <c r="C42" s="85">
        <f t="shared" si="8"/>
        <v>0</v>
      </c>
      <c r="D42" s="109" t="s">
        <v>67</v>
      </c>
      <c r="E42" s="115">
        <f>E41+1</f>
        <v>4</v>
      </c>
      <c r="F42" s="85" t="s">
        <v>38</v>
      </c>
      <c r="G42" s="86" t="s">
        <v>85</v>
      </c>
      <c r="H42" s="86"/>
      <c r="I42" s="85">
        <v>30</v>
      </c>
      <c r="J42" s="87" t="s">
        <v>51</v>
      </c>
      <c r="K42" s="87" t="s">
        <v>49</v>
      </c>
      <c r="L42" s="87" t="s">
        <v>68</v>
      </c>
      <c r="M42" s="87"/>
      <c r="N42" s="87"/>
      <c r="O42" s="87"/>
      <c r="P42" s="87"/>
    </row>
    <row r="43" spans="2:16" x14ac:dyDescent="0.45">
      <c r="C43" s="88">
        <f t="shared" si="8"/>
        <v>0</v>
      </c>
      <c r="D43" s="110" t="s">
        <v>78</v>
      </c>
      <c r="E43" s="116">
        <f t="shared" si="9"/>
        <v>5</v>
      </c>
      <c r="F43" s="88" t="s">
        <v>38</v>
      </c>
      <c r="G43" s="89" t="s">
        <v>86</v>
      </c>
      <c r="H43" s="89"/>
      <c r="I43" s="88">
        <v>30</v>
      </c>
      <c r="J43" s="87" t="s">
        <v>52</v>
      </c>
      <c r="K43" s="90" t="s">
        <v>49</v>
      </c>
      <c r="L43" s="90" t="s">
        <v>68</v>
      </c>
      <c r="M43" s="90"/>
      <c r="N43" s="90"/>
      <c r="O43" s="90"/>
      <c r="P43" s="90"/>
    </row>
    <row r="44" spans="2:16" x14ac:dyDescent="0.45">
      <c r="C44" s="88">
        <f t="shared" si="8"/>
        <v>0</v>
      </c>
      <c r="D44" s="88"/>
      <c r="E44" s="116">
        <f t="shared" si="9"/>
        <v>6</v>
      </c>
      <c r="F44" s="88" t="s">
        <v>38</v>
      </c>
      <c r="G44" s="89" t="s">
        <v>87</v>
      </c>
      <c r="H44" s="89"/>
      <c r="I44" s="88">
        <v>30</v>
      </c>
      <c r="J44" s="87" t="s">
        <v>53</v>
      </c>
      <c r="K44" s="90" t="s">
        <v>49</v>
      </c>
      <c r="L44" s="90" t="s">
        <v>68</v>
      </c>
      <c r="M44" s="90"/>
      <c r="N44" s="90"/>
      <c r="O44" s="90"/>
      <c r="P44" s="90"/>
    </row>
    <row r="45" spans="2:16" x14ac:dyDescent="0.45">
      <c r="C45" s="85">
        <f t="shared" si="8"/>
        <v>0</v>
      </c>
      <c r="D45" s="85"/>
      <c r="E45" s="115">
        <f t="shared" si="9"/>
        <v>7</v>
      </c>
      <c r="F45" s="85" t="s">
        <v>41</v>
      </c>
      <c r="G45" s="86" t="s">
        <v>88</v>
      </c>
      <c r="H45" s="86"/>
      <c r="I45" s="85">
        <v>30</v>
      </c>
      <c r="J45" s="87" t="s">
        <v>54</v>
      </c>
      <c r="K45" s="87" t="s">
        <v>49</v>
      </c>
      <c r="L45" s="87" t="s">
        <v>68</v>
      </c>
      <c r="M45" s="87"/>
      <c r="N45" s="87"/>
      <c r="O45" s="87"/>
      <c r="P45" s="87"/>
    </row>
    <row r="46" spans="2:16" x14ac:dyDescent="0.45">
      <c r="C46" s="88">
        <f t="shared" si="8"/>
        <v>0</v>
      </c>
      <c r="D46" s="88"/>
      <c r="E46" s="116">
        <f t="shared" si="9"/>
        <v>8</v>
      </c>
      <c r="F46" s="88" t="s">
        <v>38</v>
      </c>
      <c r="G46" s="89" t="s">
        <v>89</v>
      </c>
      <c r="H46" s="89"/>
      <c r="I46" s="88">
        <v>30</v>
      </c>
      <c r="J46" s="90" t="s">
        <v>55</v>
      </c>
      <c r="K46" s="90" t="s">
        <v>49</v>
      </c>
      <c r="L46" s="90" t="s">
        <v>68</v>
      </c>
      <c r="M46" s="90"/>
      <c r="N46" s="90"/>
      <c r="O46" s="90"/>
      <c r="P46" s="90"/>
    </row>
    <row r="47" spans="2:16" x14ac:dyDescent="0.45">
      <c r="C47" s="88">
        <f t="shared" si="8"/>
        <v>0</v>
      </c>
      <c r="D47" s="88"/>
      <c r="E47" s="116">
        <f t="shared" si="9"/>
        <v>9</v>
      </c>
      <c r="F47" s="88" t="s">
        <v>38</v>
      </c>
      <c r="G47" s="89" t="s">
        <v>90</v>
      </c>
      <c r="H47" s="89"/>
      <c r="I47" s="88">
        <v>30</v>
      </c>
      <c r="J47" s="87" t="s">
        <v>53</v>
      </c>
      <c r="K47" s="90" t="s">
        <v>49</v>
      </c>
      <c r="L47" s="90" t="s">
        <v>68</v>
      </c>
      <c r="M47" s="90"/>
      <c r="N47" s="90"/>
      <c r="O47" s="90"/>
      <c r="P47" s="90"/>
    </row>
    <row r="48" spans="2:16" x14ac:dyDescent="0.45">
      <c r="C48" s="85">
        <f t="shared" si="8"/>
        <v>0</v>
      </c>
      <c r="D48" s="85"/>
      <c r="E48" s="115">
        <f t="shared" si="9"/>
        <v>10</v>
      </c>
      <c r="F48" s="85" t="s">
        <v>41</v>
      </c>
      <c r="G48" s="86" t="s">
        <v>124</v>
      </c>
      <c r="H48" s="86"/>
      <c r="I48" s="85">
        <v>30</v>
      </c>
      <c r="J48" s="87" t="s">
        <v>54</v>
      </c>
      <c r="K48" s="87" t="s">
        <v>49</v>
      </c>
      <c r="L48" s="87" t="s">
        <v>68</v>
      </c>
      <c r="M48" s="87"/>
      <c r="N48" s="87"/>
      <c r="O48" s="87"/>
      <c r="P48" s="87"/>
    </row>
    <row r="49" spans="3:16" x14ac:dyDescent="0.45">
      <c r="C49" s="88">
        <f t="shared" si="8"/>
        <v>0</v>
      </c>
      <c r="D49" s="88"/>
      <c r="E49" s="116">
        <f t="shared" si="9"/>
        <v>11</v>
      </c>
      <c r="F49" s="88" t="s">
        <v>38</v>
      </c>
      <c r="G49" s="89" t="s">
        <v>125</v>
      </c>
      <c r="H49" s="89"/>
      <c r="I49" s="88">
        <v>30</v>
      </c>
      <c r="J49" s="90" t="s">
        <v>55</v>
      </c>
      <c r="K49" s="90" t="s">
        <v>49</v>
      </c>
      <c r="L49" s="90" t="s">
        <v>68</v>
      </c>
      <c r="M49" s="90"/>
      <c r="N49" s="90"/>
      <c r="O49" s="90"/>
      <c r="P49" s="90"/>
    </row>
    <row r="50" spans="3:16" ht="14.65" thickBot="1" x14ac:dyDescent="0.5">
      <c r="C50" s="91">
        <f t="shared" si="8"/>
        <v>0</v>
      </c>
      <c r="D50" s="91"/>
      <c r="E50" s="117">
        <f>E49+1</f>
        <v>12</v>
      </c>
      <c r="F50" s="91" t="s">
        <v>38</v>
      </c>
      <c r="G50" s="92" t="s">
        <v>126</v>
      </c>
      <c r="H50" s="92"/>
      <c r="I50" s="91">
        <v>30</v>
      </c>
      <c r="J50" s="93" t="s">
        <v>56</v>
      </c>
      <c r="K50" s="93" t="s">
        <v>49</v>
      </c>
      <c r="L50" s="93" t="s">
        <v>68</v>
      </c>
      <c r="M50" s="93"/>
      <c r="N50" s="93"/>
      <c r="O50" s="93"/>
      <c r="P50" s="93"/>
    </row>
    <row r="51" spans="3:16" x14ac:dyDescent="0.45">
      <c r="C51" s="85">
        <f t="shared" si="8"/>
        <v>0</v>
      </c>
      <c r="D51" s="109" t="s">
        <v>71</v>
      </c>
      <c r="E51" s="115">
        <f>E50+1</f>
        <v>13</v>
      </c>
      <c r="F51" s="85" t="s">
        <v>42</v>
      </c>
      <c r="G51" s="86" t="s">
        <v>91</v>
      </c>
      <c r="H51" s="86"/>
      <c r="I51" s="85" t="s">
        <v>48</v>
      </c>
      <c r="J51" s="87" t="s">
        <v>57</v>
      </c>
      <c r="K51" s="87" t="s">
        <v>50</v>
      </c>
      <c r="L51" s="87" t="s">
        <v>68</v>
      </c>
      <c r="M51" s="87"/>
      <c r="N51" s="87"/>
      <c r="O51" s="87"/>
      <c r="P51" s="87"/>
    </row>
    <row r="52" spans="3:16" x14ac:dyDescent="0.45">
      <c r="C52" s="88">
        <f t="shared" si="8"/>
        <v>0</v>
      </c>
      <c r="D52" s="110" t="s">
        <v>79</v>
      </c>
      <c r="E52" s="116">
        <f t="shared" si="9"/>
        <v>14</v>
      </c>
      <c r="F52" s="88" t="s">
        <v>42</v>
      </c>
      <c r="G52" s="89" t="s">
        <v>92</v>
      </c>
      <c r="H52" s="89"/>
      <c r="I52" s="88" t="s">
        <v>48</v>
      </c>
      <c r="J52" s="87" t="s">
        <v>58</v>
      </c>
      <c r="K52" s="90" t="s">
        <v>50</v>
      </c>
      <c r="L52" s="90" t="s">
        <v>68</v>
      </c>
      <c r="M52" s="90"/>
      <c r="N52" s="90"/>
      <c r="O52" s="90"/>
      <c r="P52" s="90"/>
    </row>
    <row r="53" spans="3:16" x14ac:dyDescent="0.45">
      <c r="C53" s="88">
        <f t="shared" si="8"/>
        <v>0</v>
      </c>
      <c r="D53" s="89"/>
      <c r="E53" s="116">
        <f t="shared" si="9"/>
        <v>15</v>
      </c>
      <c r="F53" s="88" t="s">
        <v>39</v>
      </c>
      <c r="G53" s="89" t="s">
        <v>93</v>
      </c>
      <c r="H53" s="89"/>
      <c r="I53" s="88" t="s">
        <v>48</v>
      </c>
      <c r="J53" s="90" t="s">
        <v>59</v>
      </c>
      <c r="K53" s="90" t="s">
        <v>50</v>
      </c>
      <c r="L53" s="90" t="s">
        <v>68</v>
      </c>
      <c r="M53" s="90"/>
      <c r="N53" s="90"/>
      <c r="O53" s="90"/>
      <c r="P53" s="90"/>
    </row>
    <row r="54" spans="3:16" x14ac:dyDescent="0.45">
      <c r="C54" s="88">
        <f t="shared" si="8"/>
        <v>0</v>
      </c>
      <c r="D54" s="89"/>
      <c r="E54" s="116">
        <f t="shared" si="9"/>
        <v>16</v>
      </c>
      <c r="F54" s="88" t="s">
        <v>40</v>
      </c>
      <c r="G54" s="89" t="s">
        <v>94</v>
      </c>
      <c r="H54" s="89"/>
      <c r="I54" s="88" t="s">
        <v>48</v>
      </c>
      <c r="J54" s="87" t="s">
        <v>60</v>
      </c>
      <c r="K54" s="90" t="s">
        <v>50</v>
      </c>
      <c r="L54" s="90" t="s">
        <v>68</v>
      </c>
      <c r="M54" s="90"/>
      <c r="N54" s="90"/>
      <c r="O54" s="90"/>
      <c r="P54" s="90"/>
    </row>
    <row r="55" spans="3:16" x14ac:dyDescent="0.45">
      <c r="C55" s="88">
        <f t="shared" si="8"/>
        <v>0</v>
      </c>
      <c r="D55" s="89"/>
      <c r="E55" s="116">
        <f t="shared" si="9"/>
        <v>17</v>
      </c>
      <c r="F55" s="88" t="s">
        <v>41</v>
      </c>
      <c r="G55" s="89" t="s">
        <v>95</v>
      </c>
      <c r="H55" s="89"/>
      <c r="I55" s="88" t="s">
        <v>48</v>
      </c>
      <c r="J55" s="90" t="s">
        <v>61</v>
      </c>
      <c r="K55" s="90" t="s">
        <v>50</v>
      </c>
      <c r="L55" s="90" t="s">
        <v>68</v>
      </c>
      <c r="M55" s="90"/>
      <c r="N55" s="90"/>
      <c r="O55" s="90"/>
      <c r="P55" s="90"/>
    </row>
    <row r="56" spans="3:16" ht="14.65" thickBot="1" x14ac:dyDescent="0.5">
      <c r="C56" s="91">
        <f t="shared" si="8"/>
        <v>0</v>
      </c>
      <c r="D56" s="91"/>
      <c r="E56" s="117">
        <f t="shared" si="9"/>
        <v>18</v>
      </c>
      <c r="F56" s="91" t="s">
        <v>43</v>
      </c>
      <c r="G56" s="92" t="s">
        <v>96</v>
      </c>
      <c r="H56" s="92"/>
      <c r="I56" s="91" t="s">
        <v>48</v>
      </c>
      <c r="J56" s="93" t="s">
        <v>62</v>
      </c>
      <c r="K56" s="93" t="s">
        <v>50</v>
      </c>
      <c r="L56" s="93" t="s">
        <v>68</v>
      </c>
      <c r="M56" s="93"/>
      <c r="N56" s="93"/>
      <c r="O56" s="93"/>
      <c r="P56" s="93"/>
    </row>
    <row r="57" spans="3:16" x14ac:dyDescent="0.45">
      <c r="C57" s="85">
        <f t="shared" si="8"/>
        <v>0</v>
      </c>
      <c r="D57" s="86" t="s">
        <v>73</v>
      </c>
      <c r="E57" s="115">
        <f t="shared" si="9"/>
        <v>19</v>
      </c>
      <c r="F57" s="85" t="s">
        <v>38</v>
      </c>
      <c r="G57" s="86" t="s">
        <v>97</v>
      </c>
      <c r="H57" s="86"/>
      <c r="I57" s="85">
        <v>90</v>
      </c>
      <c r="J57" s="87" t="s">
        <v>64</v>
      </c>
      <c r="K57" s="86" t="s">
        <v>50</v>
      </c>
      <c r="L57" s="86" t="s">
        <v>68</v>
      </c>
      <c r="M57" s="86"/>
      <c r="N57" s="86"/>
      <c r="O57" s="86"/>
      <c r="P57" s="86"/>
    </row>
    <row r="58" spans="3:16" x14ac:dyDescent="0.45">
      <c r="C58" s="88">
        <f t="shared" si="8"/>
        <v>0</v>
      </c>
      <c r="D58" s="110" t="s">
        <v>80</v>
      </c>
      <c r="E58" s="116">
        <f t="shared" si="9"/>
        <v>20</v>
      </c>
      <c r="F58" s="88" t="s">
        <v>38</v>
      </c>
      <c r="G58" s="89" t="s">
        <v>98</v>
      </c>
      <c r="H58" s="89"/>
      <c r="I58" s="88">
        <v>90</v>
      </c>
      <c r="J58" s="90" t="s">
        <v>65</v>
      </c>
      <c r="K58" s="89" t="s">
        <v>50</v>
      </c>
      <c r="L58" s="89" t="s">
        <v>68</v>
      </c>
      <c r="M58" s="89"/>
      <c r="N58" s="89"/>
      <c r="O58" s="89"/>
      <c r="P58" s="89"/>
    </row>
    <row r="59" spans="3:16" x14ac:dyDescent="0.45">
      <c r="C59" s="88">
        <f t="shared" si="8"/>
        <v>0</v>
      </c>
      <c r="D59" s="89"/>
      <c r="E59" s="116">
        <f t="shared" si="9"/>
        <v>21</v>
      </c>
      <c r="F59" s="88" t="s">
        <v>44</v>
      </c>
      <c r="G59" s="89" t="s">
        <v>99</v>
      </c>
      <c r="H59" s="89"/>
      <c r="I59" s="88">
        <v>90</v>
      </c>
      <c r="J59" s="90" t="s">
        <v>63</v>
      </c>
      <c r="K59" s="89" t="s">
        <v>50</v>
      </c>
      <c r="L59" s="89" t="s">
        <v>68</v>
      </c>
      <c r="M59" s="89"/>
      <c r="N59" s="89"/>
      <c r="O59" s="89"/>
      <c r="P59" s="89"/>
    </row>
    <row r="60" spans="3:16" x14ac:dyDescent="0.45">
      <c r="C60" s="88">
        <f t="shared" si="8"/>
        <v>0</v>
      </c>
      <c r="D60" s="89"/>
      <c r="E60" s="116">
        <f t="shared" si="9"/>
        <v>22</v>
      </c>
      <c r="F60" s="88" t="s">
        <v>38</v>
      </c>
      <c r="G60" s="89" t="s">
        <v>100</v>
      </c>
      <c r="H60" s="89"/>
      <c r="I60" s="88">
        <v>210</v>
      </c>
      <c r="J60" s="90" t="s">
        <v>65</v>
      </c>
      <c r="K60" s="89" t="s">
        <v>50</v>
      </c>
      <c r="L60" s="89" t="s">
        <v>68</v>
      </c>
      <c r="M60" s="89"/>
      <c r="N60" s="89"/>
      <c r="O60" s="89"/>
      <c r="P60" s="89"/>
    </row>
    <row r="61" spans="3:16" ht="14.65" thickBot="1" x14ac:dyDescent="0.5">
      <c r="C61" s="91">
        <f t="shared" si="8"/>
        <v>0</v>
      </c>
      <c r="D61" s="92"/>
      <c r="E61" s="117">
        <f t="shared" si="9"/>
        <v>23</v>
      </c>
      <c r="F61" s="91" t="s">
        <v>44</v>
      </c>
      <c r="G61" s="92" t="s">
        <v>128</v>
      </c>
      <c r="H61" s="92"/>
      <c r="I61" s="91">
        <v>210</v>
      </c>
      <c r="J61" s="93" t="s">
        <v>63</v>
      </c>
      <c r="K61" s="92" t="s">
        <v>50</v>
      </c>
      <c r="L61" s="92" t="s">
        <v>68</v>
      </c>
      <c r="M61" s="92"/>
      <c r="N61" s="92"/>
      <c r="O61" s="92"/>
      <c r="P61" s="92"/>
    </row>
    <row r="62" spans="3:16" x14ac:dyDescent="0.45">
      <c r="C62" s="85">
        <f t="shared" si="8"/>
        <v>0</v>
      </c>
      <c r="D62" s="86" t="s">
        <v>66</v>
      </c>
      <c r="E62" s="115">
        <f t="shared" si="9"/>
        <v>24</v>
      </c>
      <c r="F62" s="85" t="s">
        <v>38</v>
      </c>
      <c r="G62" s="86" t="s">
        <v>101</v>
      </c>
      <c r="H62" s="86"/>
      <c r="I62" s="85">
        <v>180</v>
      </c>
      <c r="J62" s="87" t="s">
        <v>64</v>
      </c>
      <c r="K62" s="86" t="s">
        <v>50</v>
      </c>
      <c r="L62" s="86" t="s">
        <v>68</v>
      </c>
      <c r="M62" s="86"/>
      <c r="N62" s="86"/>
      <c r="O62" s="86"/>
      <c r="P62" s="86"/>
    </row>
    <row r="63" spans="3:16" x14ac:dyDescent="0.45">
      <c r="C63" s="88">
        <f t="shared" si="8"/>
        <v>0</v>
      </c>
      <c r="D63" s="110" t="s">
        <v>81</v>
      </c>
      <c r="E63" s="116">
        <f t="shared" si="9"/>
        <v>25</v>
      </c>
      <c r="F63" s="88" t="s">
        <v>38</v>
      </c>
      <c r="G63" s="89" t="s">
        <v>102</v>
      </c>
      <c r="H63" s="89"/>
      <c r="I63" s="88">
        <v>240</v>
      </c>
      <c r="J63" s="90" t="s">
        <v>65</v>
      </c>
      <c r="K63" s="89" t="s">
        <v>50</v>
      </c>
      <c r="L63" s="89" t="s">
        <v>68</v>
      </c>
      <c r="M63" s="89"/>
      <c r="N63" s="89"/>
      <c r="O63" s="89"/>
      <c r="P63" s="89"/>
    </row>
    <row r="64" spans="3:16" x14ac:dyDescent="0.45">
      <c r="D64" s="94"/>
      <c r="E64" s="95"/>
      <c r="F64" s="95"/>
      <c r="G64" s="95"/>
      <c r="H64" s="94"/>
      <c r="I64" s="94"/>
      <c r="J64" s="96"/>
      <c r="K64" s="96"/>
      <c r="L64" s="96"/>
      <c r="M64" s="68"/>
    </row>
    <row r="65" spans="2:13" x14ac:dyDescent="0.45">
      <c r="D65" s="94"/>
      <c r="E65" s="95"/>
      <c r="F65" s="95"/>
      <c r="G65" s="95"/>
      <c r="H65" s="94"/>
      <c r="I65" s="94"/>
      <c r="J65" s="96"/>
      <c r="K65" s="96"/>
      <c r="L65" s="96"/>
      <c r="M65" s="68"/>
    </row>
    <row r="66" spans="2:13" s="119" customFormat="1" x14ac:dyDescent="0.45">
      <c r="B66" s="112" t="s">
        <v>122</v>
      </c>
      <c r="D66" s="113"/>
      <c r="E66" s="120"/>
      <c r="H66" s="113"/>
      <c r="I66" s="113"/>
      <c r="J66" s="113"/>
      <c r="K66" s="113"/>
    </row>
    <row r="67" spans="2:13" ht="14.65" thickBot="1" x14ac:dyDescent="0.5">
      <c r="E67" s="124" t="s">
        <v>123</v>
      </c>
      <c r="F67" s="125" t="s">
        <v>116</v>
      </c>
      <c r="G67" s="125" t="s">
        <v>117</v>
      </c>
      <c r="H67" s="125" t="s">
        <v>118</v>
      </c>
      <c r="I67" s="132" t="s">
        <v>6</v>
      </c>
      <c r="J67" s="126"/>
      <c r="L67" s="2"/>
    </row>
    <row r="68" spans="2:13" x14ac:dyDescent="0.45">
      <c r="E68" s="133" t="s">
        <v>29</v>
      </c>
      <c r="F68" s="131" t="s">
        <v>46</v>
      </c>
      <c r="G68" s="131"/>
      <c r="H68" s="131"/>
      <c r="I68" s="130" t="s">
        <v>119</v>
      </c>
      <c r="J68" s="129"/>
      <c r="K68" s="129"/>
      <c r="L68" s="129"/>
    </row>
    <row r="69" spans="2:13" x14ac:dyDescent="0.45">
      <c r="E69" s="134" t="s">
        <v>29</v>
      </c>
      <c r="F69" s="46" t="s">
        <v>47</v>
      </c>
      <c r="G69" s="46"/>
      <c r="H69" s="46"/>
      <c r="I69" s="127"/>
      <c r="J69" s="127"/>
      <c r="K69" s="127"/>
      <c r="L69" s="127"/>
    </row>
    <row r="70" spans="2:13" x14ac:dyDescent="0.45">
      <c r="E70" s="134" t="s">
        <v>29</v>
      </c>
      <c r="F70" s="46" t="s">
        <v>109</v>
      </c>
      <c r="G70" s="46"/>
      <c r="H70" s="46"/>
      <c r="I70" s="127"/>
      <c r="J70" s="127"/>
      <c r="K70" s="127"/>
      <c r="L70" s="127"/>
    </row>
    <row r="71" spans="2:13" x14ac:dyDescent="0.45">
      <c r="E71" s="134" t="s">
        <v>106</v>
      </c>
      <c r="F71" s="46" t="s">
        <v>110</v>
      </c>
      <c r="G71" s="46"/>
      <c r="H71" s="46"/>
      <c r="I71" s="127"/>
      <c r="J71" s="127"/>
      <c r="K71" s="127"/>
      <c r="L71" s="127"/>
    </row>
    <row r="72" spans="2:13" x14ac:dyDescent="0.45">
      <c r="E72" s="134" t="s">
        <v>28</v>
      </c>
      <c r="F72" s="46" t="s">
        <v>111</v>
      </c>
      <c r="G72" s="46"/>
      <c r="H72" s="46"/>
      <c r="I72" s="127"/>
      <c r="J72" s="127"/>
      <c r="K72" s="127"/>
      <c r="L72" s="127"/>
    </row>
    <row r="73" spans="2:13" x14ac:dyDescent="0.45">
      <c r="E73" s="134" t="s">
        <v>28</v>
      </c>
      <c r="F73" s="46" t="s">
        <v>112</v>
      </c>
      <c r="G73" s="46"/>
      <c r="H73" s="46"/>
      <c r="I73" s="127"/>
      <c r="J73" s="127"/>
      <c r="K73" s="127"/>
      <c r="L73" s="127"/>
    </row>
    <row r="74" spans="2:13" x14ac:dyDescent="0.45">
      <c r="E74" s="134" t="s">
        <v>31</v>
      </c>
      <c r="F74" s="46" t="s">
        <v>113</v>
      </c>
      <c r="G74" s="46"/>
      <c r="H74" s="46"/>
      <c r="I74" s="127"/>
      <c r="J74" s="127"/>
      <c r="K74" s="127"/>
      <c r="L74" s="127"/>
    </row>
    <row r="75" spans="2:13" x14ac:dyDescent="0.45">
      <c r="E75" s="134" t="s">
        <v>107</v>
      </c>
      <c r="F75" s="46" t="s">
        <v>114</v>
      </c>
      <c r="G75" s="46"/>
      <c r="H75" s="46"/>
      <c r="I75" s="127"/>
      <c r="J75" s="127"/>
      <c r="K75" s="127"/>
      <c r="L75" s="127"/>
    </row>
    <row r="76" spans="2:13" x14ac:dyDescent="0.45">
      <c r="E76" s="135" t="s">
        <v>108</v>
      </c>
      <c r="F76" s="47" t="s">
        <v>115</v>
      </c>
      <c r="G76" s="47"/>
      <c r="H76" s="47"/>
      <c r="I76" s="128"/>
      <c r="J76" s="128"/>
      <c r="K76" s="128"/>
      <c r="L76" s="128"/>
    </row>
  </sheetData>
  <conditionalFormatting sqref="C39:C63">
    <cfRule type="cellIs" dxfId="5" priority="1" operator="equal">
      <formula>0</formula>
    </cfRule>
    <cfRule type="cellIs" dxfId="4" priority="2" operator="greaterThan">
      <formula>1</formula>
    </cfRule>
    <cfRule type="cellIs" dxfId="3" priority="3" operator="equal">
      <formula>1</formula>
    </cfRule>
  </conditionalFormatting>
  <pageMargins left="0.25" right="0.25" top="0.75" bottom="0.75" header="0.3" footer="0.3"/>
  <pageSetup paperSize="9" scale="9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AAA5-346D-4BD9-95E8-794979F95967}">
  <sheetPr codeName="Sheet4">
    <pageSetUpPr fitToPage="1"/>
  </sheetPr>
  <dimension ref="B2:Q76"/>
  <sheetViews>
    <sheetView showGridLines="0" topLeftCell="A3" zoomScale="40" zoomScaleNormal="40" zoomScaleSheetLayoutView="70" zoomScalePageLayoutView="40" workbookViewId="0">
      <selection activeCell="D10" sqref="D10"/>
    </sheetView>
  </sheetViews>
  <sheetFormatPr defaultRowHeight="14.25" x14ac:dyDescent="0.45"/>
  <cols>
    <col min="1" max="1" width="3.1328125" style="41" customWidth="1"/>
    <col min="2" max="2" width="13.3984375" style="41" customWidth="1"/>
    <col min="3" max="3" width="9.06640625" style="41"/>
    <col min="4" max="4" width="21.265625" style="2" customWidth="1"/>
    <col min="5" max="5" width="11.06640625" style="41" bestFit="1" customWidth="1"/>
    <col min="6" max="6" width="135.06640625" style="41" bestFit="1" customWidth="1"/>
    <col min="7" max="7" width="41.73046875" style="41" bestFit="1" customWidth="1"/>
    <col min="8" max="8" width="22.06640625" style="2" customWidth="1"/>
    <col min="9" max="9" width="25.3984375" style="2" customWidth="1"/>
    <col min="10" max="10" width="22.265625" style="2" customWidth="1"/>
    <col min="11" max="11" width="44.1328125" style="2" customWidth="1"/>
    <col min="12" max="12" width="51.9296875" style="41" customWidth="1"/>
    <col min="13" max="13" width="9.06640625" style="41"/>
    <col min="14" max="14" width="14.73046875" style="41" customWidth="1"/>
    <col min="15" max="16384" width="9.06640625" style="41"/>
  </cols>
  <sheetData>
    <row r="2" spans="2:17" s="119" customFormat="1" ht="18" x14ac:dyDescent="0.55000000000000004">
      <c r="B2" s="121" t="s">
        <v>26</v>
      </c>
      <c r="D2" s="113"/>
      <c r="E2" s="122"/>
      <c r="H2" s="113"/>
      <c r="I2" s="113"/>
      <c r="J2" s="113"/>
      <c r="K2" s="113"/>
      <c r="N2" s="112"/>
    </row>
    <row r="3" spans="2:17" ht="14.65" thickBot="1" x14ac:dyDescent="0.5">
      <c r="E3" s="1"/>
      <c r="I3" s="1"/>
      <c r="J3" s="1"/>
      <c r="K3" s="1" t="s">
        <v>27</v>
      </c>
      <c r="L3" s="42"/>
    </row>
    <row r="4" spans="2:17" x14ac:dyDescent="0.45">
      <c r="B4" s="43"/>
      <c r="C4" s="3" t="s">
        <v>0</v>
      </c>
      <c r="D4" s="3" t="s">
        <v>1</v>
      </c>
      <c r="E4" s="11" t="s">
        <v>2</v>
      </c>
      <c r="F4" s="44" t="s">
        <v>3</v>
      </c>
      <c r="G4" s="44" t="s">
        <v>4</v>
      </c>
      <c r="H4" s="3" t="s">
        <v>5</v>
      </c>
      <c r="I4" s="4" t="s">
        <v>28</v>
      </c>
      <c r="J4" s="4" t="s">
        <v>29</v>
      </c>
      <c r="K4" s="4" t="s">
        <v>6</v>
      </c>
      <c r="M4" s="12"/>
      <c r="N4" s="5"/>
      <c r="Q4" s="42"/>
    </row>
    <row r="5" spans="2:17" ht="82.9" customHeight="1" thickBot="1" x14ac:dyDescent="0.5">
      <c r="B5" s="159" t="s">
        <v>176</v>
      </c>
      <c r="C5" s="36"/>
      <c r="D5" s="37"/>
      <c r="E5" s="37"/>
      <c r="F5" s="37"/>
      <c r="G5" s="37"/>
      <c r="H5" s="37"/>
      <c r="I5" s="38"/>
      <c r="J5" s="38"/>
      <c r="K5" s="38"/>
    </row>
    <row r="6" spans="2:17" x14ac:dyDescent="0.45">
      <c r="B6" s="156" t="s">
        <v>174</v>
      </c>
      <c r="C6" s="102">
        <v>0.375</v>
      </c>
      <c r="D6" s="64">
        <v>30</v>
      </c>
      <c r="E6" s="98">
        <f>C6+D6/1440</f>
        <v>0.39583333333333331</v>
      </c>
      <c r="F6" s="77" t="s">
        <v>129</v>
      </c>
      <c r="G6" s="29" t="s">
        <v>30</v>
      </c>
      <c r="H6" s="29" t="s">
        <v>9</v>
      </c>
      <c r="I6" s="70" t="s">
        <v>45</v>
      </c>
      <c r="J6" s="70" t="s">
        <v>46</v>
      </c>
      <c r="K6" s="15"/>
    </row>
    <row r="7" spans="2:17" x14ac:dyDescent="0.45">
      <c r="B7" s="157" t="s">
        <v>175</v>
      </c>
      <c r="C7" s="106">
        <f>E6</f>
        <v>0.39583333333333331</v>
      </c>
      <c r="D7" s="13">
        <v>30</v>
      </c>
      <c r="E7" s="99">
        <f t="shared" ref="E7:E23" si="0">C7+D7/1440</f>
        <v>0.41666666666666663</v>
      </c>
      <c r="F7" s="78" t="s">
        <v>15</v>
      </c>
      <c r="G7" s="16" t="s">
        <v>32</v>
      </c>
      <c r="H7" s="16" t="s">
        <v>12</v>
      </c>
      <c r="I7" s="71" t="s">
        <v>14</v>
      </c>
      <c r="J7" s="71" t="s">
        <v>47</v>
      </c>
      <c r="K7" s="17"/>
    </row>
    <row r="8" spans="2:17" x14ac:dyDescent="0.45">
      <c r="B8" s="157"/>
      <c r="C8" s="106">
        <f t="shared" ref="C8:C16" si="1">E7</f>
        <v>0.41666666666666663</v>
      </c>
      <c r="D8" s="13">
        <v>60</v>
      </c>
      <c r="E8" s="99">
        <f t="shared" si="0"/>
        <v>0.45833333333333331</v>
      </c>
      <c r="F8" s="78" t="s">
        <v>120</v>
      </c>
      <c r="G8" s="16" t="s">
        <v>32</v>
      </c>
      <c r="H8" s="16" t="s">
        <v>16</v>
      </c>
      <c r="I8" s="71" t="s">
        <v>45</v>
      </c>
      <c r="J8" s="71" t="s">
        <v>109</v>
      </c>
      <c r="K8" s="17"/>
    </row>
    <row r="9" spans="2:17" x14ac:dyDescent="0.45">
      <c r="B9" s="157"/>
      <c r="C9" s="97">
        <f>E8</f>
        <v>0.45833333333333331</v>
      </c>
      <c r="D9" s="114">
        <f>VLOOKUP(F9,$G$39:$K$63,3,FALSE)</f>
        <v>30</v>
      </c>
      <c r="E9" s="100">
        <f t="shared" si="0"/>
        <v>0.47916666666666663</v>
      </c>
      <c r="F9" s="79" t="str">
        <f>G43</f>
        <v>Topic2</v>
      </c>
      <c r="G9" s="22" t="s">
        <v>32</v>
      </c>
      <c r="H9" s="22" t="s">
        <v>16</v>
      </c>
      <c r="I9" s="72" t="str">
        <f>VLOOKUP(F9,$G$39:$K$63,4,FALSE)</f>
        <v>Presenter5</v>
      </c>
      <c r="J9" s="72" t="str">
        <f>VLOOKUP(F9,$G$39:$K$63,5,FALSE)</f>
        <v>Facilitator1</v>
      </c>
      <c r="K9" s="9"/>
    </row>
    <row r="10" spans="2:17" x14ac:dyDescent="0.45">
      <c r="B10" s="157"/>
      <c r="C10" s="97">
        <f t="shared" si="1"/>
        <v>0.47916666666666663</v>
      </c>
      <c r="D10" s="114">
        <f>VLOOKUP(F10,$G$39:$K$63,3,FALSE)</f>
        <v>30</v>
      </c>
      <c r="E10" s="100">
        <f t="shared" si="0"/>
        <v>0.49999999999999994</v>
      </c>
      <c r="F10" s="79" t="str">
        <f>G43</f>
        <v>Topic2</v>
      </c>
      <c r="G10" s="22" t="s">
        <v>32</v>
      </c>
      <c r="H10" s="22" t="s">
        <v>16</v>
      </c>
      <c r="I10" s="72" t="str">
        <f>VLOOKUP(F10,$G$39:$K$63,4,FALSE)</f>
        <v>Presenter5</v>
      </c>
      <c r="J10" s="72" t="str">
        <f>VLOOKUP(F10,$G$39:$K$63,5,FALSE)</f>
        <v>Facilitator1</v>
      </c>
      <c r="K10" s="10"/>
    </row>
    <row r="11" spans="2:17" x14ac:dyDescent="0.45">
      <c r="B11" s="157"/>
      <c r="C11" s="106">
        <f>E10</f>
        <v>0.49999999999999994</v>
      </c>
      <c r="D11" s="13">
        <v>15</v>
      </c>
      <c r="E11" s="99">
        <f t="shared" si="0"/>
        <v>0.51041666666666663</v>
      </c>
      <c r="F11" s="78" t="s">
        <v>17</v>
      </c>
      <c r="G11" s="16" t="s">
        <v>32</v>
      </c>
      <c r="H11" s="16" t="s">
        <v>12</v>
      </c>
      <c r="I11" s="71" t="s">
        <v>14</v>
      </c>
      <c r="J11" s="71" t="s">
        <v>47</v>
      </c>
      <c r="K11" s="17"/>
    </row>
    <row r="12" spans="2:17" x14ac:dyDescent="0.45">
      <c r="B12" s="157"/>
      <c r="C12" s="97">
        <f t="shared" si="1"/>
        <v>0.51041666666666663</v>
      </c>
      <c r="D12" s="114">
        <f t="shared" ref="D12:D14" si="2">VLOOKUP(F12,$G$39:$K$63,3,FALSE)</f>
        <v>30</v>
      </c>
      <c r="E12" s="100">
        <f t="shared" si="0"/>
        <v>0.53125</v>
      </c>
      <c r="F12" s="79" t="str">
        <f>G45</f>
        <v>Topic4</v>
      </c>
      <c r="G12" s="69" t="s">
        <v>32</v>
      </c>
      <c r="H12" s="69" t="s">
        <v>16</v>
      </c>
      <c r="I12" s="72" t="str">
        <f>VLOOKUP(F12,$G$39:$K$63,4,FALSE)</f>
        <v>Presenter7</v>
      </c>
      <c r="J12" s="72" t="str">
        <f>VLOOKUP(F12,$G$39:$K$63,5,FALSE)</f>
        <v>Facilitator1</v>
      </c>
      <c r="K12" s="8"/>
    </row>
    <row r="13" spans="2:17" x14ac:dyDescent="0.45">
      <c r="B13" s="157"/>
      <c r="C13" s="97">
        <f t="shared" si="1"/>
        <v>0.53125</v>
      </c>
      <c r="D13" s="114">
        <f t="shared" si="2"/>
        <v>30</v>
      </c>
      <c r="E13" s="100">
        <f t="shared" si="0"/>
        <v>0.55208333333333337</v>
      </c>
      <c r="F13" s="79" t="str">
        <f>G50</f>
        <v>Topic9</v>
      </c>
      <c r="G13" s="69" t="s">
        <v>32</v>
      </c>
      <c r="H13" s="69" t="s">
        <v>16</v>
      </c>
      <c r="I13" s="72" t="str">
        <f>VLOOKUP(F13,$G$39:$K$63,4,FALSE)</f>
        <v>Presenter9</v>
      </c>
      <c r="J13" s="72" t="str">
        <f>VLOOKUP(F13,$G$39:$K$63,5,FALSE)</f>
        <v>Facilitator1</v>
      </c>
      <c r="K13" s="8"/>
    </row>
    <row r="14" spans="2:17" x14ac:dyDescent="0.45">
      <c r="B14" s="157"/>
      <c r="C14" s="97">
        <f>E13</f>
        <v>0.55208333333333337</v>
      </c>
      <c r="D14" s="114">
        <f t="shared" si="2"/>
        <v>30</v>
      </c>
      <c r="E14" s="100">
        <f t="shared" si="0"/>
        <v>0.57291666666666674</v>
      </c>
      <c r="F14" s="79" t="str">
        <f>G44</f>
        <v>Topic3</v>
      </c>
      <c r="G14" s="69" t="s">
        <v>32</v>
      </c>
      <c r="H14" s="69" t="s">
        <v>16</v>
      </c>
      <c r="I14" s="72" t="str">
        <f>VLOOKUP(F14,$G$39:$K$63,4,FALSE)</f>
        <v>Presenter6</v>
      </c>
      <c r="J14" s="72" t="str">
        <f>VLOOKUP(F14,$G$39:$K$63,5,FALSE)</f>
        <v>Facilitator1</v>
      </c>
      <c r="K14" s="10"/>
    </row>
    <row r="15" spans="2:17" x14ac:dyDescent="0.45">
      <c r="B15" s="157"/>
      <c r="C15" s="106">
        <f t="shared" si="1"/>
        <v>0.57291666666666674</v>
      </c>
      <c r="D15" s="13">
        <v>90</v>
      </c>
      <c r="E15" s="99">
        <f t="shared" si="0"/>
        <v>0.63541666666666674</v>
      </c>
      <c r="F15" s="78" t="s">
        <v>18</v>
      </c>
      <c r="G15" s="16" t="str">
        <f>G57</f>
        <v>Restaurant 1 - Lunch (transfer 0 min)</v>
      </c>
      <c r="H15" s="16" t="s">
        <v>12</v>
      </c>
      <c r="I15" s="73" t="s">
        <v>10</v>
      </c>
      <c r="J15" s="71" t="s">
        <v>47</v>
      </c>
      <c r="K15" s="14"/>
    </row>
    <row r="16" spans="2:17" x14ac:dyDescent="0.45">
      <c r="B16" s="157"/>
      <c r="C16" s="97">
        <f t="shared" si="1"/>
        <v>0.63541666666666674</v>
      </c>
      <c r="D16" s="114">
        <f t="shared" ref="D16:D17" si="3">VLOOKUP(F16,$G$39:$K$63,3,FALSE)</f>
        <v>30</v>
      </c>
      <c r="E16" s="100">
        <f t="shared" si="0"/>
        <v>0.65625000000000011</v>
      </c>
      <c r="F16" s="79" t="str">
        <f>G49</f>
        <v>Topic8</v>
      </c>
      <c r="G16" s="22" t="s">
        <v>32</v>
      </c>
      <c r="H16" s="22" t="s">
        <v>16</v>
      </c>
      <c r="I16" s="72" t="str">
        <f>VLOOKUP(F16,$G$39:$K$63,4,FALSE)</f>
        <v>Presenter8</v>
      </c>
      <c r="J16" s="72" t="str">
        <f>VLOOKUP(F16,$G$39:$K$63,5,FALSE)</f>
        <v>Facilitator1</v>
      </c>
      <c r="K16" s="9"/>
    </row>
    <row r="17" spans="2:11" x14ac:dyDescent="0.45">
      <c r="B17" s="157"/>
      <c r="C17" s="97">
        <f>E16</f>
        <v>0.65625000000000011</v>
      </c>
      <c r="D17" s="114">
        <f t="shared" si="3"/>
        <v>30</v>
      </c>
      <c r="E17" s="100">
        <f t="shared" si="0"/>
        <v>0.67708333333333348</v>
      </c>
      <c r="F17" s="79" t="str">
        <f>G48</f>
        <v>Topic7</v>
      </c>
      <c r="G17" s="69" t="s">
        <v>32</v>
      </c>
      <c r="H17" s="69" t="s">
        <v>16</v>
      </c>
      <c r="I17" s="72" t="str">
        <f>VLOOKUP(F17,$G$39:$K$63,4,FALSE)</f>
        <v>Presenter7</v>
      </c>
      <c r="J17" s="72" t="str">
        <f>VLOOKUP(F17,$G$39:$K$63,5,FALSE)</f>
        <v>Facilitator1</v>
      </c>
      <c r="K17" s="8"/>
    </row>
    <row r="18" spans="2:11" x14ac:dyDescent="0.45">
      <c r="B18" s="157"/>
      <c r="C18" s="106">
        <f>E17</f>
        <v>0.67708333333333348</v>
      </c>
      <c r="D18" s="13">
        <v>15</v>
      </c>
      <c r="E18" s="99">
        <f t="shared" si="0"/>
        <v>0.68750000000000011</v>
      </c>
      <c r="F18" s="78" t="s">
        <v>19</v>
      </c>
      <c r="G18" s="18" t="s">
        <v>32</v>
      </c>
      <c r="H18" s="18" t="s">
        <v>20</v>
      </c>
      <c r="I18" s="74" t="s">
        <v>127</v>
      </c>
      <c r="J18" s="74" t="s">
        <v>130</v>
      </c>
      <c r="K18" s="19"/>
    </row>
    <row r="19" spans="2:11" x14ac:dyDescent="0.45">
      <c r="B19" s="157"/>
      <c r="C19" s="106">
        <f>E18</f>
        <v>0.68750000000000011</v>
      </c>
      <c r="D19" s="13">
        <v>30</v>
      </c>
      <c r="E19" s="99">
        <f t="shared" si="0"/>
        <v>0.70833333333333348</v>
      </c>
      <c r="F19" s="80" t="s">
        <v>21</v>
      </c>
      <c r="G19" s="18" t="s">
        <v>32</v>
      </c>
      <c r="H19" s="18" t="s">
        <v>9</v>
      </c>
      <c r="I19" s="74" t="s">
        <v>45</v>
      </c>
      <c r="J19" s="74" t="s">
        <v>46</v>
      </c>
      <c r="K19" s="19"/>
    </row>
    <row r="20" spans="2:11" x14ac:dyDescent="0.45">
      <c r="B20" s="157"/>
      <c r="C20" s="106">
        <f t="shared" ref="C20:C22" si="4">E19</f>
        <v>0.70833333333333348</v>
      </c>
      <c r="D20" s="13">
        <v>120</v>
      </c>
      <c r="E20" s="99">
        <f t="shared" si="0"/>
        <v>0.79166666666666685</v>
      </c>
      <c r="F20" s="80" t="s">
        <v>22</v>
      </c>
      <c r="G20" s="18" t="s">
        <v>30</v>
      </c>
      <c r="H20" s="18" t="s">
        <v>20</v>
      </c>
      <c r="I20" s="74" t="s">
        <v>7</v>
      </c>
      <c r="J20" s="74" t="s">
        <v>45</v>
      </c>
      <c r="K20" s="19"/>
    </row>
    <row r="21" spans="2:11" x14ac:dyDescent="0.45">
      <c r="B21" s="157"/>
      <c r="C21" s="106">
        <f t="shared" si="4"/>
        <v>0.79166666666666685</v>
      </c>
      <c r="D21" s="13">
        <v>30</v>
      </c>
      <c r="E21" s="99">
        <f t="shared" si="0"/>
        <v>0.81250000000000022</v>
      </c>
      <c r="F21" s="80" t="s">
        <v>8</v>
      </c>
      <c r="G21" s="18" t="s">
        <v>30</v>
      </c>
      <c r="H21" s="18" t="s">
        <v>9</v>
      </c>
      <c r="I21" s="74" t="s">
        <v>45</v>
      </c>
      <c r="J21" s="74" t="s">
        <v>46</v>
      </c>
      <c r="K21" s="19"/>
    </row>
    <row r="22" spans="2:11" x14ac:dyDescent="0.45">
      <c r="B22" s="157"/>
      <c r="C22" s="106">
        <f t="shared" si="4"/>
        <v>0.81250000000000022</v>
      </c>
      <c r="D22" s="13">
        <v>210</v>
      </c>
      <c r="E22" s="99">
        <f t="shared" si="0"/>
        <v>0.95833333333333359</v>
      </c>
      <c r="F22" s="80" t="s">
        <v>11</v>
      </c>
      <c r="G22" s="18" t="str">
        <f>G61</f>
        <v>Restaurant 5 - Dinner (transfer 30 min)</v>
      </c>
      <c r="H22" s="18" t="s">
        <v>12</v>
      </c>
      <c r="I22" s="74" t="s">
        <v>45</v>
      </c>
      <c r="J22" s="74" t="s">
        <v>47</v>
      </c>
      <c r="K22" s="19"/>
    </row>
    <row r="23" spans="2:11" ht="14.65" thickBot="1" x14ac:dyDescent="0.5">
      <c r="B23" s="157"/>
      <c r="C23" s="107">
        <f>E22</f>
        <v>0.95833333333333359</v>
      </c>
      <c r="D23" s="20">
        <v>30</v>
      </c>
      <c r="E23" s="101">
        <f t="shared" si="0"/>
        <v>0.97916666666666696</v>
      </c>
      <c r="F23" s="81" t="s">
        <v>13</v>
      </c>
      <c r="G23" s="20" t="str">
        <f>G61</f>
        <v>Restaurant 5 - Dinner (transfer 30 min)</v>
      </c>
      <c r="H23" s="20" t="s">
        <v>9</v>
      </c>
      <c r="I23" s="75" t="s">
        <v>45</v>
      </c>
      <c r="J23" s="75" t="s">
        <v>46</v>
      </c>
      <c r="K23" s="21"/>
    </row>
    <row r="24" spans="2:11" x14ac:dyDescent="0.45">
      <c r="B24" s="157"/>
      <c r="C24" s="100" t="s">
        <v>48</v>
      </c>
      <c r="D24" s="100" t="s">
        <v>48</v>
      </c>
      <c r="E24" s="100" t="s">
        <v>48</v>
      </c>
      <c r="F24" s="45" t="str">
        <f>G54</f>
        <v>Booth4</v>
      </c>
      <c r="G24" s="114" t="s">
        <v>105</v>
      </c>
      <c r="H24" s="22"/>
      <c r="I24" s="72" t="str">
        <f>VLOOKUP(F24,$G$39:$K$63,4,FALSE)</f>
        <v>Presenter13</v>
      </c>
      <c r="J24" s="76"/>
      <c r="K24" s="67"/>
    </row>
    <row r="25" spans="2:11" x14ac:dyDescent="0.45">
      <c r="B25" s="157"/>
      <c r="C25" s="100" t="s">
        <v>48</v>
      </c>
      <c r="D25" s="100" t="s">
        <v>48</v>
      </c>
      <c r="E25" s="100" t="s">
        <v>48</v>
      </c>
      <c r="F25" s="45" t="str">
        <f>G51</f>
        <v>Booth1</v>
      </c>
      <c r="G25" s="114" t="s">
        <v>103</v>
      </c>
      <c r="H25" s="22"/>
      <c r="I25" s="72" t="str">
        <f>VLOOKUP(F25,$G$39:$K$63,4,FALSE)</f>
        <v>Presenter10</v>
      </c>
      <c r="J25" s="76"/>
      <c r="K25" s="67"/>
    </row>
    <row r="26" spans="2:11" ht="14.65" thickBot="1" x14ac:dyDescent="0.5">
      <c r="B26" s="158"/>
      <c r="C26" s="100" t="s">
        <v>48</v>
      </c>
      <c r="D26" s="100" t="s">
        <v>48</v>
      </c>
      <c r="E26" s="100" t="s">
        <v>48</v>
      </c>
      <c r="F26" s="45" t="str">
        <f>G53</f>
        <v>Booth3</v>
      </c>
      <c r="G26" s="114" t="s">
        <v>104</v>
      </c>
      <c r="H26" s="22"/>
      <c r="I26" s="72" t="str">
        <f>VLOOKUP(F26,$G$39:$K$63,4,FALSE)</f>
        <v>Presenter12</v>
      </c>
      <c r="J26" s="76"/>
      <c r="K26" s="67"/>
    </row>
    <row r="27" spans="2:11" x14ac:dyDescent="0.45">
      <c r="B27" s="156" t="s">
        <v>172</v>
      </c>
      <c r="C27" s="102">
        <v>0.41666666666666669</v>
      </c>
      <c r="D27" s="64">
        <v>30</v>
      </c>
      <c r="E27" s="102">
        <f>C27+D27/1440</f>
        <v>0.4375</v>
      </c>
      <c r="F27" s="77" t="s">
        <v>33</v>
      </c>
      <c r="G27" s="29" t="s">
        <v>30</v>
      </c>
      <c r="H27" s="29" t="s">
        <v>9</v>
      </c>
      <c r="I27" s="70" t="s">
        <v>14</v>
      </c>
      <c r="J27" s="70"/>
      <c r="K27" s="30"/>
    </row>
    <row r="28" spans="2:11" s="65" customFormat="1" x14ac:dyDescent="0.45">
      <c r="B28" s="157" t="s">
        <v>66</v>
      </c>
      <c r="C28" s="103">
        <f>E27</f>
        <v>0.4375</v>
      </c>
      <c r="D28" s="114">
        <f t="shared" ref="D28" si="5">VLOOKUP(F28,$G$39:$K$63,3,FALSE)</f>
        <v>180</v>
      </c>
      <c r="E28" s="103">
        <f t="shared" ref="E28:E29" si="6">C28+D28/1440</f>
        <v>0.5625</v>
      </c>
      <c r="F28" s="82" t="str">
        <f>G62</f>
        <v>Excursion point - option 1 (transfer 30 min)</v>
      </c>
      <c r="G28" s="66" t="s">
        <v>34</v>
      </c>
      <c r="H28" s="66" t="s">
        <v>20</v>
      </c>
      <c r="I28" s="72" t="str">
        <f>VLOOKUP(F28,$G$39:$K$63,4,FALSE)</f>
        <v>Presenter17</v>
      </c>
      <c r="J28" s="76"/>
      <c r="K28" s="67"/>
    </row>
    <row r="29" spans="2:11" x14ac:dyDescent="0.45">
      <c r="B29" s="157" t="s">
        <v>173</v>
      </c>
      <c r="C29" s="104">
        <f>E28</f>
        <v>0.5625</v>
      </c>
      <c r="D29" s="62">
        <v>30</v>
      </c>
      <c r="E29" s="104">
        <f t="shared" si="6"/>
        <v>0.58333333333333337</v>
      </c>
      <c r="F29" s="83" t="s">
        <v>23</v>
      </c>
      <c r="G29" s="23" t="s">
        <v>34</v>
      </c>
      <c r="H29" s="23" t="s">
        <v>9</v>
      </c>
      <c r="I29" s="73" t="s">
        <v>14</v>
      </c>
      <c r="J29" s="73"/>
      <c r="K29" s="14"/>
    </row>
    <row r="30" spans="2:11" x14ac:dyDescent="0.45">
      <c r="B30" s="157" t="s">
        <v>24</v>
      </c>
      <c r="C30" s="108">
        <f>E29</f>
        <v>0.58333333333333337</v>
      </c>
      <c r="D30" s="63"/>
      <c r="E30" s="105"/>
      <c r="F30" s="84" t="s">
        <v>24</v>
      </c>
      <c r="G30" s="24" t="s">
        <v>30</v>
      </c>
      <c r="H30" s="24"/>
      <c r="I30" s="74" t="s">
        <v>7</v>
      </c>
      <c r="J30" s="74"/>
      <c r="K30" s="25"/>
    </row>
    <row r="31" spans="2:11" x14ac:dyDescent="0.45">
      <c r="B31" s="157"/>
      <c r="C31" s="48"/>
      <c r="D31" s="28"/>
      <c r="E31" s="49"/>
      <c r="F31" s="50"/>
      <c r="G31" s="50"/>
      <c r="H31" s="28"/>
      <c r="I31" s="31"/>
      <c r="J31" s="31"/>
      <c r="K31" s="31"/>
    </row>
    <row r="32" spans="2:11" x14ac:dyDescent="0.45">
      <c r="B32" s="157"/>
      <c r="C32" s="51"/>
      <c r="D32" s="26"/>
      <c r="E32" s="52"/>
      <c r="F32" s="53"/>
      <c r="G32" s="53"/>
      <c r="H32" s="27"/>
      <c r="I32" s="32"/>
      <c r="J32" s="32"/>
      <c r="K32" s="32"/>
    </row>
    <row r="33" spans="2:16" x14ac:dyDescent="0.45">
      <c r="B33" s="157"/>
      <c r="C33" s="51"/>
      <c r="D33" s="26"/>
      <c r="E33" s="52"/>
      <c r="F33" s="54"/>
      <c r="G33" s="54"/>
      <c r="H33" s="26"/>
      <c r="I33" s="33"/>
      <c r="J33" s="33"/>
      <c r="K33" s="33"/>
    </row>
    <row r="34" spans="2:16" ht="58.15" customHeight="1" thickBot="1" x14ac:dyDescent="0.5">
      <c r="B34" s="158"/>
      <c r="C34" s="55"/>
      <c r="D34" s="34"/>
      <c r="E34" s="56"/>
      <c r="F34" s="57"/>
      <c r="G34" s="57"/>
      <c r="H34" s="34"/>
      <c r="I34" s="35"/>
      <c r="J34" s="35"/>
      <c r="K34" s="35"/>
    </row>
    <row r="35" spans="2:16" x14ac:dyDescent="0.45">
      <c r="B35" s="6"/>
      <c r="C35" s="58"/>
      <c r="D35" s="7"/>
      <c r="E35" s="58"/>
      <c r="F35" s="59"/>
      <c r="G35" s="59"/>
      <c r="H35" s="7"/>
      <c r="I35" s="7"/>
      <c r="J35" s="7"/>
      <c r="K35" s="7"/>
    </row>
    <row r="36" spans="2:16" x14ac:dyDescent="0.45">
      <c r="E36" s="60"/>
    </row>
    <row r="37" spans="2:16" s="119" customFormat="1" ht="15.75" x14ac:dyDescent="0.5">
      <c r="B37" s="118" t="s">
        <v>121</v>
      </c>
      <c r="D37" s="113"/>
      <c r="E37" s="120"/>
      <c r="H37" s="113"/>
      <c r="I37" s="113"/>
      <c r="J37" s="113"/>
      <c r="K37" s="113"/>
    </row>
    <row r="38" spans="2:16" ht="14.65" thickBot="1" x14ac:dyDescent="0.5">
      <c r="C38" s="123" t="s">
        <v>131</v>
      </c>
      <c r="D38" s="39"/>
      <c r="E38" s="39" t="s">
        <v>25</v>
      </c>
      <c r="F38" s="40" t="s">
        <v>35</v>
      </c>
      <c r="G38" s="61" t="s">
        <v>36</v>
      </c>
      <c r="H38" s="61"/>
      <c r="I38" s="40" t="s">
        <v>74</v>
      </c>
      <c r="J38" s="61" t="s">
        <v>28</v>
      </c>
      <c r="K38" s="61" t="s">
        <v>29</v>
      </c>
      <c r="L38" s="61" t="s">
        <v>37</v>
      </c>
      <c r="M38" s="61"/>
      <c r="N38" s="61"/>
      <c r="O38" s="61"/>
      <c r="P38" s="61"/>
    </row>
    <row r="39" spans="2:16" x14ac:dyDescent="0.45">
      <c r="C39" s="85">
        <f t="shared" ref="C39:C63" si="7">COUNTIF($F$6:$F$30,G39)</f>
        <v>0</v>
      </c>
      <c r="D39" s="109" t="s">
        <v>72</v>
      </c>
      <c r="E39" s="115">
        <v>1</v>
      </c>
      <c r="F39" s="85" t="s">
        <v>38</v>
      </c>
      <c r="G39" s="86" t="s">
        <v>75</v>
      </c>
      <c r="H39" s="86"/>
      <c r="I39" s="85">
        <v>30</v>
      </c>
      <c r="J39" s="87" t="s">
        <v>82</v>
      </c>
      <c r="K39" s="87" t="s">
        <v>49</v>
      </c>
      <c r="L39" s="87" t="s">
        <v>68</v>
      </c>
      <c r="M39" s="87"/>
      <c r="N39" s="87"/>
      <c r="O39" s="87"/>
      <c r="P39" s="87"/>
    </row>
    <row r="40" spans="2:16" ht="15.75" customHeight="1" x14ac:dyDescent="0.45">
      <c r="C40" s="88">
        <f t="shared" si="7"/>
        <v>0</v>
      </c>
      <c r="D40" s="110" t="s">
        <v>80</v>
      </c>
      <c r="E40" s="116">
        <f>E39+1</f>
        <v>2</v>
      </c>
      <c r="F40" s="88" t="s">
        <v>39</v>
      </c>
      <c r="G40" s="86" t="s">
        <v>76</v>
      </c>
      <c r="H40" s="86"/>
      <c r="I40" s="88">
        <v>30</v>
      </c>
      <c r="J40" s="90" t="s">
        <v>83</v>
      </c>
      <c r="K40" s="87" t="s">
        <v>49</v>
      </c>
      <c r="L40" s="90" t="s">
        <v>69</v>
      </c>
      <c r="M40" s="90"/>
      <c r="N40" s="90"/>
      <c r="O40" s="90"/>
      <c r="P40" s="90"/>
    </row>
    <row r="41" spans="2:16" ht="14.65" thickBot="1" x14ac:dyDescent="0.5">
      <c r="C41" s="91">
        <f t="shared" si="7"/>
        <v>0</v>
      </c>
      <c r="D41" s="111"/>
      <c r="E41" s="117">
        <f t="shared" ref="E41:E63" si="8">E40+1</f>
        <v>3</v>
      </c>
      <c r="F41" s="91" t="s">
        <v>40</v>
      </c>
      <c r="G41" s="92" t="s">
        <v>77</v>
      </c>
      <c r="H41" s="92"/>
      <c r="I41" s="91">
        <v>30</v>
      </c>
      <c r="J41" s="93" t="s">
        <v>84</v>
      </c>
      <c r="K41" s="93" t="s">
        <v>49</v>
      </c>
      <c r="L41" s="93" t="s">
        <v>70</v>
      </c>
      <c r="M41" s="93"/>
      <c r="N41" s="93"/>
      <c r="O41" s="93"/>
      <c r="P41" s="93"/>
    </row>
    <row r="42" spans="2:16" x14ac:dyDescent="0.45">
      <c r="C42" s="85">
        <f t="shared" si="7"/>
        <v>0</v>
      </c>
      <c r="D42" s="109" t="s">
        <v>67</v>
      </c>
      <c r="E42" s="115">
        <f>E41+1</f>
        <v>4</v>
      </c>
      <c r="F42" s="85" t="s">
        <v>38</v>
      </c>
      <c r="G42" s="86" t="s">
        <v>85</v>
      </c>
      <c r="H42" s="86"/>
      <c r="I42" s="85">
        <v>30</v>
      </c>
      <c r="J42" s="87" t="s">
        <v>51</v>
      </c>
      <c r="K42" s="87" t="s">
        <v>49</v>
      </c>
      <c r="L42" s="87" t="s">
        <v>68</v>
      </c>
      <c r="M42" s="87"/>
      <c r="N42" s="87"/>
      <c r="O42" s="87"/>
      <c r="P42" s="87"/>
    </row>
    <row r="43" spans="2:16" x14ac:dyDescent="0.45">
      <c r="C43" s="88">
        <f t="shared" si="7"/>
        <v>2</v>
      </c>
      <c r="D43" s="110" t="s">
        <v>78</v>
      </c>
      <c r="E43" s="116">
        <f t="shared" si="8"/>
        <v>5</v>
      </c>
      <c r="F43" s="88" t="s">
        <v>38</v>
      </c>
      <c r="G43" s="89" t="s">
        <v>86</v>
      </c>
      <c r="H43" s="89"/>
      <c r="I43" s="88">
        <v>30</v>
      </c>
      <c r="J43" s="87" t="s">
        <v>52</v>
      </c>
      <c r="K43" s="90" t="s">
        <v>49</v>
      </c>
      <c r="L43" s="90" t="s">
        <v>68</v>
      </c>
      <c r="M43" s="90"/>
      <c r="N43" s="90"/>
      <c r="O43" s="90"/>
      <c r="P43" s="90"/>
    </row>
    <row r="44" spans="2:16" x14ac:dyDescent="0.45">
      <c r="C44" s="88">
        <f t="shared" si="7"/>
        <v>1</v>
      </c>
      <c r="D44" s="88"/>
      <c r="E44" s="116">
        <f t="shared" si="8"/>
        <v>6</v>
      </c>
      <c r="F44" s="88" t="s">
        <v>38</v>
      </c>
      <c r="G44" s="89" t="s">
        <v>87</v>
      </c>
      <c r="H44" s="89"/>
      <c r="I44" s="88">
        <v>30</v>
      </c>
      <c r="J44" s="87" t="s">
        <v>53</v>
      </c>
      <c r="K44" s="90" t="s">
        <v>49</v>
      </c>
      <c r="L44" s="90" t="s">
        <v>68</v>
      </c>
      <c r="M44" s="90"/>
      <c r="N44" s="90"/>
      <c r="O44" s="90"/>
      <c r="P44" s="90"/>
    </row>
    <row r="45" spans="2:16" x14ac:dyDescent="0.45">
      <c r="C45" s="85">
        <f t="shared" si="7"/>
        <v>1</v>
      </c>
      <c r="D45" s="85"/>
      <c r="E45" s="115">
        <f t="shared" si="8"/>
        <v>7</v>
      </c>
      <c r="F45" s="85" t="s">
        <v>41</v>
      </c>
      <c r="G45" s="86" t="s">
        <v>88</v>
      </c>
      <c r="H45" s="86"/>
      <c r="I45" s="85">
        <v>30</v>
      </c>
      <c r="J45" s="87" t="s">
        <v>54</v>
      </c>
      <c r="K45" s="87" t="s">
        <v>49</v>
      </c>
      <c r="L45" s="87" t="s">
        <v>68</v>
      </c>
      <c r="M45" s="87"/>
      <c r="N45" s="87"/>
      <c r="O45" s="87"/>
      <c r="P45" s="87"/>
    </row>
    <row r="46" spans="2:16" x14ac:dyDescent="0.45">
      <c r="C46" s="88">
        <f t="shared" si="7"/>
        <v>0</v>
      </c>
      <c r="D46" s="88"/>
      <c r="E46" s="116">
        <f t="shared" si="8"/>
        <v>8</v>
      </c>
      <c r="F46" s="88" t="s">
        <v>38</v>
      </c>
      <c r="G46" s="89" t="s">
        <v>89</v>
      </c>
      <c r="H46" s="89"/>
      <c r="I46" s="88">
        <v>30</v>
      </c>
      <c r="J46" s="90" t="s">
        <v>55</v>
      </c>
      <c r="K46" s="90" t="s">
        <v>49</v>
      </c>
      <c r="L46" s="90" t="s">
        <v>68</v>
      </c>
      <c r="M46" s="90"/>
      <c r="N46" s="90"/>
      <c r="O46" s="90"/>
      <c r="P46" s="90"/>
    </row>
    <row r="47" spans="2:16" x14ac:dyDescent="0.45">
      <c r="C47" s="88">
        <f t="shared" si="7"/>
        <v>0</v>
      </c>
      <c r="D47" s="88"/>
      <c r="E47" s="116">
        <f t="shared" si="8"/>
        <v>9</v>
      </c>
      <c r="F47" s="88" t="s">
        <v>38</v>
      </c>
      <c r="G47" s="89" t="s">
        <v>90</v>
      </c>
      <c r="H47" s="89"/>
      <c r="I47" s="88">
        <v>30</v>
      </c>
      <c r="J47" s="87" t="s">
        <v>53</v>
      </c>
      <c r="K47" s="90" t="s">
        <v>49</v>
      </c>
      <c r="L47" s="90" t="s">
        <v>68</v>
      </c>
      <c r="M47" s="90"/>
      <c r="N47" s="90"/>
      <c r="O47" s="90"/>
      <c r="P47" s="90"/>
    </row>
    <row r="48" spans="2:16" x14ac:dyDescent="0.45">
      <c r="C48" s="85">
        <f t="shared" si="7"/>
        <v>1</v>
      </c>
      <c r="D48" s="85"/>
      <c r="E48" s="115">
        <f t="shared" si="8"/>
        <v>10</v>
      </c>
      <c r="F48" s="85" t="s">
        <v>41</v>
      </c>
      <c r="G48" s="86" t="s">
        <v>124</v>
      </c>
      <c r="H48" s="86"/>
      <c r="I48" s="85">
        <v>30</v>
      </c>
      <c r="J48" s="87" t="s">
        <v>54</v>
      </c>
      <c r="K48" s="87" t="s">
        <v>49</v>
      </c>
      <c r="L48" s="87" t="s">
        <v>68</v>
      </c>
      <c r="M48" s="87"/>
      <c r="N48" s="87"/>
      <c r="O48" s="87"/>
      <c r="P48" s="87"/>
    </row>
    <row r="49" spans="3:16" x14ac:dyDescent="0.45">
      <c r="C49" s="88">
        <f t="shared" si="7"/>
        <v>1</v>
      </c>
      <c r="D49" s="88"/>
      <c r="E49" s="116">
        <f t="shared" si="8"/>
        <v>11</v>
      </c>
      <c r="F49" s="88" t="s">
        <v>38</v>
      </c>
      <c r="G49" s="89" t="s">
        <v>125</v>
      </c>
      <c r="H49" s="89"/>
      <c r="I49" s="88">
        <v>30</v>
      </c>
      <c r="J49" s="90" t="s">
        <v>55</v>
      </c>
      <c r="K49" s="90" t="s">
        <v>49</v>
      </c>
      <c r="L49" s="90" t="s">
        <v>68</v>
      </c>
      <c r="M49" s="90"/>
      <c r="N49" s="90"/>
      <c r="O49" s="90"/>
      <c r="P49" s="90"/>
    </row>
    <row r="50" spans="3:16" ht="14.65" thickBot="1" x14ac:dyDescent="0.5">
      <c r="C50" s="91">
        <f t="shared" si="7"/>
        <v>1</v>
      </c>
      <c r="D50" s="91"/>
      <c r="E50" s="117">
        <f>E49+1</f>
        <v>12</v>
      </c>
      <c r="F50" s="91" t="s">
        <v>38</v>
      </c>
      <c r="G50" s="92" t="s">
        <v>126</v>
      </c>
      <c r="H50" s="92"/>
      <c r="I50" s="91">
        <v>30</v>
      </c>
      <c r="J50" s="93" t="s">
        <v>56</v>
      </c>
      <c r="K50" s="93" t="s">
        <v>49</v>
      </c>
      <c r="L50" s="93" t="s">
        <v>68</v>
      </c>
      <c r="M50" s="93"/>
      <c r="N50" s="93"/>
      <c r="O50" s="93"/>
      <c r="P50" s="93"/>
    </row>
    <row r="51" spans="3:16" x14ac:dyDescent="0.45">
      <c r="C51" s="85">
        <f t="shared" si="7"/>
        <v>1</v>
      </c>
      <c r="D51" s="109" t="s">
        <v>71</v>
      </c>
      <c r="E51" s="115">
        <f>E50+1</f>
        <v>13</v>
      </c>
      <c r="F51" s="85" t="s">
        <v>42</v>
      </c>
      <c r="G51" s="86" t="s">
        <v>91</v>
      </c>
      <c r="H51" s="86"/>
      <c r="I51" s="85" t="s">
        <v>48</v>
      </c>
      <c r="J51" s="87" t="s">
        <v>57</v>
      </c>
      <c r="K51" s="87" t="s">
        <v>50</v>
      </c>
      <c r="L51" s="87" t="s">
        <v>68</v>
      </c>
      <c r="M51" s="87"/>
      <c r="N51" s="87"/>
      <c r="O51" s="87"/>
      <c r="P51" s="87"/>
    </row>
    <row r="52" spans="3:16" x14ac:dyDescent="0.45">
      <c r="C52" s="88">
        <f t="shared" si="7"/>
        <v>0</v>
      </c>
      <c r="D52" s="110" t="s">
        <v>79</v>
      </c>
      <c r="E52" s="116">
        <f t="shared" si="8"/>
        <v>14</v>
      </c>
      <c r="F52" s="88" t="s">
        <v>42</v>
      </c>
      <c r="G52" s="89" t="s">
        <v>92</v>
      </c>
      <c r="H52" s="89"/>
      <c r="I52" s="88" t="s">
        <v>48</v>
      </c>
      <c r="J52" s="87" t="s">
        <v>58</v>
      </c>
      <c r="K52" s="90" t="s">
        <v>50</v>
      </c>
      <c r="L52" s="90" t="s">
        <v>68</v>
      </c>
      <c r="M52" s="90"/>
      <c r="N52" s="90"/>
      <c r="O52" s="90"/>
      <c r="P52" s="90"/>
    </row>
    <row r="53" spans="3:16" x14ac:dyDescent="0.45">
      <c r="C53" s="88">
        <f t="shared" si="7"/>
        <v>1</v>
      </c>
      <c r="D53" s="89"/>
      <c r="E53" s="116">
        <f t="shared" si="8"/>
        <v>15</v>
      </c>
      <c r="F53" s="88" t="s">
        <v>39</v>
      </c>
      <c r="G53" s="89" t="s">
        <v>93</v>
      </c>
      <c r="H53" s="89"/>
      <c r="I53" s="88" t="s">
        <v>48</v>
      </c>
      <c r="J53" s="90" t="s">
        <v>59</v>
      </c>
      <c r="K53" s="90" t="s">
        <v>50</v>
      </c>
      <c r="L53" s="90" t="s">
        <v>68</v>
      </c>
      <c r="M53" s="90"/>
      <c r="N53" s="90"/>
      <c r="O53" s="90"/>
      <c r="P53" s="90"/>
    </row>
    <row r="54" spans="3:16" x14ac:dyDescent="0.45">
      <c r="C54" s="88">
        <f t="shared" si="7"/>
        <v>1</v>
      </c>
      <c r="D54" s="89"/>
      <c r="E54" s="116">
        <f t="shared" si="8"/>
        <v>16</v>
      </c>
      <c r="F54" s="88" t="s">
        <v>40</v>
      </c>
      <c r="G54" s="89" t="s">
        <v>94</v>
      </c>
      <c r="H54" s="89"/>
      <c r="I54" s="88" t="s">
        <v>48</v>
      </c>
      <c r="J54" s="87" t="s">
        <v>60</v>
      </c>
      <c r="K54" s="90" t="s">
        <v>50</v>
      </c>
      <c r="L54" s="90" t="s">
        <v>68</v>
      </c>
      <c r="M54" s="90"/>
      <c r="N54" s="90"/>
      <c r="O54" s="90"/>
      <c r="P54" s="90"/>
    </row>
    <row r="55" spans="3:16" x14ac:dyDescent="0.45">
      <c r="C55" s="88">
        <f t="shared" si="7"/>
        <v>0</v>
      </c>
      <c r="D55" s="89"/>
      <c r="E55" s="116">
        <f t="shared" si="8"/>
        <v>17</v>
      </c>
      <c r="F55" s="88" t="s">
        <v>41</v>
      </c>
      <c r="G55" s="89" t="s">
        <v>95</v>
      </c>
      <c r="H55" s="89"/>
      <c r="I55" s="88" t="s">
        <v>48</v>
      </c>
      <c r="J55" s="90" t="s">
        <v>61</v>
      </c>
      <c r="K55" s="90" t="s">
        <v>50</v>
      </c>
      <c r="L55" s="90" t="s">
        <v>68</v>
      </c>
      <c r="M55" s="90"/>
      <c r="N55" s="90"/>
      <c r="O55" s="90"/>
      <c r="P55" s="90"/>
    </row>
    <row r="56" spans="3:16" ht="14.65" thickBot="1" x14ac:dyDescent="0.5">
      <c r="C56" s="91">
        <f t="shared" si="7"/>
        <v>0</v>
      </c>
      <c r="D56" s="91"/>
      <c r="E56" s="117">
        <f t="shared" si="8"/>
        <v>18</v>
      </c>
      <c r="F56" s="91" t="s">
        <v>43</v>
      </c>
      <c r="G56" s="92" t="s">
        <v>96</v>
      </c>
      <c r="H56" s="92"/>
      <c r="I56" s="91" t="s">
        <v>48</v>
      </c>
      <c r="J56" s="93" t="s">
        <v>62</v>
      </c>
      <c r="K56" s="93" t="s">
        <v>50</v>
      </c>
      <c r="L56" s="93" t="s">
        <v>68</v>
      </c>
      <c r="M56" s="93"/>
      <c r="N56" s="93"/>
      <c r="O56" s="93"/>
      <c r="P56" s="93"/>
    </row>
    <row r="57" spans="3:16" x14ac:dyDescent="0.45">
      <c r="C57" s="85">
        <f t="shared" si="7"/>
        <v>0</v>
      </c>
      <c r="D57" s="86" t="s">
        <v>73</v>
      </c>
      <c r="E57" s="115">
        <f t="shared" si="8"/>
        <v>19</v>
      </c>
      <c r="F57" s="85" t="s">
        <v>38</v>
      </c>
      <c r="G57" s="86" t="s">
        <v>97</v>
      </c>
      <c r="H57" s="86"/>
      <c r="I57" s="85">
        <v>90</v>
      </c>
      <c r="J57" s="87" t="s">
        <v>64</v>
      </c>
      <c r="K57" s="86" t="s">
        <v>50</v>
      </c>
      <c r="L57" s="86" t="s">
        <v>68</v>
      </c>
      <c r="M57" s="86"/>
      <c r="N57" s="86"/>
      <c r="O57" s="86"/>
      <c r="P57" s="86"/>
    </row>
    <row r="58" spans="3:16" x14ac:dyDescent="0.45">
      <c r="C58" s="88">
        <f t="shared" si="7"/>
        <v>0</v>
      </c>
      <c r="D58" s="110" t="s">
        <v>80</v>
      </c>
      <c r="E58" s="116">
        <f t="shared" si="8"/>
        <v>20</v>
      </c>
      <c r="F58" s="88" t="s">
        <v>38</v>
      </c>
      <c r="G58" s="89" t="s">
        <v>98</v>
      </c>
      <c r="H58" s="89"/>
      <c r="I58" s="88">
        <v>90</v>
      </c>
      <c r="J58" s="90" t="s">
        <v>65</v>
      </c>
      <c r="K58" s="89" t="s">
        <v>50</v>
      </c>
      <c r="L58" s="89" t="s">
        <v>68</v>
      </c>
      <c r="M58" s="89"/>
      <c r="N58" s="89"/>
      <c r="O58" s="89"/>
      <c r="P58" s="89"/>
    </row>
    <row r="59" spans="3:16" x14ac:dyDescent="0.45">
      <c r="C59" s="88">
        <f t="shared" si="7"/>
        <v>0</v>
      </c>
      <c r="D59" s="89"/>
      <c r="E59" s="116">
        <f t="shared" si="8"/>
        <v>21</v>
      </c>
      <c r="F59" s="88" t="s">
        <v>44</v>
      </c>
      <c r="G59" s="89" t="s">
        <v>99</v>
      </c>
      <c r="H59" s="89"/>
      <c r="I59" s="88">
        <v>90</v>
      </c>
      <c r="J59" s="90" t="s">
        <v>63</v>
      </c>
      <c r="K59" s="89" t="s">
        <v>50</v>
      </c>
      <c r="L59" s="89" t="s">
        <v>68</v>
      </c>
      <c r="M59" s="89"/>
      <c r="N59" s="89"/>
      <c r="O59" s="89"/>
      <c r="P59" s="89"/>
    </row>
    <row r="60" spans="3:16" x14ac:dyDescent="0.45">
      <c r="C60" s="88">
        <f t="shared" si="7"/>
        <v>0</v>
      </c>
      <c r="D60" s="89"/>
      <c r="E60" s="116">
        <f t="shared" si="8"/>
        <v>22</v>
      </c>
      <c r="F60" s="88" t="s">
        <v>38</v>
      </c>
      <c r="G60" s="89" t="s">
        <v>100</v>
      </c>
      <c r="H60" s="89"/>
      <c r="I60" s="88">
        <v>210</v>
      </c>
      <c r="J60" s="90" t="s">
        <v>65</v>
      </c>
      <c r="K60" s="89" t="s">
        <v>50</v>
      </c>
      <c r="L60" s="89" t="s">
        <v>68</v>
      </c>
      <c r="M60" s="89"/>
      <c r="N60" s="89"/>
      <c r="O60" s="89"/>
      <c r="P60" s="89"/>
    </row>
    <row r="61" spans="3:16" ht="14.65" thickBot="1" x14ac:dyDescent="0.5">
      <c r="C61" s="91">
        <f t="shared" si="7"/>
        <v>0</v>
      </c>
      <c r="D61" s="92"/>
      <c r="E61" s="117">
        <f t="shared" si="8"/>
        <v>23</v>
      </c>
      <c r="F61" s="91" t="s">
        <v>44</v>
      </c>
      <c r="G61" s="92" t="s">
        <v>128</v>
      </c>
      <c r="H61" s="92"/>
      <c r="I61" s="91">
        <v>210</v>
      </c>
      <c r="J61" s="93" t="s">
        <v>63</v>
      </c>
      <c r="K61" s="92" t="s">
        <v>50</v>
      </c>
      <c r="L61" s="92" t="s">
        <v>68</v>
      </c>
      <c r="M61" s="92"/>
      <c r="N61" s="92"/>
      <c r="O61" s="92"/>
      <c r="P61" s="92"/>
    </row>
    <row r="62" spans="3:16" x14ac:dyDescent="0.45">
      <c r="C62" s="85">
        <f t="shared" si="7"/>
        <v>1</v>
      </c>
      <c r="D62" s="86" t="s">
        <v>66</v>
      </c>
      <c r="E62" s="115">
        <f t="shared" si="8"/>
        <v>24</v>
      </c>
      <c r="F62" s="85" t="s">
        <v>38</v>
      </c>
      <c r="G62" s="86" t="s">
        <v>101</v>
      </c>
      <c r="H62" s="86"/>
      <c r="I62" s="85">
        <v>180</v>
      </c>
      <c r="J62" s="87" t="s">
        <v>64</v>
      </c>
      <c r="K62" s="86" t="s">
        <v>50</v>
      </c>
      <c r="L62" s="86" t="s">
        <v>68</v>
      </c>
      <c r="M62" s="86"/>
      <c r="N62" s="86"/>
      <c r="O62" s="86"/>
      <c r="P62" s="86"/>
    </row>
    <row r="63" spans="3:16" x14ac:dyDescent="0.45">
      <c r="C63" s="88">
        <f t="shared" si="7"/>
        <v>0</v>
      </c>
      <c r="D63" s="110" t="s">
        <v>81</v>
      </c>
      <c r="E63" s="116">
        <f t="shared" si="8"/>
        <v>25</v>
      </c>
      <c r="F63" s="88" t="s">
        <v>38</v>
      </c>
      <c r="G63" s="89" t="s">
        <v>102</v>
      </c>
      <c r="H63" s="89"/>
      <c r="I63" s="88">
        <v>240</v>
      </c>
      <c r="J63" s="90" t="s">
        <v>65</v>
      </c>
      <c r="K63" s="89" t="s">
        <v>50</v>
      </c>
      <c r="L63" s="89" t="s">
        <v>68</v>
      </c>
      <c r="M63" s="89"/>
      <c r="N63" s="89"/>
      <c r="O63" s="89"/>
      <c r="P63" s="89"/>
    </row>
    <row r="64" spans="3:16" x14ac:dyDescent="0.45">
      <c r="D64" s="94"/>
      <c r="E64" s="95"/>
      <c r="F64" s="95"/>
      <c r="G64" s="95"/>
      <c r="H64" s="94"/>
      <c r="I64" s="94"/>
      <c r="J64" s="96"/>
      <c r="K64" s="96"/>
      <c r="L64" s="96"/>
      <c r="M64" s="68"/>
    </row>
    <row r="65" spans="2:13" x14ac:dyDescent="0.45">
      <c r="D65" s="94"/>
      <c r="E65" s="95"/>
      <c r="F65" s="95"/>
      <c r="G65" s="95"/>
      <c r="H65" s="94"/>
      <c r="I65" s="94"/>
      <c r="J65" s="96"/>
      <c r="K65" s="96"/>
      <c r="L65" s="96"/>
      <c r="M65" s="68"/>
    </row>
    <row r="66" spans="2:13" s="119" customFormat="1" x14ac:dyDescent="0.45">
      <c r="B66" s="112" t="s">
        <v>122</v>
      </c>
      <c r="D66" s="113"/>
      <c r="E66" s="120"/>
      <c r="H66" s="113"/>
      <c r="I66" s="113"/>
      <c r="J66" s="113"/>
      <c r="K66" s="113"/>
    </row>
    <row r="67" spans="2:13" ht="14.65" thickBot="1" x14ac:dyDescent="0.5">
      <c r="E67" s="124" t="s">
        <v>123</v>
      </c>
      <c r="F67" s="125" t="s">
        <v>116</v>
      </c>
      <c r="G67" s="125" t="s">
        <v>117</v>
      </c>
      <c r="H67" s="125" t="s">
        <v>118</v>
      </c>
      <c r="I67" s="132" t="s">
        <v>6</v>
      </c>
      <c r="J67" s="126"/>
      <c r="L67" s="2"/>
    </row>
    <row r="68" spans="2:13" x14ac:dyDescent="0.45">
      <c r="E68" s="133" t="s">
        <v>29</v>
      </c>
      <c r="F68" s="131" t="s">
        <v>46</v>
      </c>
      <c r="G68" s="131"/>
      <c r="H68" s="131"/>
      <c r="I68" s="130" t="s">
        <v>119</v>
      </c>
      <c r="J68" s="129"/>
      <c r="K68" s="129"/>
      <c r="L68" s="129"/>
    </row>
    <row r="69" spans="2:13" x14ac:dyDescent="0.45">
      <c r="E69" s="134" t="s">
        <v>29</v>
      </c>
      <c r="F69" s="46" t="s">
        <v>47</v>
      </c>
      <c r="G69" s="46"/>
      <c r="H69" s="46"/>
      <c r="I69" s="127"/>
      <c r="J69" s="127"/>
      <c r="K69" s="127"/>
      <c r="L69" s="127"/>
    </row>
    <row r="70" spans="2:13" x14ac:dyDescent="0.45">
      <c r="E70" s="134" t="s">
        <v>29</v>
      </c>
      <c r="F70" s="46" t="s">
        <v>109</v>
      </c>
      <c r="G70" s="46"/>
      <c r="H70" s="46"/>
      <c r="I70" s="127"/>
      <c r="J70" s="127"/>
      <c r="K70" s="127"/>
      <c r="L70" s="127"/>
    </row>
    <row r="71" spans="2:13" x14ac:dyDescent="0.45">
      <c r="E71" s="134" t="s">
        <v>106</v>
      </c>
      <c r="F71" s="46" t="s">
        <v>110</v>
      </c>
      <c r="G71" s="46"/>
      <c r="H71" s="46"/>
      <c r="I71" s="127"/>
      <c r="J71" s="127"/>
      <c r="K71" s="127"/>
      <c r="L71" s="127"/>
    </row>
    <row r="72" spans="2:13" x14ac:dyDescent="0.45">
      <c r="E72" s="134" t="s">
        <v>28</v>
      </c>
      <c r="F72" s="46" t="s">
        <v>111</v>
      </c>
      <c r="G72" s="46"/>
      <c r="H72" s="46"/>
      <c r="I72" s="127"/>
      <c r="J72" s="127"/>
      <c r="K72" s="127"/>
      <c r="L72" s="127"/>
    </row>
    <row r="73" spans="2:13" x14ac:dyDescent="0.45">
      <c r="E73" s="134" t="s">
        <v>28</v>
      </c>
      <c r="F73" s="46" t="s">
        <v>112</v>
      </c>
      <c r="G73" s="46"/>
      <c r="H73" s="46"/>
      <c r="I73" s="127"/>
      <c r="J73" s="127"/>
      <c r="K73" s="127"/>
      <c r="L73" s="127"/>
    </row>
    <row r="74" spans="2:13" x14ac:dyDescent="0.45">
      <c r="E74" s="134" t="s">
        <v>31</v>
      </c>
      <c r="F74" s="46" t="s">
        <v>113</v>
      </c>
      <c r="G74" s="46"/>
      <c r="H74" s="46"/>
      <c r="I74" s="127"/>
      <c r="J74" s="127"/>
      <c r="K74" s="127"/>
      <c r="L74" s="127"/>
    </row>
    <row r="75" spans="2:13" x14ac:dyDescent="0.45">
      <c r="E75" s="134" t="s">
        <v>107</v>
      </c>
      <c r="F75" s="46" t="s">
        <v>114</v>
      </c>
      <c r="G75" s="46"/>
      <c r="H75" s="46"/>
      <c r="I75" s="127"/>
      <c r="J75" s="127"/>
      <c r="K75" s="127"/>
      <c r="L75" s="127"/>
    </row>
    <row r="76" spans="2:13" x14ac:dyDescent="0.45">
      <c r="E76" s="135" t="s">
        <v>108</v>
      </c>
      <c r="F76" s="47" t="s">
        <v>115</v>
      </c>
      <c r="G76" s="47"/>
      <c r="H76" s="47"/>
      <c r="I76" s="128"/>
      <c r="J76" s="128"/>
      <c r="K76" s="128"/>
      <c r="L76" s="128"/>
    </row>
  </sheetData>
  <conditionalFormatting sqref="C39:C63">
    <cfRule type="cellIs" dxfId="2" priority="1" operator="equal">
      <formula>0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25" right="0.25" top="0.75" bottom="0.75" header="0.3" footer="0.3"/>
  <pageSetup paperSize="9" scale="9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DCF5B47AEDC24CA8B15C4A2E3F5996" ma:contentTypeVersion="11" ma:contentTypeDescription="Create a new document." ma:contentTypeScope="" ma:versionID="67dc0a61269a282136b69cf33401ad5d">
  <xsd:schema xmlns:xsd="http://www.w3.org/2001/XMLSchema" xmlns:xs="http://www.w3.org/2001/XMLSchema" xmlns:p="http://schemas.microsoft.com/office/2006/metadata/properties" xmlns:ns3="e5834eaf-11d0-40c9-a2f2-c82d31500573" xmlns:ns4="46882024-780f-4c3f-834f-24a3f685a012" targetNamespace="http://schemas.microsoft.com/office/2006/metadata/properties" ma:root="true" ma:fieldsID="340243c5e658e2edf2557f66c1bd22c4" ns3:_="" ns4:_="">
    <xsd:import namespace="e5834eaf-11d0-40c9-a2f2-c82d31500573"/>
    <xsd:import namespace="46882024-780f-4c3f-834f-24a3f685a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34eaf-11d0-40c9-a2f2-c82d31500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82024-780f-4c3f-834f-24a3f685a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B5D474-D2C0-41AF-AB90-ACC68B212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34eaf-11d0-40c9-a2f2-c82d31500573"/>
    <ds:schemaRef ds:uri="46882024-780f-4c3f-834f-24a3f685a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B52D9-D643-41FD-8431-1DAB62A0C8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16DC22-4925-4ECA-9995-4DA014B423F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6882024-780f-4c3f-834f-24a3f685a012"/>
    <ds:schemaRef ds:uri="e5834eaf-11d0-40c9-a2f2-c82d3150057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HowTo</vt:lpstr>
      <vt:lpstr>Agenda</vt:lpstr>
      <vt:lpstr>Agenda (2)</vt:lpstr>
      <vt:lpstr>Agenda (3)</vt:lpstr>
      <vt:lpstr>Agenda!Print_Area</vt:lpstr>
      <vt:lpstr>'Agenda (2)'!Print_Area</vt:lpstr>
      <vt:lpstr>'Agenda (3)'!Print_Area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Фроловы</dc:creator>
  <cp:keywords/>
  <dc:description/>
  <cp:lastModifiedBy>Frolov, Sergey</cp:lastModifiedBy>
  <cp:revision/>
  <dcterms:created xsi:type="dcterms:W3CDTF">2017-06-14T21:10:14Z</dcterms:created>
  <dcterms:modified xsi:type="dcterms:W3CDTF">2020-08-20T14:46:24Z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0x0101003BDCF5B47AEDC24CA8B15C4A2E3F5996</vt:lpwstr>
  </property>
</Properties>
</file>