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o Andrés\Dropbox\Maestría en Estadística\2018 - 1\Técnicas de Muestreo\Tarea - Lista 2\Proyecto_Lista2\Outputs\"/>
    </mc:Choice>
  </mc:AlternateContent>
  <xr:revisionPtr revIDLastSave="0" documentId="10_ncr:8100000_{868CE65E-1E43-4ADA-800B-86DFAC59DFF6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1" sheetId="10" r:id="rId2"/>
    <sheet name="2" sheetId="11" r:id="rId3"/>
    <sheet name="3" sheetId="12" r:id="rId4"/>
    <sheet name="4" sheetId="13" r:id="rId5"/>
    <sheet name="5" sheetId="14" r:id="rId6"/>
    <sheet name="6" sheetId="15" r:id="rId7"/>
    <sheet name="7" sheetId="16" r:id="rId8"/>
    <sheet name="8" sheetId="17" r:id="rId9"/>
    <sheet name="9" sheetId="18" r:id="rId10"/>
    <sheet name="10" sheetId="19" r:id="rId11"/>
    <sheet name="11" sheetId="20" r:id="rId12"/>
    <sheet name="12" sheetId="21" r:id="rId13"/>
  </sheets>
  <calcPr calcId="162913"/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D11" i="21"/>
  <c r="D10" i="21"/>
  <c r="E10" i="21" s="1"/>
  <c r="D9" i="21"/>
  <c r="D8" i="21"/>
  <c r="E8" i="21" s="1"/>
  <c r="D7" i="21"/>
  <c r="D6" i="21"/>
  <c r="E6" i="21" s="1"/>
  <c r="D5" i="21"/>
  <c r="D4" i="21"/>
  <c r="E4" i="21" s="1"/>
  <c r="D3" i="21"/>
  <c r="D2" i="21"/>
  <c r="E2" i="21" s="1"/>
  <c r="D11" i="20"/>
  <c r="D10" i="20"/>
  <c r="E10" i="20" s="1"/>
  <c r="D9" i="20"/>
  <c r="D8" i="20"/>
  <c r="E8" i="20" s="1"/>
  <c r="D7" i="20"/>
  <c r="D6" i="20"/>
  <c r="E6" i="20" s="1"/>
  <c r="D5" i="20"/>
  <c r="D4" i="20"/>
  <c r="E4" i="20" s="1"/>
  <c r="D3" i="20"/>
  <c r="D2" i="20"/>
  <c r="E2" i="20" s="1"/>
  <c r="D11" i="19"/>
  <c r="D10" i="19"/>
  <c r="E10" i="19" s="1"/>
  <c r="D9" i="19"/>
  <c r="D8" i="19"/>
  <c r="D7" i="19"/>
  <c r="D6" i="19"/>
  <c r="E6" i="19" s="1"/>
  <c r="D5" i="19"/>
  <c r="D4" i="19"/>
  <c r="E4" i="19" s="1"/>
  <c r="D3" i="19"/>
  <c r="D2" i="19"/>
  <c r="D11" i="18"/>
  <c r="D10" i="18"/>
  <c r="E10" i="18" s="1"/>
  <c r="D9" i="18"/>
  <c r="D8" i="18"/>
  <c r="D7" i="18"/>
  <c r="D6" i="18"/>
  <c r="E6" i="18" s="1"/>
  <c r="D5" i="18"/>
  <c r="D4" i="18"/>
  <c r="D3" i="18"/>
  <c r="D2" i="18"/>
  <c r="E2" i="18" s="1"/>
  <c r="D11" i="17"/>
  <c r="D10" i="17"/>
  <c r="E10" i="17" s="1"/>
  <c r="D9" i="17"/>
  <c r="D8" i="17"/>
  <c r="E8" i="17" s="1"/>
  <c r="D7" i="17"/>
  <c r="D6" i="17"/>
  <c r="E6" i="17" s="1"/>
  <c r="D5" i="17"/>
  <c r="D4" i="17"/>
  <c r="E4" i="17" s="1"/>
  <c r="D3" i="17"/>
  <c r="D2" i="17"/>
  <c r="E2" i="17" s="1"/>
  <c r="D11" i="16"/>
  <c r="D10" i="16"/>
  <c r="E10" i="16" s="1"/>
  <c r="D9" i="16"/>
  <c r="D8" i="16"/>
  <c r="D7" i="16"/>
  <c r="D6" i="16"/>
  <c r="D5" i="16"/>
  <c r="D4" i="16"/>
  <c r="E4" i="16" s="1"/>
  <c r="D3" i="16"/>
  <c r="D2" i="16"/>
  <c r="D11" i="15"/>
  <c r="D10" i="15"/>
  <c r="E10" i="15" s="1"/>
  <c r="D9" i="15"/>
  <c r="D8" i="15"/>
  <c r="E8" i="15" s="1"/>
  <c r="D7" i="15"/>
  <c r="D6" i="15"/>
  <c r="E6" i="15" s="1"/>
  <c r="D5" i="15"/>
  <c r="D4" i="15"/>
  <c r="E4" i="15" s="1"/>
  <c r="D3" i="15"/>
  <c r="D2" i="15"/>
  <c r="E2" i="15" s="1"/>
  <c r="D11" i="14"/>
  <c r="E11" i="14" s="1"/>
  <c r="D10" i="14"/>
  <c r="D9" i="14"/>
  <c r="D8" i="14"/>
  <c r="D7" i="14"/>
  <c r="E7" i="14" s="1"/>
  <c r="D6" i="14"/>
  <c r="E6" i="14" s="1"/>
  <c r="D5" i="14"/>
  <c r="D4" i="14"/>
  <c r="D3" i="14"/>
  <c r="D2" i="14"/>
  <c r="D11" i="13"/>
  <c r="D10" i="13"/>
  <c r="E10" i="13" s="1"/>
  <c r="D9" i="13"/>
  <c r="D8" i="13"/>
  <c r="E8" i="13" s="1"/>
  <c r="D7" i="13"/>
  <c r="D6" i="13"/>
  <c r="E6" i="13" s="1"/>
  <c r="D5" i="13"/>
  <c r="D4" i="13"/>
  <c r="E4" i="13" s="1"/>
  <c r="D3" i="13"/>
  <c r="D2" i="13"/>
  <c r="E2" i="13" s="1"/>
  <c r="D11" i="12"/>
  <c r="D10" i="12"/>
  <c r="E10" i="12" s="1"/>
  <c r="D9" i="12"/>
  <c r="D8" i="12"/>
  <c r="E8" i="12" s="1"/>
  <c r="D7" i="12"/>
  <c r="D6" i="12"/>
  <c r="E6" i="12" s="1"/>
  <c r="D5" i="12"/>
  <c r="D4" i="12"/>
  <c r="E4" i="12" s="1"/>
  <c r="D3" i="12"/>
  <c r="D2" i="12"/>
  <c r="E2" i="12" s="1"/>
  <c r="D11" i="11"/>
  <c r="D10" i="11"/>
  <c r="D9" i="11"/>
  <c r="D8" i="11"/>
  <c r="D7" i="11"/>
  <c r="D6" i="11"/>
  <c r="D5" i="11"/>
  <c r="D4" i="11"/>
  <c r="D3" i="11"/>
  <c r="D2" i="11"/>
  <c r="D11" i="10"/>
  <c r="D10" i="10"/>
  <c r="D9" i="10"/>
  <c r="D8" i="10"/>
  <c r="D7" i="10"/>
  <c r="D6" i="10"/>
  <c r="D5" i="10"/>
  <c r="D4" i="10"/>
  <c r="E4" i="10" s="1"/>
  <c r="D3" i="10"/>
  <c r="D2" i="10"/>
  <c r="E2" i="10" s="1"/>
  <c r="E10" i="10"/>
  <c r="E8" i="10"/>
  <c r="E6" i="10"/>
  <c r="E3" i="21" l="1"/>
  <c r="E12" i="21" s="1"/>
  <c r="E5" i="21"/>
  <c r="E7" i="21"/>
  <c r="E9" i="21"/>
  <c r="E11" i="21"/>
  <c r="E3" i="20"/>
  <c r="E12" i="20" s="1"/>
  <c r="E5" i="20"/>
  <c r="E7" i="20"/>
  <c r="E9" i="20"/>
  <c r="E11" i="20"/>
  <c r="E2" i="19"/>
  <c r="E8" i="19"/>
  <c r="E3" i="19"/>
  <c r="E5" i="19"/>
  <c r="E7" i="19"/>
  <c r="E9" i="19"/>
  <c r="E11" i="19"/>
  <c r="E4" i="18"/>
  <c r="E8" i="18"/>
  <c r="E3" i="18"/>
  <c r="E12" i="18" s="1"/>
  <c r="E5" i="18"/>
  <c r="E7" i="18"/>
  <c r="E9" i="18"/>
  <c r="E11" i="18"/>
  <c r="E12" i="17"/>
  <c r="E3" i="17"/>
  <c r="E5" i="17"/>
  <c r="E7" i="17"/>
  <c r="E9" i="17"/>
  <c r="E11" i="17"/>
  <c r="E2" i="16"/>
  <c r="E6" i="16"/>
  <c r="E8" i="16"/>
  <c r="E3" i="16"/>
  <c r="E7" i="16"/>
  <c r="E9" i="16"/>
  <c r="E5" i="16"/>
  <c r="E11" i="16"/>
  <c r="E7" i="15"/>
  <c r="E3" i="15"/>
  <c r="E9" i="15"/>
  <c r="E5" i="15"/>
  <c r="E12" i="15" s="1"/>
  <c r="E11" i="15"/>
  <c r="E2" i="14"/>
  <c r="E4" i="14"/>
  <c r="E8" i="14"/>
  <c r="E10" i="14"/>
  <c r="E3" i="14"/>
  <c r="E5" i="14"/>
  <c r="E9" i="14"/>
  <c r="E3" i="13"/>
  <c r="E12" i="13" s="1"/>
  <c r="E5" i="13"/>
  <c r="E7" i="13"/>
  <c r="E9" i="13"/>
  <c r="E11" i="13"/>
  <c r="E3" i="12"/>
  <c r="E12" i="12" s="1"/>
  <c r="E7" i="12"/>
  <c r="E9" i="12"/>
  <c r="E5" i="12"/>
  <c r="E11" i="12"/>
  <c r="E2" i="11"/>
  <c r="E4" i="11"/>
  <c r="E6" i="11"/>
  <c r="E8" i="11"/>
  <c r="E10" i="11"/>
  <c r="E5" i="11"/>
  <c r="E11" i="11"/>
  <c r="E3" i="11"/>
  <c r="E7" i="11"/>
  <c r="E9" i="11"/>
  <c r="E3" i="10"/>
  <c r="E5" i="10"/>
  <c r="E7" i="10"/>
  <c r="E9" i="10"/>
  <c r="E11" i="10"/>
  <c r="F11" i="21" l="1"/>
  <c r="G11" i="21" s="1"/>
  <c r="F9" i="21"/>
  <c r="G9" i="21" s="1"/>
  <c r="F7" i="21"/>
  <c r="G7" i="21" s="1"/>
  <c r="F5" i="21"/>
  <c r="G5" i="21" s="1"/>
  <c r="F3" i="21"/>
  <c r="G3" i="21" s="1"/>
  <c r="F10" i="21"/>
  <c r="G10" i="21" s="1"/>
  <c r="F8" i="21"/>
  <c r="G8" i="21" s="1"/>
  <c r="F6" i="21"/>
  <c r="G6" i="21" s="1"/>
  <c r="F4" i="21"/>
  <c r="G4" i="21" s="1"/>
  <c r="F2" i="21"/>
  <c r="G2" i="21" s="1"/>
  <c r="F11" i="20"/>
  <c r="G11" i="20" s="1"/>
  <c r="F9" i="20"/>
  <c r="G9" i="20" s="1"/>
  <c r="F7" i="20"/>
  <c r="G7" i="20" s="1"/>
  <c r="F5" i="20"/>
  <c r="G5" i="20" s="1"/>
  <c r="F3" i="20"/>
  <c r="G3" i="20" s="1"/>
  <c r="F10" i="20"/>
  <c r="G10" i="20" s="1"/>
  <c r="F8" i="20"/>
  <c r="G8" i="20" s="1"/>
  <c r="F6" i="20"/>
  <c r="G6" i="20" s="1"/>
  <c r="F4" i="20"/>
  <c r="G4" i="20" s="1"/>
  <c r="F2" i="20"/>
  <c r="G2" i="20" s="1"/>
  <c r="E12" i="19"/>
  <c r="F9" i="18"/>
  <c r="G9" i="18" s="1"/>
  <c r="F7" i="18"/>
  <c r="G7" i="18" s="1"/>
  <c r="F5" i="18"/>
  <c r="G5" i="18" s="1"/>
  <c r="F3" i="18"/>
  <c r="G3" i="18" s="1"/>
  <c r="F11" i="18"/>
  <c r="G11" i="18" s="1"/>
  <c r="F10" i="18"/>
  <c r="G10" i="18" s="1"/>
  <c r="F8" i="18"/>
  <c r="G8" i="18" s="1"/>
  <c r="F6" i="18"/>
  <c r="G6" i="18" s="1"/>
  <c r="F4" i="18"/>
  <c r="G4" i="18" s="1"/>
  <c r="F2" i="18"/>
  <c r="G2" i="18" s="1"/>
  <c r="G12" i="18" s="1"/>
  <c r="F11" i="17"/>
  <c r="G11" i="17" s="1"/>
  <c r="F9" i="17"/>
  <c r="G9" i="17" s="1"/>
  <c r="F7" i="17"/>
  <c r="G7" i="17" s="1"/>
  <c r="F5" i="17"/>
  <c r="G5" i="17" s="1"/>
  <c r="F3" i="17"/>
  <c r="G3" i="17" s="1"/>
  <c r="F10" i="17"/>
  <c r="G10" i="17" s="1"/>
  <c r="F8" i="17"/>
  <c r="G8" i="17" s="1"/>
  <c r="F6" i="17"/>
  <c r="G6" i="17" s="1"/>
  <c r="F4" i="17"/>
  <c r="G4" i="17" s="1"/>
  <c r="F2" i="17"/>
  <c r="G2" i="17" s="1"/>
  <c r="E12" i="16"/>
  <c r="F6" i="15"/>
  <c r="G6" i="15" s="1"/>
  <c r="F11" i="15"/>
  <c r="G11" i="15" s="1"/>
  <c r="F9" i="15"/>
  <c r="G9" i="15" s="1"/>
  <c r="F7" i="15"/>
  <c r="G7" i="15" s="1"/>
  <c r="F5" i="15"/>
  <c r="G5" i="15" s="1"/>
  <c r="F3" i="15"/>
  <c r="G3" i="15" s="1"/>
  <c r="F4" i="15"/>
  <c r="G4" i="15" s="1"/>
  <c r="F2" i="15"/>
  <c r="G2" i="15" s="1"/>
  <c r="G12" i="15" s="1"/>
  <c r="F10" i="15"/>
  <c r="G10" i="15" s="1"/>
  <c r="F8" i="15"/>
  <c r="G8" i="15" s="1"/>
  <c r="E12" i="14"/>
  <c r="F11" i="13"/>
  <c r="G11" i="13" s="1"/>
  <c r="F9" i="13"/>
  <c r="G9" i="13" s="1"/>
  <c r="F7" i="13"/>
  <c r="G7" i="13" s="1"/>
  <c r="F5" i="13"/>
  <c r="G5" i="13" s="1"/>
  <c r="F3" i="13"/>
  <c r="G3" i="13" s="1"/>
  <c r="F10" i="13"/>
  <c r="G10" i="13" s="1"/>
  <c r="F8" i="13"/>
  <c r="G8" i="13" s="1"/>
  <c r="F6" i="13"/>
  <c r="G6" i="13" s="1"/>
  <c r="F4" i="13"/>
  <c r="G4" i="13" s="1"/>
  <c r="F2" i="13"/>
  <c r="G2" i="13" s="1"/>
  <c r="F8" i="12"/>
  <c r="G8" i="12" s="1"/>
  <c r="F4" i="12"/>
  <c r="G4" i="12" s="1"/>
  <c r="F11" i="12"/>
  <c r="G11" i="12" s="1"/>
  <c r="F9" i="12"/>
  <c r="G9" i="12" s="1"/>
  <c r="F7" i="12"/>
  <c r="G7" i="12" s="1"/>
  <c r="F5" i="12"/>
  <c r="G5" i="12" s="1"/>
  <c r="F3" i="12"/>
  <c r="G3" i="12" s="1"/>
  <c r="F6" i="12"/>
  <c r="G6" i="12" s="1"/>
  <c r="F2" i="12"/>
  <c r="G2" i="12" s="1"/>
  <c r="G12" i="12" s="1"/>
  <c r="F10" i="12"/>
  <c r="G10" i="12" s="1"/>
  <c r="E12" i="11"/>
  <c r="E12" i="10"/>
  <c r="F2" i="10" s="1"/>
  <c r="G2" i="10" s="1"/>
  <c r="G12" i="21" l="1"/>
  <c r="G12" i="20"/>
  <c r="F11" i="19"/>
  <c r="G11" i="19" s="1"/>
  <c r="F7" i="19"/>
  <c r="G7" i="19" s="1"/>
  <c r="F5" i="19"/>
  <c r="G5" i="19" s="1"/>
  <c r="F9" i="19"/>
  <c r="G9" i="19" s="1"/>
  <c r="F3" i="19"/>
  <c r="G3" i="19" s="1"/>
  <c r="F10" i="19"/>
  <c r="G10" i="19" s="1"/>
  <c r="F8" i="19"/>
  <c r="G8" i="19" s="1"/>
  <c r="F6" i="19"/>
  <c r="G6" i="19" s="1"/>
  <c r="F4" i="19"/>
  <c r="G4" i="19" s="1"/>
  <c r="F2" i="19"/>
  <c r="G2" i="19" s="1"/>
  <c r="G12" i="19" s="1"/>
  <c r="G12" i="17"/>
  <c r="F11" i="16"/>
  <c r="G11" i="16" s="1"/>
  <c r="F9" i="16"/>
  <c r="G9" i="16" s="1"/>
  <c r="F7" i="16"/>
  <c r="G7" i="16" s="1"/>
  <c r="F5" i="16"/>
  <c r="G5" i="16" s="1"/>
  <c r="F3" i="16"/>
  <c r="G3" i="16" s="1"/>
  <c r="F10" i="16"/>
  <c r="G10" i="16" s="1"/>
  <c r="F8" i="16"/>
  <c r="G8" i="16" s="1"/>
  <c r="F6" i="16"/>
  <c r="G6" i="16" s="1"/>
  <c r="F4" i="16"/>
  <c r="G4" i="16" s="1"/>
  <c r="F2" i="16"/>
  <c r="G2" i="16" s="1"/>
  <c r="F11" i="14"/>
  <c r="G11" i="14" s="1"/>
  <c r="F9" i="14"/>
  <c r="G9" i="14" s="1"/>
  <c r="F7" i="14"/>
  <c r="G7" i="14" s="1"/>
  <c r="F5" i="14"/>
  <c r="G5" i="14" s="1"/>
  <c r="F3" i="14"/>
  <c r="G3" i="14" s="1"/>
  <c r="F10" i="14"/>
  <c r="G10" i="14" s="1"/>
  <c r="F8" i="14"/>
  <c r="G8" i="14" s="1"/>
  <c r="F6" i="14"/>
  <c r="G6" i="14" s="1"/>
  <c r="F4" i="14"/>
  <c r="G4" i="14" s="1"/>
  <c r="F2" i="14"/>
  <c r="G2" i="14" s="1"/>
  <c r="G12" i="14" s="1"/>
  <c r="G12" i="13"/>
  <c r="F3" i="11"/>
  <c r="G3" i="11" s="1"/>
  <c r="F11" i="11"/>
  <c r="G11" i="11" s="1"/>
  <c r="F9" i="11"/>
  <c r="G9" i="11" s="1"/>
  <c r="F7" i="11"/>
  <c r="G7" i="11" s="1"/>
  <c r="F5" i="11"/>
  <c r="G5" i="11" s="1"/>
  <c r="F10" i="11"/>
  <c r="G10" i="11" s="1"/>
  <c r="F8" i="11"/>
  <c r="G8" i="11" s="1"/>
  <c r="F6" i="11"/>
  <c r="G6" i="11" s="1"/>
  <c r="F4" i="11"/>
  <c r="G4" i="11" s="1"/>
  <c r="F2" i="11"/>
  <c r="G2" i="11" s="1"/>
  <c r="G12" i="11" s="1"/>
  <c r="F6" i="10"/>
  <c r="G6" i="10" s="1"/>
  <c r="F5" i="10"/>
  <c r="G5" i="10" s="1"/>
  <c r="F7" i="10"/>
  <c r="G7" i="10" s="1"/>
  <c r="F8" i="10"/>
  <c r="G8" i="10" s="1"/>
  <c r="F3" i="10"/>
  <c r="G3" i="10" s="1"/>
  <c r="F9" i="10"/>
  <c r="G9" i="10" s="1"/>
  <c r="F10" i="10"/>
  <c r="G10" i="10" s="1"/>
  <c r="F4" i="10"/>
  <c r="G4" i="10" s="1"/>
  <c r="F11" i="10"/>
  <c r="G11" i="10" s="1"/>
  <c r="G12" i="16" l="1"/>
  <c r="G12" i="10"/>
</calcChain>
</file>

<file path=xl/sharedStrings.xml><?xml version="1.0" encoding="utf-8"?>
<sst xmlns="http://schemas.openxmlformats.org/spreadsheetml/2006/main" count="189" uniqueCount="117">
  <si>
    <t>Rank &amp; Title</t>
  </si>
  <si>
    <t>IMDb Rating</t>
  </si>
  <si>
    <t>Año</t>
  </si>
  <si>
    <t>Estrato</t>
  </si>
  <si>
    <t>ID_unit</t>
  </si>
  <si>
    <t>Prob</t>
  </si>
  <si>
    <t>Stratum</t>
  </si>
  <si>
    <t>29</t>
  </si>
  <si>
    <t>35</t>
  </si>
  <si>
    <t>76</t>
  </si>
  <si>
    <t>109. Metropolis (1927)</t>
  </si>
  <si>
    <t>125. Ikiru (1952)</t>
  </si>
  <si>
    <t>89. Taxi Driver (1976)</t>
  </si>
  <si>
    <t>8,2</t>
  </si>
  <si>
    <t>8,3</t>
  </si>
  <si>
    <t>8,1</t>
  </si>
  <si>
    <t>8,0</t>
  </si>
  <si>
    <t>Rating</t>
  </si>
  <si>
    <t>Votes</t>
  </si>
  <si>
    <t>  24,9%</t>
  </si>
  <si>
    <t>  23,4%</t>
  </si>
  <si>
    <t>  13,4%</t>
  </si>
  <si>
    <t>  5,3%</t>
  </si>
  <si>
    <t>  2,8%</t>
  </si>
  <si>
    <t>  1,3%</t>
  </si>
  <si>
    <t>  0,9%</t>
  </si>
  <si>
    <t>  0,7%</t>
  </si>
  <si>
    <t>  2,4%</t>
  </si>
  <si>
    <t>  27,1%</t>
  </si>
  <si>
    <t>  21,9%</t>
  </si>
  <si>
    <t>  24,0%</t>
  </si>
  <si>
    <t>  12,3%</t>
  </si>
  <si>
    <t>  4,4%</t>
  </si>
  <si>
    <t>  2,6%</t>
  </si>
  <si>
    <t>  21,4%</t>
  </si>
  <si>
    <t>  25,6%</t>
  </si>
  <si>
    <t>  27,7%</t>
  </si>
  <si>
    <t>  14,9%</t>
  </si>
  <si>
    <t>  5,4%</t>
  </si>
  <si>
    <t>  2,2%</t>
  </si>
  <si>
    <t>  0,6%</t>
  </si>
  <si>
    <t>  0,4%</t>
  </si>
  <si>
    <t>  0,8%</t>
  </si>
  <si>
    <t>  1,0%</t>
  </si>
  <si>
    <t>  20,4%</t>
  </si>
  <si>
    <t>  0,5%</t>
  </si>
  <si>
    <t>  17,5%</t>
  </si>
  <si>
    <t>  1,8%</t>
  </si>
  <si>
    <t>  0,3%</t>
  </si>
  <si>
    <t>  1,6%</t>
  </si>
  <si>
    <t>  20,8%</t>
  </si>
  <si>
    <t>  2,3%</t>
  </si>
  <si>
    <t>  1,4%</t>
  </si>
  <si>
    <t>Mean</t>
  </si>
  <si>
    <t>SD</t>
  </si>
  <si>
    <t>25</t>
  </si>
  <si>
    <t>97. Ladri di biciclette (1948)</t>
  </si>
  <si>
    <t>73</t>
  </si>
  <si>
    <t>51. Apocalypse Now (1979)</t>
  </si>
  <si>
    <t>8,4</t>
  </si>
  <si>
    <t>90</t>
  </si>
  <si>
    <t>43. Los cazadores del arca perdida (1981)</t>
  </si>
  <si>
    <t>8,5</t>
  </si>
  <si>
    <t>114</t>
  </si>
  <si>
    <t>214. Nausicaä del Valle del Viento (1984)</t>
  </si>
  <si>
    <t>132</t>
  </si>
  <si>
    <t>21. Ciudad de Dios (2002)</t>
  </si>
  <si>
    <t>8,6</t>
  </si>
  <si>
    <t>205</t>
  </si>
  <si>
    <t>170. Kill Bill: Vol. 1 (2003)</t>
  </si>
  <si>
    <t>211</t>
  </si>
  <si>
    <t>179. Eskiya (1996)</t>
  </si>
  <si>
    <t>240</t>
  </si>
  <si>
    <t>232. Hechizo del tiempo (1993)</t>
  </si>
  <si>
    <t>244</t>
  </si>
  <si>
    <t>243. Guardianes de la Galaxia (2014)</t>
  </si>
  <si>
    <t>  23,5%</t>
  </si>
  <si>
    <t>  24,8%</t>
  </si>
  <si>
    <t>  26,6%</t>
  </si>
  <si>
    <t>  13,8%</t>
  </si>
  <si>
    <t>  4,9%</t>
  </si>
  <si>
    <t>  26,7%</t>
  </si>
  <si>
    <t>  12,4%</t>
  </si>
  <si>
    <t>  4,8%</t>
  </si>
  <si>
    <t>  1,1%</t>
  </si>
  <si>
    <t>  27,4%</t>
  </si>
  <si>
    <t>  13,0%</t>
  </si>
  <si>
    <t>  3,9%</t>
  </si>
  <si>
    <t>  0,2%</t>
  </si>
  <si>
    <t>  22,9%</t>
  </si>
  <si>
    <t>  29,8%</t>
  </si>
  <si>
    <t>  16,1%</t>
  </si>
  <si>
    <t>  5,2%</t>
  </si>
  <si>
    <t>  2,1%</t>
  </si>
  <si>
    <t>  1,5%</t>
  </si>
  <si>
    <t>  27,6%</t>
  </si>
  <si>
    <t>  32,7%</t>
  </si>
  <si>
    <t>  9,1%</t>
  </si>
  <si>
    <t>  2,7%</t>
  </si>
  <si>
    <t>  1,2%</t>
  </si>
  <si>
    <t>  18,8%</t>
  </si>
  <si>
    <t>  29,5%</t>
  </si>
  <si>
    <t>  5,6%</t>
  </si>
  <si>
    <t>  2,5%</t>
  </si>
  <si>
    <t>  42,6%</t>
  </si>
  <si>
    <t>  21,1%</t>
  </si>
  <si>
    <t>  9,0%</t>
  </si>
  <si>
    <t>  3,2%</t>
  </si>
  <si>
    <t>  2,9%</t>
  </si>
  <si>
    <t>  32,4%</t>
  </si>
  <si>
    <t>  19,6%</t>
  </si>
  <si>
    <t>  6,4%</t>
  </si>
  <si>
    <t>  19,7%</t>
  </si>
  <si>
    <t>  23,7%</t>
  </si>
  <si>
    <t>  28,5%</t>
  </si>
  <si>
    <t>  16,5%</t>
  </si>
  <si>
    <t>  6,2%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</si>
</sst>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0"/>
      <color rgb="FFFFFFFF"/>
      <name val="Verdana"/>
      <family val="2"/>
    </font>
    <font>
      <b/>
      <sz val="9"/>
      <color rgb="FF666666"/>
      <name val="Verdana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14" sqref="J14"/>
    </sheetView>
  </sheetViews>
  <sheetFormatPr baseColWidth="10" defaultColWidth="9.140625" defaultRowHeight="15" x14ac:dyDescent="0.25"/>
  <cols>
    <col min="2" max="2" width="54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53</v>
      </c>
      <c r="J1" t="s">
        <v>54</v>
      </c>
    </row>
    <row r="2" spans="1:10" x14ac:dyDescent="0.25">
      <c r="A2" t="s">
        <v>55</v>
      </c>
      <c r="B2" t="s">
        <v>56</v>
      </c>
      <c r="C2" t="s">
        <v>14</v>
      </c>
      <c r="D2">
        <v>1948</v>
      </c>
      <c r="E2">
        <v>1</v>
      </c>
      <c r="F2">
        <v>25</v>
      </c>
      <c r="G2">
        <v>4.4117647058823532E-2</v>
      </c>
      <c r="H2">
        <v>1</v>
      </c>
      <c r="I2">
        <f>+'1'!E12</f>
        <v>8.1743941080757043</v>
      </c>
      <c r="J2" s="1">
        <f>+'1'!G12</f>
        <v>1.771426503514417</v>
      </c>
    </row>
    <row r="3" spans="1:10" x14ac:dyDescent="0.25">
      <c r="A3" t="s">
        <v>7</v>
      </c>
      <c r="B3" t="s">
        <v>10</v>
      </c>
      <c r="C3" t="s">
        <v>13</v>
      </c>
      <c r="D3">
        <v>1927</v>
      </c>
      <c r="E3">
        <v>1</v>
      </c>
      <c r="F3">
        <v>29</v>
      </c>
      <c r="G3" s="1">
        <v>2.9411764705882353E-2</v>
      </c>
      <c r="H3">
        <v>1</v>
      </c>
      <c r="I3">
        <f>+'2'!E12</f>
        <v>7.757188279472631</v>
      </c>
      <c r="J3" s="1">
        <f>+'2'!G12</f>
        <v>2.5105951096420376</v>
      </c>
    </row>
    <row r="4" spans="1:10" x14ac:dyDescent="0.25">
      <c r="A4" t="s">
        <v>8</v>
      </c>
      <c r="B4" t="s">
        <v>11</v>
      </c>
      <c r="C4" t="s">
        <v>13</v>
      </c>
      <c r="D4">
        <v>1952</v>
      </c>
      <c r="E4">
        <v>1</v>
      </c>
      <c r="F4">
        <v>35</v>
      </c>
      <c r="G4" s="1">
        <v>2.9411764705882353E-2</v>
      </c>
      <c r="H4">
        <v>1</v>
      </c>
      <c r="I4">
        <f>+'3'!E12</f>
        <v>7.7612015824822889</v>
      </c>
      <c r="J4" s="1">
        <f>+'3'!G12</f>
        <v>2.3818033664458929</v>
      </c>
    </row>
    <row r="5" spans="1:10" x14ac:dyDescent="0.25">
      <c r="A5" t="s">
        <v>57</v>
      </c>
      <c r="B5" t="s">
        <v>58</v>
      </c>
      <c r="C5" t="s">
        <v>59</v>
      </c>
      <c r="D5">
        <v>1979</v>
      </c>
      <c r="E5">
        <v>2</v>
      </c>
      <c r="F5">
        <v>73</v>
      </c>
      <c r="G5">
        <v>0.1</v>
      </c>
      <c r="H5">
        <v>2</v>
      </c>
      <c r="I5">
        <f>+'4'!E12</f>
        <v>8.3428679216080788</v>
      </c>
      <c r="J5" s="1">
        <f>+'4'!G12</f>
        <v>1.6688942849700783</v>
      </c>
    </row>
    <row r="6" spans="1:10" x14ac:dyDescent="0.25">
      <c r="A6" t="s">
        <v>9</v>
      </c>
      <c r="B6" t="s">
        <v>12</v>
      </c>
      <c r="C6" t="s">
        <v>14</v>
      </c>
      <c r="D6">
        <v>1976</v>
      </c>
      <c r="E6">
        <v>2</v>
      </c>
      <c r="F6">
        <v>76</v>
      </c>
      <c r="G6" s="1">
        <v>0.05</v>
      </c>
      <c r="H6">
        <v>2</v>
      </c>
      <c r="I6">
        <f>+'5'!E12</f>
        <v>8.3312649021466143</v>
      </c>
      <c r="J6" s="1">
        <f>+'5'!G12</f>
        <v>1.5196610566218176</v>
      </c>
    </row>
    <row r="7" spans="1:10" x14ac:dyDescent="0.25">
      <c r="A7" t="s">
        <v>60</v>
      </c>
      <c r="B7" t="s">
        <v>61</v>
      </c>
      <c r="C7" t="s">
        <v>62</v>
      </c>
      <c r="D7">
        <v>1981</v>
      </c>
      <c r="E7">
        <v>3</v>
      </c>
      <c r="F7">
        <v>90</v>
      </c>
      <c r="G7">
        <v>6.6666666666666666E-2</v>
      </c>
      <c r="H7">
        <v>3</v>
      </c>
      <c r="I7">
        <f>+'6'!E12</f>
        <v>8.4245831717720048</v>
      </c>
      <c r="J7" s="1">
        <f>+'6'!G12</f>
        <v>1.4431724055065267</v>
      </c>
    </row>
    <row r="8" spans="1:10" x14ac:dyDescent="0.25">
      <c r="A8" t="s">
        <v>63</v>
      </c>
      <c r="B8" t="s">
        <v>64</v>
      </c>
      <c r="C8" t="s">
        <v>16</v>
      </c>
      <c r="D8">
        <v>1984</v>
      </c>
      <c r="E8">
        <v>3</v>
      </c>
      <c r="F8">
        <v>114</v>
      </c>
      <c r="G8">
        <v>6.6666666666666666E-2</v>
      </c>
      <c r="H8">
        <v>3</v>
      </c>
      <c r="I8">
        <f>+'7'!E12</f>
        <v>8.1673361251175116</v>
      </c>
      <c r="J8" s="1">
        <f>+'7'!G12</f>
        <v>1.6326552832194714</v>
      </c>
    </row>
    <row r="9" spans="1:10" x14ac:dyDescent="0.25">
      <c r="A9" t="s">
        <v>65</v>
      </c>
      <c r="B9" t="s">
        <v>66</v>
      </c>
      <c r="C9" t="s">
        <v>67</v>
      </c>
      <c r="D9">
        <v>2002</v>
      </c>
      <c r="E9">
        <v>4</v>
      </c>
      <c r="F9">
        <v>132</v>
      </c>
      <c r="G9">
        <v>3.787878787878788E-2</v>
      </c>
      <c r="H9">
        <v>4</v>
      </c>
      <c r="I9">
        <f>+'8'!E12</f>
        <v>8.5407775398556147</v>
      </c>
      <c r="J9" s="1">
        <f>+'8'!G12</f>
        <v>1.5596291009941656</v>
      </c>
    </row>
    <row r="10" spans="1:10" x14ac:dyDescent="0.25">
      <c r="A10" t="s">
        <v>68</v>
      </c>
      <c r="B10" t="s">
        <v>69</v>
      </c>
      <c r="C10" t="s">
        <v>15</v>
      </c>
      <c r="D10">
        <v>2003</v>
      </c>
      <c r="E10">
        <v>4</v>
      </c>
      <c r="F10">
        <v>205</v>
      </c>
      <c r="G10">
        <v>3.787878787878788E-2</v>
      </c>
      <c r="H10">
        <v>4</v>
      </c>
      <c r="I10">
        <f>+'9'!E12</f>
        <v>8.2410514696431676</v>
      </c>
      <c r="J10" s="1">
        <f>+'9'!G12</f>
        <v>1.5097533433279058</v>
      </c>
    </row>
    <row r="11" spans="1:10" x14ac:dyDescent="0.25">
      <c r="A11" t="s">
        <v>70</v>
      </c>
      <c r="B11" t="s">
        <v>71</v>
      </c>
      <c r="C11" t="s">
        <v>15</v>
      </c>
      <c r="D11">
        <v>1996</v>
      </c>
      <c r="E11">
        <v>4</v>
      </c>
      <c r="F11">
        <v>211</v>
      </c>
      <c r="G11">
        <v>3.787878787878788E-2</v>
      </c>
      <c r="H11">
        <v>4</v>
      </c>
      <c r="I11">
        <f>+'10'!E12</f>
        <v>8.5553955983276797</v>
      </c>
      <c r="J11" s="1">
        <f>+'10'!G12</f>
        <v>1.9758410796423878</v>
      </c>
    </row>
    <row r="12" spans="1:10" x14ac:dyDescent="0.25">
      <c r="A12" t="s">
        <v>72</v>
      </c>
      <c r="B12" t="s">
        <v>73</v>
      </c>
      <c r="C12" t="s">
        <v>16</v>
      </c>
      <c r="D12">
        <v>1993</v>
      </c>
      <c r="E12">
        <v>4</v>
      </c>
      <c r="F12">
        <v>240</v>
      </c>
      <c r="G12">
        <v>3.787878787878788E-2</v>
      </c>
      <c r="H12">
        <v>4</v>
      </c>
      <c r="I12">
        <f>+'11'!E12</f>
        <v>8.0133633771548389</v>
      </c>
      <c r="J12" s="1">
        <f>+'11'!G12</f>
        <v>1.4845337973793205</v>
      </c>
    </row>
    <row r="13" spans="1:10" x14ac:dyDescent="0.25">
      <c r="A13" t="s">
        <v>74</v>
      </c>
      <c r="B13" t="s">
        <v>75</v>
      </c>
      <c r="C13" t="s">
        <v>16</v>
      </c>
      <c r="D13">
        <v>2014</v>
      </c>
      <c r="E13">
        <v>4</v>
      </c>
      <c r="F13">
        <v>244</v>
      </c>
      <c r="G13">
        <v>3.787878787878788E-2</v>
      </c>
      <c r="H13">
        <v>4</v>
      </c>
      <c r="I13">
        <f>+'12'!E12</f>
        <v>7.8668232172033861</v>
      </c>
      <c r="J13" s="1">
        <f>+'12'!G12</f>
        <v>1.7321468332790149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9DC-FB1F-4CE5-8D7C-A23C0FA4871E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100</v>
      </c>
      <c r="C2" s="7">
        <v>159.44200000000001</v>
      </c>
      <c r="D2">
        <f>_xlfn.NUMBERVALUE(SUBSTITUTE(C2,".",""))</f>
        <v>159442</v>
      </c>
      <c r="E2">
        <f>+A2*D2</f>
        <v>1594420</v>
      </c>
      <c r="F2" s="1">
        <f>POWER(A2-$E$12,2)</f>
        <v>3.0938999324444607</v>
      </c>
      <c r="G2" s="1">
        <f>+D2*F2</f>
        <v>493297.5930288097</v>
      </c>
    </row>
    <row r="3" spans="1:7" x14ac:dyDescent="0.25">
      <c r="A3" s="5">
        <v>9</v>
      </c>
      <c r="B3" s="6" t="s">
        <v>30</v>
      </c>
      <c r="C3" s="7">
        <v>204.23099999999999</v>
      </c>
      <c r="D3">
        <f t="shared" ref="D3:D11" si="0">_xlfn.NUMBERVALUE(SUBSTITUTE(C3,".",""))</f>
        <v>204231</v>
      </c>
      <c r="E3">
        <f t="shared" ref="E3:E11" si="1">+A3*D3</f>
        <v>1838079</v>
      </c>
      <c r="F3" s="1">
        <f t="shared" ref="F3:F11" si="2">POWER(A3-$E$12,2)</f>
        <v>0.57600287173079578</v>
      </c>
      <c r="G3" s="1">
        <f t="shared" ref="G3:G11" si="3">+D3*F3</f>
        <v>117637.64249645216</v>
      </c>
    </row>
    <row r="4" spans="1:7" x14ac:dyDescent="0.25">
      <c r="A4" s="5">
        <v>8</v>
      </c>
      <c r="B4" s="6" t="s">
        <v>101</v>
      </c>
      <c r="C4" s="7">
        <v>250.55699999999999</v>
      </c>
      <c r="D4">
        <f t="shared" si="0"/>
        <v>250557</v>
      </c>
      <c r="E4">
        <f t="shared" si="1"/>
        <v>2004456</v>
      </c>
      <c r="F4" s="1">
        <f t="shared" si="2"/>
        <v>5.810581101713095E-2</v>
      </c>
      <c r="G4" s="1">
        <f t="shared" si="3"/>
        <v>14558.81769101928</v>
      </c>
    </row>
    <row r="5" spans="1:7" x14ac:dyDescent="0.25">
      <c r="A5" s="5">
        <v>7</v>
      </c>
      <c r="B5" s="6" t="s">
        <v>37</v>
      </c>
      <c r="C5" s="7">
        <v>126.735</v>
      </c>
      <c r="D5">
        <f t="shared" si="0"/>
        <v>126735</v>
      </c>
      <c r="E5">
        <f t="shared" si="1"/>
        <v>887145</v>
      </c>
      <c r="F5" s="1">
        <f t="shared" si="2"/>
        <v>1.540208750303466</v>
      </c>
      <c r="G5" s="1">
        <f t="shared" si="3"/>
        <v>195198.35596970978</v>
      </c>
    </row>
    <row r="6" spans="1:7" x14ac:dyDescent="0.25">
      <c r="A6" s="5">
        <v>6</v>
      </c>
      <c r="B6" s="6" t="s">
        <v>102</v>
      </c>
      <c r="C6" s="7">
        <v>47.53</v>
      </c>
      <c r="D6">
        <f t="shared" si="0"/>
        <v>4753</v>
      </c>
      <c r="E6">
        <f t="shared" si="1"/>
        <v>28518</v>
      </c>
      <c r="F6" s="1">
        <f t="shared" si="2"/>
        <v>5.0223116895898015</v>
      </c>
      <c r="G6" s="1">
        <f t="shared" si="3"/>
        <v>23871.047460620328</v>
      </c>
    </row>
    <row r="7" spans="1:7" x14ac:dyDescent="0.25">
      <c r="A7" s="5">
        <v>5</v>
      </c>
      <c r="B7" s="6" t="s">
        <v>103</v>
      </c>
      <c r="C7" s="7">
        <v>21.213999999999999</v>
      </c>
      <c r="D7">
        <f t="shared" si="0"/>
        <v>21214</v>
      </c>
      <c r="E7">
        <f t="shared" si="1"/>
        <v>106070</v>
      </c>
      <c r="F7" s="1">
        <f t="shared" si="2"/>
        <v>10.504414628876136</v>
      </c>
      <c r="G7" s="1">
        <f t="shared" si="3"/>
        <v>222840.65193697833</v>
      </c>
    </row>
    <row r="8" spans="1:7" x14ac:dyDescent="0.25">
      <c r="A8" s="5">
        <v>4</v>
      </c>
      <c r="B8" s="6" t="s">
        <v>24</v>
      </c>
      <c r="C8" s="7">
        <v>10.935</v>
      </c>
      <c r="D8">
        <f t="shared" si="0"/>
        <v>10935</v>
      </c>
      <c r="E8">
        <f t="shared" si="1"/>
        <v>43740</v>
      </c>
      <c r="F8" s="1">
        <f t="shared" si="2"/>
        <v>17.986517568162473</v>
      </c>
      <c r="G8" s="1">
        <f t="shared" si="3"/>
        <v>196682.56960785663</v>
      </c>
    </row>
    <row r="9" spans="1:7" x14ac:dyDescent="0.25">
      <c r="A9" s="5">
        <v>3</v>
      </c>
      <c r="B9" s="6" t="s">
        <v>25</v>
      </c>
      <c r="C9" s="7">
        <v>7.681</v>
      </c>
      <c r="D9">
        <f t="shared" si="0"/>
        <v>7681</v>
      </c>
      <c r="E9">
        <f t="shared" si="1"/>
        <v>23043</v>
      </c>
      <c r="F9" s="1">
        <f t="shared" si="2"/>
        <v>27.468620507448808</v>
      </c>
      <c r="G9" s="1">
        <f t="shared" si="3"/>
        <v>210986.4741177143</v>
      </c>
    </row>
    <row r="10" spans="1:7" x14ac:dyDescent="0.25">
      <c r="A10" s="5">
        <v>2</v>
      </c>
      <c r="B10" s="6" t="s">
        <v>42</v>
      </c>
      <c r="C10" s="7">
        <v>6.532</v>
      </c>
      <c r="D10">
        <f t="shared" si="0"/>
        <v>6532</v>
      </c>
      <c r="E10">
        <f t="shared" si="1"/>
        <v>13064</v>
      </c>
      <c r="F10" s="1">
        <f t="shared" si="2"/>
        <v>38.95072344673514</v>
      </c>
      <c r="G10" s="1">
        <f t="shared" si="3"/>
        <v>254426.12555407392</v>
      </c>
    </row>
    <row r="11" spans="1:7" x14ac:dyDescent="0.25">
      <c r="A11" s="5">
        <v>1</v>
      </c>
      <c r="B11" s="6" t="s">
        <v>47</v>
      </c>
      <c r="C11" s="7">
        <v>15.14</v>
      </c>
      <c r="D11">
        <f t="shared" si="0"/>
        <v>1514</v>
      </c>
      <c r="E11">
        <f t="shared" si="1"/>
        <v>1514</v>
      </c>
      <c r="F11" s="1">
        <f t="shared" si="2"/>
        <v>52.432826386021475</v>
      </c>
      <c r="G11" s="1">
        <f t="shared" si="3"/>
        <v>79383.299148436519</v>
      </c>
    </row>
    <row r="12" spans="1:7" x14ac:dyDescent="0.25">
      <c r="E12">
        <f>SUM(E2:E11)/SUM(D2:D11)</f>
        <v>8.2410514696431676</v>
      </c>
      <c r="G12" s="1">
        <f>SQRT(SUM(G2:G11)/SUM(D2:D11))</f>
        <v>1.5097533433279058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9333-AF01-49CC-8CEA-DF893316493B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104</v>
      </c>
      <c r="C2" s="7">
        <v>21.613</v>
      </c>
      <c r="D2">
        <f>_xlfn.NUMBERVALUE(SUBSTITUTE(C2,".",""))</f>
        <v>21613</v>
      </c>
      <c r="E2">
        <f>+A2*D2</f>
        <v>216130</v>
      </c>
      <c r="F2" s="1">
        <f>POWER(A2-$E$12,2)</f>
        <v>2.0868818773310425</v>
      </c>
      <c r="G2" s="1">
        <f>+D2*F2</f>
        <v>45103.778014755822</v>
      </c>
    </row>
    <row r="3" spans="1:7" x14ac:dyDescent="0.25">
      <c r="A3" s="5">
        <v>9</v>
      </c>
      <c r="B3" s="6" t="s">
        <v>105</v>
      </c>
      <c r="C3" s="7">
        <v>10.683</v>
      </c>
      <c r="D3">
        <f t="shared" ref="D3:D11" si="0">_xlfn.NUMBERVALUE(SUBSTITUTE(C3,".",""))</f>
        <v>10683</v>
      </c>
      <c r="E3">
        <f t="shared" ref="E3:E11" si="1">+A3*D3</f>
        <v>96147</v>
      </c>
      <c r="F3" s="1">
        <f t="shared" ref="F3:F11" si="2">POWER(A3-$E$12,2)</f>
        <v>0.19767307398640194</v>
      </c>
      <c r="G3" s="1">
        <f t="shared" ref="G3:G11" si="3">+D3*F3</f>
        <v>2111.7414493967317</v>
      </c>
    </row>
    <row r="4" spans="1:7" x14ac:dyDescent="0.25">
      <c r="A4" s="5">
        <v>8</v>
      </c>
      <c r="B4" s="6" t="s">
        <v>46</v>
      </c>
      <c r="C4" s="7">
        <v>8.8889999999999993</v>
      </c>
      <c r="D4">
        <f t="shared" si="0"/>
        <v>8889</v>
      </c>
      <c r="E4">
        <f t="shared" si="1"/>
        <v>71112</v>
      </c>
      <c r="F4" s="1">
        <f t="shared" si="2"/>
        <v>0.30846427064176135</v>
      </c>
      <c r="G4" s="1">
        <f t="shared" si="3"/>
        <v>2741.9389017346166</v>
      </c>
    </row>
    <row r="5" spans="1:7" x14ac:dyDescent="0.25">
      <c r="A5" s="5">
        <v>7</v>
      </c>
      <c r="B5" s="6" t="s">
        <v>106</v>
      </c>
      <c r="C5" s="7">
        <v>4.5389999999999997</v>
      </c>
      <c r="D5">
        <f t="shared" si="0"/>
        <v>4539</v>
      </c>
      <c r="E5">
        <f t="shared" si="1"/>
        <v>31773</v>
      </c>
      <c r="F5" s="1">
        <f t="shared" si="2"/>
        <v>2.4192554672971207</v>
      </c>
      <c r="G5" s="1">
        <f t="shared" si="3"/>
        <v>10981.000566061632</v>
      </c>
    </row>
    <row r="6" spans="1:7" x14ac:dyDescent="0.25">
      <c r="A6" s="5">
        <v>6</v>
      </c>
      <c r="B6" s="6" t="s">
        <v>107</v>
      </c>
      <c r="C6" s="7">
        <v>1.6180000000000001</v>
      </c>
      <c r="D6">
        <f t="shared" si="0"/>
        <v>1618</v>
      </c>
      <c r="E6">
        <f t="shared" si="1"/>
        <v>9708</v>
      </c>
      <c r="F6" s="1">
        <f t="shared" si="2"/>
        <v>6.5300466639524801</v>
      </c>
      <c r="G6" s="1">
        <f t="shared" si="3"/>
        <v>10565.615502275114</v>
      </c>
    </row>
    <row r="7" spans="1:7" x14ac:dyDescent="0.25">
      <c r="A7" s="5">
        <v>5</v>
      </c>
      <c r="B7" s="6" t="s">
        <v>49</v>
      </c>
      <c r="C7" s="7">
        <v>834</v>
      </c>
      <c r="D7">
        <f t="shared" si="0"/>
        <v>834</v>
      </c>
      <c r="E7">
        <f t="shared" si="1"/>
        <v>4170</v>
      </c>
      <c r="F7" s="1">
        <f t="shared" si="2"/>
        <v>12.64083786060784</v>
      </c>
      <c r="G7" s="1">
        <f t="shared" si="3"/>
        <v>10542.458775746938</v>
      </c>
    </row>
    <row r="8" spans="1:7" x14ac:dyDescent="0.25">
      <c r="A8" s="5">
        <v>4</v>
      </c>
      <c r="B8" s="6" t="s">
        <v>42</v>
      </c>
      <c r="C8" s="7">
        <v>417</v>
      </c>
      <c r="D8">
        <f t="shared" si="0"/>
        <v>417</v>
      </c>
      <c r="E8">
        <f t="shared" si="1"/>
        <v>1668</v>
      </c>
      <c r="F8" s="1">
        <f t="shared" si="2"/>
        <v>20.751629057263198</v>
      </c>
      <c r="G8" s="1">
        <f t="shared" si="3"/>
        <v>8653.4293168787535</v>
      </c>
    </row>
    <row r="9" spans="1:7" x14ac:dyDescent="0.25">
      <c r="A9" s="5">
        <v>3</v>
      </c>
      <c r="B9" s="6" t="s">
        <v>26</v>
      </c>
      <c r="C9" s="7">
        <v>348</v>
      </c>
      <c r="D9">
        <f t="shared" si="0"/>
        <v>348</v>
      </c>
      <c r="E9">
        <f t="shared" si="1"/>
        <v>1044</v>
      </c>
      <c r="F9" s="1">
        <f t="shared" si="2"/>
        <v>30.862420253918557</v>
      </c>
      <c r="G9" s="1">
        <f t="shared" si="3"/>
        <v>10740.122248363657</v>
      </c>
    </row>
    <row r="10" spans="1:7" x14ac:dyDescent="0.25">
      <c r="A10" s="5">
        <v>2</v>
      </c>
      <c r="B10" s="6" t="s">
        <v>40</v>
      </c>
      <c r="C10" s="7">
        <v>308</v>
      </c>
      <c r="D10">
        <f t="shared" si="0"/>
        <v>308</v>
      </c>
      <c r="E10">
        <f t="shared" si="1"/>
        <v>616</v>
      </c>
      <c r="F10" s="1">
        <f t="shared" si="2"/>
        <v>42.97321145057392</v>
      </c>
      <c r="G10" s="1">
        <f t="shared" si="3"/>
        <v>13235.749126776767</v>
      </c>
    </row>
    <row r="11" spans="1:7" x14ac:dyDescent="0.25">
      <c r="A11" s="5">
        <v>1</v>
      </c>
      <c r="B11" s="6" t="s">
        <v>108</v>
      </c>
      <c r="C11" s="7">
        <v>1.4590000000000001</v>
      </c>
      <c r="D11">
        <f t="shared" si="0"/>
        <v>1459</v>
      </c>
      <c r="E11">
        <f t="shared" si="1"/>
        <v>1459</v>
      </c>
      <c r="F11" s="1">
        <f t="shared" si="2"/>
        <v>57.084002647229276</v>
      </c>
      <c r="G11" s="1">
        <f t="shared" si="3"/>
        <v>83285.55986230752</v>
      </c>
    </row>
    <row r="12" spans="1:7" x14ac:dyDescent="0.25">
      <c r="E12">
        <f>SUM(E2:E11)/SUM(D2:D11)</f>
        <v>8.5553955983276797</v>
      </c>
      <c r="G12" s="1">
        <f>SQRT(SUM(G2:G11)/SUM(D2:D11))</f>
        <v>1.9758410796423878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D963-01E9-487B-9450-069BAC0DC568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91</v>
      </c>
      <c r="C2" s="7">
        <v>82.546000000000006</v>
      </c>
      <c r="D2">
        <f>_xlfn.NUMBERVALUE(SUBSTITUTE(C2,".",""))</f>
        <v>82546</v>
      </c>
      <c r="E2">
        <f>+A2*D2</f>
        <v>825460</v>
      </c>
      <c r="F2" s="1">
        <f>POWER(A2-$E$12,2)</f>
        <v>3.9467250712296269</v>
      </c>
      <c r="G2" s="1">
        <f>+D2*F2</f>
        <v>325786.36772972078</v>
      </c>
    </row>
    <row r="3" spans="1:7" x14ac:dyDescent="0.25">
      <c r="A3" s="5">
        <v>9</v>
      </c>
      <c r="B3" s="6" t="s">
        <v>50</v>
      </c>
      <c r="C3" s="7">
        <v>106.456</v>
      </c>
      <c r="D3">
        <f t="shared" ref="D3:D11" si="0">_xlfn.NUMBERVALUE(SUBSTITUTE(C3,".",""))</f>
        <v>106456</v>
      </c>
      <c r="E3">
        <f t="shared" ref="E3:E11" si="1">+A3*D3</f>
        <v>958104</v>
      </c>
      <c r="F3" s="1">
        <f t="shared" ref="F3:F11" si="2">POWER(A3-$E$12,2)</f>
        <v>0.97345182553930465</v>
      </c>
      <c r="G3" s="1">
        <f t="shared" ref="G3:G11" si="3">+D3*F3</f>
        <v>103629.78753961221</v>
      </c>
    </row>
    <row r="4" spans="1:7" x14ac:dyDescent="0.25">
      <c r="A4" s="5">
        <v>8</v>
      </c>
      <c r="B4" s="6" t="s">
        <v>109</v>
      </c>
      <c r="C4" s="7">
        <v>165.77099999999999</v>
      </c>
      <c r="D4">
        <f t="shared" si="0"/>
        <v>165771</v>
      </c>
      <c r="E4">
        <f t="shared" si="1"/>
        <v>1326168</v>
      </c>
      <c r="F4" s="1">
        <f t="shared" si="2"/>
        <v>1.7857984898247099E-4</v>
      </c>
      <c r="G4" s="1">
        <f t="shared" si="3"/>
        <v>29.6033601456732</v>
      </c>
    </row>
    <row r="5" spans="1:7" x14ac:dyDescent="0.25">
      <c r="A5" s="5">
        <v>7</v>
      </c>
      <c r="B5" s="6" t="s">
        <v>110</v>
      </c>
      <c r="C5" s="7">
        <v>100.354</v>
      </c>
      <c r="D5">
        <f t="shared" si="0"/>
        <v>100354</v>
      </c>
      <c r="E5">
        <f t="shared" si="1"/>
        <v>702478</v>
      </c>
      <c r="F5" s="1">
        <f t="shared" si="2"/>
        <v>1.0269053341586603</v>
      </c>
      <c r="G5" s="1">
        <f t="shared" si="3"/>
        <v>103054.0579041582</v>
      </c>
    </row>
    <row r="6" spans="1:7" x14ac:dyDescent="0.25">
      <c r="A6" s="5">
        <v>6</v>
      </c>
      <c r="B6" s="6" t="s">
        <v>111</v>
      </c>
      <c r="C6" s="7">
        <v>32.927</v>
      </c>
      <c r="D6">
        <f t="shared" si="0"/>
        <v>32927</v>
      </c>
      <c r="E6">
        <f t="shared" si="1"/>
        <v>197562</v>
      </c>
      <c r="F6" s="1">
        <f t="shared" si="2"/>
        <v>4.0536320884683379</v>
      </c>
      <c r="G6" s="1">
        <f t="shared" si="3"/>
        <v>133473.94377699695</v>
      </c>
    </row>
    <row r="7" spans="1:7" x14ac:dyDescent="0.25">
      <c r="A7" s="5">
        <v>5</v>
      </c>
      <c r="B7" s="6" t="s">
        <v>39</v>
      </c>
      <c r="C7" s="7">
        <v>11.509</v>
      </c>
      <c r="D7">
        <f t="shared" si="0"/>
        <v>11509</v>
      </c>
      <c r="E7">
        <f t="shared" si="1"/>
        <v>57545</v>
      </c>
      <c r="F7" s="1">
        <f t="shared" si="2"/>
        <v>9.0803588427780166</v>
      </c>
      <c r="G7" s="1">
        <f t="shared" si="3"/>
        <v>104505.84992153219</v>
      </c>
    </row>
    <row r="8" spans="1:7" x14ac:dyDescent="0.25">
      <c r="A8" s="5">
        <v>4</v>
      </c>
      <c r="B8" s="6" t="s">
        <v>25</v>
      </c>
      <c r="C8" s="7">
        <v>4.7160000000000002</v>
      </c>
      <c r="D8">
        <f t="shared" si="0"/>
        <v>4716</v>
      </c>
      <c r="E8">
        <f t="shared" si="1"/>
        <v>18864</v>
      </c>
      <c r="F8" s="1">
        <f t="shared" si="2"/>
        <v>16.107085597087693</v>
      </c>
      <c r="G8" s="1">
        <f t="shared" si="3"/>
        <v>75961.015675865565</v>
      </c>
    </row>
    <row r="9" spans="1:7" x14ac:dyDescent="0.25">
      <c r="A9" s="5">
        <v>3</v>
      </c>
      <c r="B9" s="6" t="s">
        <v>45</v>
      </c>
      <c r="C9" s="7">
        <v>2.5819999999999999</v>
      </c>
      <c r="D9">
        <f t="shared" si="0"/>
        <v>2582</v>
      </c>
      <c r="E9">
        <f t="shared" si="1"/>
        <v>7746</v>
      </c>
      <c r="F9" s="1">
        <f t="shared" si="2"/>
        <v>25.133812351397371</v>
      </c>
      <c r="G9" s="1">
        <f t="shared" si="3"/>
        <v>64895.503491308009</v>
      </c>
    </row>
    <row r="10" spans="1:7" x14ac:dyDescent="0.25">
      <c r="A10" s="5">
        <v>2</v>
      </c>
      <c r="B10" s="6" t="s">
        <v>48</v>
      </c>
      <c r="C10" s="7">
        <v>1.651</v>
      </c>
      <c r="D10">
        <f t="shared" si="0"/>
        <v>1651</v>
      </c>
      <c r="E10">
        <f t="shared" si="1"/>
        <v>3302</v>
      </c>
      <c r="F10" s="1">
        <f t="shared" si="2"/>
        <v>36.160539105707052</v>
      </c>
      <c r="G10" s="1">
        <f t="shared" si="3"/>
        <v>59701.050063522343</v>
      </c>
    </row>
    <row r="11" spans="1:7" x14ac:dyDescent="0.25">
      <c r="A11" s="5">
        <v>1</v>
      </c>
      <c r="B11" s="6" t="s">
        <v>40</v>
      </c>
      <c r="C11" s="7">
        <v>3.1850000000000001</v>
      </c>
      <c r="D11">
        <f t="shared" si="0"/>
        <v>3185</v>
      </c>
      <c r="E11">
        <f t="shared" si="1"/>
        <v>3185</v>
      </c>
      <c r="F11" s="1">
        <f t="shared" si="2"/>
        <v>49.18726586001673</v>
      </c>
      <c r="G11" s="1">
        <f t="shared" si="3"/>
        <v>156661.44176415328</v>
      </c>
    </row>
    <row r="12" spans="1:7" x14ac:dyDescent="0.25">
      <c r="E12">
        <f>SUM(E2:E11)/SUM(D2:D11)</f>
        <v>8.0133633771548389</v>
      </c>
      <c r="G12" s="1">
        <f>SQRT(SUM(G2:G11)/SUM(D2:D11))</f>
        <v>1.4845337973793205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5560-B0EF-420F-8340-4D39F6785232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112</v>
      </c>
      <c r="C2" s="7">
        <v>167.59899999999999</v>
      </c>
      <c r="D2">
        <f>_xlfn.NUMBERVALUE(SUBSTITUTE(C2,".",""))</f>
        <v>167599</v>
      </c>
      <c r="E2">
        <f>+A2*D2</f>
        <v>1675990</v>
      </c>
      <c r="F2" s="1">
        <f>POWER(A2-$E$12,2)</f>
        <v>4.5504431866625126</v>
      </c>
      <c r="G2" s="1">
        <f>+D2*F2</f>
        <v>762649.72764145047</v>
      </c>
    </row>
    <row r="3" spans="1:7" x14ac:dyDescent="0.25">
      <c r="A3" s="5">
        <v>9</v>
      </c>
      <c r="B3" s="6" t="s">
        <v>113</v>
      </c>
      <c r="C3" s="7">
        <v>201.03</v>
      </c>
      <c r="D3">
        <f t="shared" ref="D3:D11" si="0">_xlfn.NUMBERVALUE(SUBSTITUTE(C3,".",""))</f>
        <v>20103</v>
      </c>
      <c r="E3">
        <f t="shared" ref="E3:E11" si="1">+A3*D3</f>
        <v>180927</v>
      </c>
      <c r="F3" s="1">
        <f t="shared" ref="F3:F11" si="2">POWER(A3-$E$12,2)</f>
        <v>1.2840896210692843</v>
      </c>
      <c r="G3" s="1">
        <f t="shared" ref="G3:G11" si="3">+D3*F3</f>
        <v>25814.053652355822</v>
      </c>
    </row>
    <row r="4" spans="1:7" x14ac:dyDescent="0.25">
      <c r="A4" s="5">
        <v>8</v>
      </c>
      <c r="B4" s="6" t="s">
        <v>114</v>
      </c>
      <c r="C4" s="7">
        <v>241.601</v>
      </c>
      <c r="D4">
        <f t="shared" si="0"/>
        <v>241601</v>
      </c>
      <c r="E4">
        <f t="shared" si="1"/>
        <v>1932808</v>
      </c>
      <c r="F4" s="1">
        <f t="shared" si="2"/>
        <v>1.7736055476056486E-2</v>
      </c>
      <c r="G4" s="1">
        <f t="shared" si="3"/>
        <v>4285.0487390707231</v>
      </c>
    </row>
    <row r="5" spans="1:7" x14ac:dyDescent="0.25">
      <c r="A5" s="5">
        <v>7</v>
      </c>
      <c r="B5" s="6" t="s">
        <v>115</v>
      </c>
      <c r="C5" s="7">
        <v>140.24799999999999</v>
      </c>
      <c r="D5">
        <f t="shared" si="0"/>
        <v>140248</v>
      </c>
      <c r="E5">
        <f t="shared" si="1"/>
        <v>981736</v>
      </c>
      <c r="F5" s="1">
        <f t="shared" si="2"/>
        <v>0.75138248988282863</v>
      </c>
      <c r="G5" s="1">
        <f t="shared" si="3"/>
        <v>105379.89144108695</v>
      </c>
    </row>
    <row r="6" spans="1:7" x14ac:dyDescent="0.25">
      <c r="A6" s="5">
        <v>6</v>
      </c>
      <c r="B6" s="6" t="s">
        <v>116</v>
      </c>
      <c r="C6" s="7">
        <v>52.738</v>
      </c>
      <c r="D6">
        <f t="shared" si="0"/>
        <v>52738</v>
      </c>
      <c r="E6">
        <f t="shared" si="1"/>
        <v>316428</v>
      </c>
      <c r="F6" s="1">
        <f t="shared" si="2"/>
        <v>3.4850289242896006</v>
      </c>
      <c r="G6" s="1">
        <f t="shared" si="3"/>
        <v>183793.45540918497</v>
      </c>
    </row>
    <row r="7" spans="1:7" x14ac:dyDescent="0.25">
      <c r="A7" s="5">
        <v>5</v>
      </c>
      <c r="B7" s="6" t="s">
        <v>51</v>
      </c>
      <c r="C7" s="7">
        <v>19.832999999999998</v>
      </c>
      <c r="D7">
        <f t="shared" si="0"/>
        <v>19833</v>
      </c>
      <c r="E7">
        <f t="shared" si="1"/>
        <v>99165</v>
      </c>
      <c r="F7" s="1">
        <f t="shared" si="2"/>
        <v>8.2186753586963732</v>
      </c>
      <c r="G7" s="1">
        <f t="shared" si="3"/>
        <v>163000.98838902518</v>
      </c>
    </row>
    <row r="8" spans="1:7" x14ac:dyDescent="0.25">
      <c r="A8" s="5">
        <v>4</v>
      </c>
      <c r="B8" s="6" t="s">
        <v>43</v>
      </c>
      <c r="C8" s="7">
        <v>8.8919999999999995</v>
      </c>
      <c r="D8">
        <f t="shared" si="0"/>
        <v>8892</v>
      </c>
      <c r="E8">
        <f t="shared" si="1"/>
        <v>35568</v>
      </c>
      <c r="F8" s="1">
        <f t="shared" si="2"/>
        <v>14.952321793103145</v>
      </c>
      <c r="G8" s="1">
        <f t="shared" si="3"/>
        <v>132956.04538427317</v>
      </c>
    </row>
    <row r="9" spans="1:7" x14ac:dyDescent="0.25">
      <c r="A9" s="5">
        <v>3</v>
      </c>
      <c r="B9" s="6" t="s">
        <v>40</v>
      </c>
      <c r="C9" s="7">
        <v>5.0730000000000004</v>
      </c>
      <c r="D9">
        <f t="shared" si="0"/>
        <v>5073</v>
      </c>
      <c r="E9">
        <f t="shared" si="1"/>
        <v>15219</v>
      </c>
      <c r="F9" s="1">
        <f t="shared" si="2"/>
        <v>23.685968227509917</v>
      </c>
      <c r="G9" s="1">
        <f t="shared" si="3"/>
        <v>120158.91681815781</v>
      </c>
    </row>
    <row r="10" spans="1:7" x14ac:dyDescent="0.25">
      <c r="A10" s="5">
        <v>2</v>
      </c>
      <c r="B10" s="6" t="s">
        <v>41</v>
      </c>
      <c r="C10" s="7">
        <v>3.423</v>
      </c>
      <c r="D10">
        <f t="shared" si="0"/>
        <v>3423</v>
      </c>
      <c r="E10">
        <f t="shared" si="1"/>
        <v>6846</v>
      </c>
      <c r="F10" s="1">
        <f t="shared" si="2"/>
        <v>34.41961466191669</v>
      </c>
      <c r="G10" s="1">
        <f t="shared" si="3"/>
        <v>117818.34098774083</v>
      </c>
    </row>
    <row r="11" spans="1:7" x14ac:dyDescent="0.25">
      <c r="A11" s="5">
        <v>1</v>
      </c>
      <c r="B11" s="6" t="s">
        <v>43</v>
      </c>
      <c r="C11" s="7">
        <v>8.2189999999999994</v>
      </c>
      <c r="D11">
        <f t="shared" si="0"/>
        <v>8219</v>
      </c>
      <c r="E11">
        <f t="shared" si="1"/>
        <v>8219</v>
      </c>
      <c r="F11" s="1">
        <f t="shared" si="2"/>
        <v>47.153261096323462</v>
      </c>
      <c r="G11" s="1">
        <f t="shared" si="3"/>
        <v>387552.65295068256</v>
      </c>
    </row>
    <row r="12" spans="1:7" x14ac:dyDescent="0.25">
      <c r="E12">
        <f>SUM(E2:E11)/SUM(D2:D11)</f>
        <v>7.8668232172033861</v>
      </c>
      <c r="G12" s="1">
        <f>SQRT(SUM(G2:G11)/SUM(D2:D11))</f>
        <v>1.7321468332790149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3189-ABFD-4F10-A729-AD2E8B15FC1B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76</v>
      </c>
      <c r="C2" s="7">
        <v>27.471</v>
      </c>
      <c r="D2">
        <f>_xlfn.NUMBERVALUE(SUBSTITUTE(C2,".",""))</f>
        <v>27471</v>
      </c>
      <c r="E2">
        <f>+A2*D2</f>
        <v>274710</v>
      </c>
      <c r="F2" s="1">
        <f>POWER(A2-$E$12,2)</f>
        <v>3.332836872628703</v>
      </c>
      <c r="G2" s="1">
        <f>+D2*F2</f>
        <v>91556.361727983094</v>
      </c>
    </row>
    <row r="3" spans="1:7" x14ac:dyDescent="0.25">
      <c r="A3" s="5">
        <v>9</v>
      </c>
      <c r="B3" s="6" t="s">
        <v>77</v>
      </c>
      <c r="C3" s="7">
        <v>28.920999999999999</v>
      </c>
      <c r="D3">
        <f t="shared" ref="D3:D11" si="0">_xlfn.NUMBERVALUE(SUBSTITUTE(C3,".",""))</f>
        <v>28921</v>
      </c>
      <c r="E3">
        <f t="shared" ref="E3:E11" si="1">+A3*D3</f>
        <v>260289</v>
      </c>
      <c r="F3" s="1">
        <f t="shared" ref="F3:F11" si="2">POWER(A3-$E$12,2)</f>
        <v>0.68162508878011174</v>
      </c>
      <c r="G3" s="1">
        <f t="shared" ref="G3:G11" si="3">+D3*F3</f>
        <v>19713.279192609611</v>
      </c>
    </row>
    <row r="4" spans="1:7" x14ac:dyDescent="0.25">
      <c r="A4" s="5">
        <v>8</v>
      </c>
      <c r="B4" s="6" t="s">
        <v>78</v>
      </c>
      <c r="C4" s="7">
        <v>31.013999999999999</v>
      </c>
      <c r="D4">
        <f t="shared" si="0"/>
        <v>31014</v>
      </c>
      <c r="E4">
        <f t="shared" si="1"/>
        <v>248112</v>
      </c>
      <c r="F4" s="1">
        <f t="shared" si="2"/>
        <v>3.0413304931520439E-2</v>
      </c>
      <c r="G4" s="1">
        <f t="shared" si="3"/>
        <v>943.23823914617492</v>
      </c>
    </row>
    <row r="5" spans="1:7" x14ac:dyDescent="0.25">
      <c r="A5" s="5">
        <v>7</v>
      </c>
      <c r="B5" s="6" t="s">
        <v>79</v>
      </c>
      <c r="C5" s="7">
        <v>16.137</v>
      </c>
      <c r="D5">
        <f t="shared" si="0"/>
        <v>16137</v>
      </c>
      <c r="E5">
        <f t="shared" si="1"/>
        <v>112959</v>
      </c>
      <c r="F5" s="1">
        <f t="shared" si="2"/>
        <v>1.3792015210829291</v>
      </c>
      <c r="G5" s="1">
        <f t="shared" si="3"/>
        <v>22256.174945715229</v>
      </c>
    </row>
    <row r="6" spans="1:7" x14ac:dyDescent="0.25">
      <c r="A6" s="5">
        <v>6</v>
      </c>
      <c r="B6" s="6" t="s">
        <v>80</v>
      </c>
      <c r="C6" s="7">
        <v>5.6829999999999998</v>
      </c>
      <c r="D6">
        <f t="shared" si="0"/>
        <v>5683</v>
      </c>
      <c r="E6">
        <f t="shared" si="1"/>
        <v>34098</v>
      </c>
      <c r="F6" s="1">
        <f t="shared" si="2"/>
        <v>4.7279897372343376</v>
      </c>
      <c r="G6" s="1">
        <f t="shared" si="3"/>
        <v>26869.165676702742</v>
      </c>
    </row>
    <row r="7" spans="1:7" x14ac:dyDescent="0.25">
      <c r="A7" s="5">
        <v>5</v>
      </c>
      <c r="B7" s="6" t="s">
        <v>51</v>
      </c>
      <c r="C7" s="7">
        <v>2.694</v>
      </c>
      <c r="D7">
        <f t="shared" si="0"/>
        <v>2694</v>
      </c>
      <c r="E7">
        <f t="shared" si="1"/>
        <v>13470</v>
      </c>
      <c r="F7" s="1">
        <f t="shared" si="2"/>
        <v>10.076777953385747</v>
      </c>
      <c r="G7" s="1">
        <f t="shared" si="3"/>
        <v>27146.839806421202</v>
      </c>
    </row>
    <row r="8" spans="1:7" x14ac:dyDescent="0.25">
      <c r="A8" s="5">
        <v>4</v>
      </c>
      <c r="B8" s="6" t="s">
        <v>43</v>
      </c>
      <c r="C8" s="7">
        <v>1.196</v>
      </c>
      <c r="D8">
        <f t="shared" si="0"/>
        <v>1196</v>
      </c>
      <c r="E8">
        <f t="shared" si="1"/>
        <v>4784</v>
      </c>
      <c r="F8" s="1">
        <f t="shared" si="2"/>
        <v>17.425566169537156</v>
      </c>
      <c r="G8" s="1">
        <f t="shared" si="3"/>
        <v>20840.977138766437</v>
      </c>
    </row>
    <row r="9" spans="1:7" x14ac:dyDescent="0.25">
      <c r="A9" s="5">
        <v>3</v>
      </c>
      <c r="B9" s="6" t="s">
        <v>26</v>
      </c>
      <c r="C9" s="7">
        <v>846</v>
      </c>
      <c r="D9">
        <f t="shared" si="0"/>
        <v>846</v>
      </c>
      <c r="E9">
        <f t="shared" si="1"/>
        <v>2538</v>
      </c>
      <c r="F9" s="1">
        <f t="shared" si="2"/>
        <v>26.774354385688564</v>
      </c>
      <c r="G9" s="1">
        <f t="shared" si="3"/>
        <v>22651.103810292527</v>
      </c>
    </row>
    <row r="10" spans="1:7" x14ac:dyDescent="0.25">
      <c r="A10" s="5">
        <v>2</v>
      </c>
      <c r="B10" s="6" t="s">
        <v>40</v>
      </c>
      <c r="C10" s="7">
        <v>756</v>
      </c>
      <c r="D10">
        <f t="shared" si="0"/>
        <v>756</v>
      </c>
      <c r="E10">
        <f t="shared" si="1"/>
        <v>1512</v>
      </c>
      <c r="F10" s="1">
        <f t="shared" si="2"/>
        <v>38.123142601839973</v>
      </c>
      <c r="G10" s="1">
        <f t="shared" si="3"/>
        <v>28821.095806991019</v>
      </c>
    </row>
    <row r="11" spans="1:7" x14ac:dyDescent="0.25">
      <c r="A11" s="5">
        <v>1</v>
      </c>
      <c r="B11" s="6" t="s">
        <v>47</v>
      </c>
      <c r="C11" s="7">
        <v>2.052</v>
      </c>
      <c r="D11">
        <f t="shared" si="0"/>
        <v>2052</v>
      </c>
      <c r="E11">
        <f t="shared" si="1"/>
        <v>2052</v>
      </c>
      <c r="F11" s="1">
        <f t="shared" si="2"/>
        <v>51.471930817991378</v>
      </c>
      <c r="G11" s="1">
        <f t="shared" si="3"/>
        <v>105620.40203851831</v>
      </c>
    </row>
    <row r="12" spans="1:7" x14ac:dyDescent="0.25">
      <c r="E12">
        <f>SUM(E2:E11)/SUM(D2:D11)</f>
        <v>8.1743941080757043</v>
      </c>
      <c r="G12" s="1">
        <f>SQRT(SUM(G2:G11)/SUM(D2:D11))</f>
        <v>1.771426503514417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8B31-7680-427F-90A3-856EC6584E41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19</v>
      </c>
      <c r="C2" s="7">
        <v>33.368000000000002</v>
      </c>
      <c r="D2">
        <f>_xlfn.NUMBERVALUE(SUBSTITUTE(C2,".",""))</f>
        <v>33368</v>
      </c>
      <c r="E2">
        <f>+A2*D2</f>
        <v>333680</v>
      </c>
      <c r="F2" s="1">
        <f>POWER(A2-$E$12,2)</f>
        <v>5.0302044137349373</v>
      </c>
      <c r="G2" s="1">
        <f>+D2*F2</f>
        <v>167847.8608775074</v>
      </c>
    </row>
    <row r="3" spans="1:7" x14ac:dyDescent="0.25">
      <c r="A3" s="5">
        <v>9</v>
      </c>
      <c r="B3" s="6" t="s">
        <v>20</v>
      </c>
      <c r="C3" s="7">
        <v>31.3</v>
      </c>
      <c r="D3">
        <f t="shared" ref="D3:D11" si="0">_xlfn.NUMBERVALUE(SUBSTITUTE(C3,".",""))</f>
        <v>313</v>
      </c>
      <c r="E3">
        <f t="shared" ref="E3:E11" si="1">+A3*D3</f>
        <v>2817</v>
      </c>
      <c r="F3" s="1">
        <f t="shared" ref="F3:F11" si="2">POWER(A3-$E$12,2)</f>
        <v>1.5445809726801991</v>
      </c>
      <c r="G3" s="1">
        <f t="shared" ref="G3:G11" si="3">+D3*F3</f>
        <v>483.45384444890232</v>
      </c>
    </row>
    <row r="4" spans="1:7" x14ac:dyDescent="0.25">
      <c r="A4" s="5">
        <v>8</v>
      </c>
      <c r="B4" s="6" t="s">
        <v>19</v>
      </c>
      <c r="C4" s="7">
        <v>33.36</v>
      </c>
      <c r="D4">
        <f t="shared" si="0"/>
        <v>3336</v>
      </c>
      <c r="E4">
        <f t="shared" si="1"/>
        <v>26688</v>
      </c>
      <c r="F4" s="1">
        <f t="shared" si="2"/>
        <v>5.8957531625461142E-2</v>
      </c>
      <c r="G4" s="1">
        <f t="shared" si="3"/>
        <v>196.68232550253836</v>
      </c>
    </row>
    <row r="5" spans="1:7" x14ac:dyDescent="0.25">
      <c r="A5" s="5">
        <v>7</v>
      </c>
      <c r="B5" s="6" t="s">
        <v>21</v>
      </c>
      <c r="C5" s="7">
        <v>17.931999999999999</v>
      </c>
      <c r="D5">
        <f t="shared" si="0"/>
        <v>17932</v>
      </c>
      <c r="E5">
        <f t="shared" si="1"/>
        <v>125524</v>
      </c>
      <c r="F5" s="1">
        <f t="shared" si="2"/>
        <v>0.57333409057072315</v>
      </c>
      <c r="G5" s="1">
        <f t="shared" si="3"/>
        <v>10281.026912114208</v>
      </c>
    </row>
    <row r="6" spans="1:7" x14ac:dyDescent="0.25">
      <c r="A6" s="5">
        <v>6</v>
      </c>
      <c r="B6" s="6" t="s">
        <v>22</v>
      </c>
      <c r="C6" s="7">
        <v>7.1369999999999996</v>
      </c>
      <c r="D6">
        <f t="shared" si="0"/>
        <v>7137</v>
      </c>
      <c r="E6">
        <f t="shared" si="1"/>
        <v>42822</v>
      </c>
      <c r="F6" s="1">
        <f t="shared" si="2"/>
        <v>3.0877106495159854</v>
      </c>
      <c r="G6" s="1">
        <f t="shared" si="3"/>
        <v>22036.990905595587</v>
      </c>
    </row>
    <row r="7" spans="1:7" x14ac:dyDescent="0.25">
      <c r="A7" s="5">
        <v>5</v>
      </c>
      <c r="B7" s="6" t="s">
        <v>23</v>
      </c>
      <c r="C7" s="7">
        <v>3.7160000000000002</v>
      </c>
      <c r="D7">
        <f t="shared" si="0"/>
        <v>3716</v>
      </c>
      <c r="E7">
        <f t="shared" si="1"/>
        <v>18580</v>
      </c>
      <c r="F7" s="1">
        <f t="shared" si="2"/>
        <v>7.6020872084612474</v>
      </c>
      <c r="G7" s="1">
        <f t="shared" si="3"/>
        <v>28249.356066641994</v>
      </c>
    </row>
    <row r="8" spans="1:7" x14ac:dyDescent="0.25">
      <c r="A8" s="5">
        <v>4</v>
      </c>
      <c r="B8" s="6" t="s">
        <v>24</v>
      </c>
      <c r="C8" s="7">
        <v>1.7609999999999999</v>
      </c>
      <c r="D8">
        <f t="shared" si="0"/>
        <v>1761</v>
      </c>
      <c r="E8">
        <f t="shared" si="1"/>
        <v>7044</v>
      </c>
      <c r="F8" s="1">
        <f t="shared" si="2"/>
        <v>14.116463767406509</v>
      </c>
      <c r="G8" s="1">
        <f t="shared" si="3"/>
        <v>24859.092694402862</v>
      </c>
    </row>
    <row r="9" spans="1:7" x14ac:dyDescent="0.25">
      <c r="A9" s="5">
        <v>3</v>
      </c>
      <c r="B9" s="6" t="s">
        <v>25</v>
      </c>
      <c r="C9" s="7">
        <v>1.2350000000000001</v>
      </c>
      <c r="D9">
        <f t="shared" si="0"/>
        <v>1235</v>
      </c>
      <c r="E9">
        <f t="shared" si="1"/>
        <v>3705</v>
      </c>
      <c r="F9" s="1">
        <f t="shared" si="2"/>
        <v>22.63084032635177</v>
      </c>
      <c r="G9" s="1">
        <f t="shared" si="3"/>
        <v>27949.087803044436</v>
      </c>
    </row>
    <row r="10" spans="1:7" x14ac:dyDescent="0.25">
      <c r="A10" s="5">
        <v>2</v>
      </c>
      <c r="B10" s="6" t="s">
        <v>26</v>
      </c>
      <c r="C10" s="7">
        <v>983</v>
      </c>
      <c r="D10">
        <f t="shared" si="0"/>
        <v>983</v>
      </c>
      <c r="E10">
        <f t="shared" si="1"/>
        <v>1966</v>
      </c>
      <c r="F10" s="1">
        <f t="shared" si="2"/>
        <v>33.145216885297032</v>
      </c>
      <c r="G10" s="1">
        <f t="shared" si="3"/>
        <v>32581.748198246984</v>
      </c>
    </row>
    <row r="11" spans="1:7" x14ac:dyDescent="0.25">
      <c r="A11" s="5">
        <v>1</v>
      </c>
      <c r="B11" s="6" t="s">
        <v>27</v>
      </c>
      <c r="C11" s="7">
        <v>3.1850000000000001</v>
      </c>
      <c r="D11">
        <f t="shared" si="0"/>
        <v>3185</v>
      </c>
      <c r="E11">
        <f t="shared" si="1"/>
        <v>3185</v>
      </c>
      <c r="F11" s="1">
        <f t="shared" si="2"/>
        <v>45.659593444242297</v>
      </c>
      <c r="G11" s="1">
        <f t="shared" si="3"/>
        <v>145425.8051199117</v>
      </c>
    </row>
    <row r="12" spans="1:7" x14ac:dyDescent="0.25">
      <c r="E12">
        <f>SUM(E2:E11)/SUM(D2:D11)</f>
        <v>7.757188279472631</v>
      </c>
      <c r="G12" s="1">
        <f>SQRT(SUM(G2:G11)/SUM(D2:D11))</f>
        <v>2.5105951096420376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7028-96D1-4A30-97A5-FC8E962CB977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28</v>
      </c>
      <c r="C2" s="7">
        <v>14.696999999999999</v>
      </c>
      <c r="D2">
        <f>_xlfn.NUMBERVALUE(SUBSTITUTE(C2,".",""))</f>
        <v>14697</v>
      </c>
      <c r="E2">
        <f>+A2*D2</f>
        <v>146970</v>
      </c>
      <c r="F2" s="1">
        <f>POWER(A2-$E$12,2)</f>
        <v>5.012218354279808</v>
      </c>
      <c r="G2" s="1">
        <f>+D2*F2</f>
        <v>73664.573152850338</v>
      </c>
    </row>
    <row r="3" spans="1:7" x14ac:dyDescent="0.25">
      <c r="A3" s="5">
        <v>9</v>
      </c>
      <c r="B3" s="6" t="s">
        <v>29</v>
      </c>
      <c r="C3" s="7">
        <v>11.88</v>
      </c>
      <c r="D3">
        <f t="shared" ref="D3:D11" si="0">_xlfn.NUMBERVALUE(SUBSTITUTE(C3,".",""))</f>
        <v>1188</v>
      </c>
      <c r="E3">
        <f t="shared" ref="E3:E11" si="1">+A3*D3</f>
        <v>10692</v>
      </c>
      <c r="F3" s="1">
        <f t="shared" ref="F3:F11" si="2">POWER(A3-$E$12,2)</f>
        <v>1.5346215192443853</v>
      </c>
      <c r="G3" s="1">
        <f t="shared" ref="G3:G11" si="3">+D3*F3</f>
        <v>1823.1303648623298</v>
      </c>
    </row>
    <row r="4" spans="1:7" x14ac:dyDescent="0.25">
      <c r="A4" s="5">
        <v>8</v>
      </c>
      <c r="B4" s="6" t="s">
        <v>30</v>
      </c>
      <c r="C4" s="7">
        <v>12.977</v>
      </c>
      <c r="D4">
        <f t="shared" si="0"/>
        <v>12977</v>
      </c>
      <c r="E4">
        <f t="shared" si="1"/>
        <v>103816</v>
      </c>
      <c r="F4" s="1">
        <f t="shared" si="2"/>
        <v>5.7024684208963089E-2</v>
      </c>
      <c r="G4" s="1">
        <f t="shared" si="3"/>
        <v>740.00932697971405</v>
      </c>
    </row>
    <row r="5" spans="1:7" x14ac:dyDescent="0.25">
      <c r="A5" s="5">
        <v>7</v>
      </c>
      <c r="B5" s="6" t="s">
        <v>31</v>
      </c>
      <c r="C5" s="7">
        <v>6.6760000000000002</v>
      </c>
      <c r="D5">
        <f t="shared" si="0"/>
        <v>6676</v>
      </c>
      <c r="E5">
        <f t="shared" si="1"/>
        <v>46732</v>
      </c>
      <c r="F5" s="1">
        <f t="shared" si="2"/>
        <v>0.57942784917354084</v>
      </c>
      <c r="G5" s="1">
        <f t="shared" si="3"/>
        <v>3868.2603210825587</v>
      </c>
    </row>
    <row r="6" spans="1:7" x14ac:dyDescent="0.25">
      <c r="A6" s="5">
        <v>6</v>
      </c>
      <c r="B6" s="6" t="s">
        <v>32</v>
      </c>
      <c r="C6" s="7">
        <v>2.3879999999999999</v>
      </c>
      <c r="D6">
        <f t="shared" si="0"/>
        <v>2388</v>
      </c>
      <c r="E6">
        <f t="shared" si="1"/>
        <v>14328</v>
      </c>
      <c r="F6" s="1">
        <f t="shared" si="2"/>
        <v>3.1018310141381185</v>
      </c>
      <c r="G6" s="1">
        <f t="shared" si="3"/>
        <v>7407.1724617618265</v>
      </c>
    </row>
    <row r="7" spans="1:7" x14ac:dyDescent="0.25">
      <c r="A7" s="5">
        <v>5</v>
      </c>
      <c r="B7" s="6" t="s">
        <v>33</v>
      </c>
      <c r="C7" s="7">
        <v>1.419</v>
      </c>
      <c r="D7">
        <f t="shared" si="0"/>
        <v>1419</v>
      </c>
      <c r="E7">
        <f t="shared" si="1"/>
        <v>7095</v>
      </c>
      <c r="F7" s="1">
        <f t="shared" si="2"/>
        <v>7.6242341791026966</v>
      </c>
      <c r="G7" s="1">
        <f t="shared" si="3"/>
        <v>10818.788300146727</v>
      </c>
    </row>
    <row r="8" spans="1:7" x14ac:dyDescent="0.25">
      <c r="A8" s="5">
        <v>4</v>
      </c>
      <c r="B8" s="6" t="s">
        <v>24</v>
      </c>
      <c r="C8" s="7">
        <v>726</v>
      </c>
      <c r="D8">
        <f t="shared" si="0"/>
        <v>726</v>
      </c>
      <c r="E8">
        <f t="shared" si="1"/>
        <v>2904</v>
      </c>
      <c r="F8" s="1">
        <f t="shared" si="2"/>
        <v>14.146637344067274</v>
      </c>
      <c r="G8" s="1">
        <f t="shared" si="3"/>
        <v>10270.45871179284</v>
      </c>
    </row>
    <row r="9" spans="1:7" x14ac:dyDescent="0.25">
      <c r="A9" s="5">
        <v>3</v>
      </c>
      <c r="B9" s="6" t="s">
        <v>25</v>
      </c>
      <c r="C9" s="7">
        <v>487</v>
      </c>
      <c r="D9">
        <f t="shared" si="0"/>
        <v>487</v>
      </c>
      <c r="E9">
        <f t="shared" si="1"/>
        <v>1461</v>
      </c>
      <c r="F9" s="1">
        <f t="shared" si="2"/>
        <v>22.669040509031852</v>
      </c>
      <c r="G9" s="1">
        <f t="shared" si="3"/>
        <v>11039.822727898512</v>
      </c>
    </row>
    <row r="10" spans="1:7" x14ac:dyDescent="0.25">
      <c r="A10" s="5">
        <v>2</v>
      </c>
      <c r="B10" s="6" t="s">
        <v>25</v>
      </c>
      <c r="C10" s="7">
        <v>510</v>
      </c>
      <c r="D10">
        <f t="shared" si="0"/>
        <v>510</v>
      </c>
      <c r="E10">
        <f t="shared" si="1"/>
        <v>1020</v>
      </c>
      <c r="F10" s="1">
        <f t="shared" si="2"/>
        <v>33.191443673996432</v>
      </c>
      <c r="G10" s="1">
        <f t="shared" si="3"/>
        <v>16927.636273738179</v>
      </c>
    </row>
    <row r="11" spans="1:7" x14ac:dyDescent="0.25">
      <c r="A11" s="5">
        <v>1</v>
      </c>
      <c r="B11" s="6" t="s">
        <v>32</v>
      </c>
      <c r="C11" s="7">
        <v>2.4079999999999999</v>
      </c>
      <c r="D11">
        <f t="shared" si="0"/>
        <v>2408</v>
      </c>
      <c r="E11">
        <f t="shared" si="1"/>
        <v>2408</v>
      </c>
      <c r="F11" s="1">
        <f t="shared" si="2"/>
        <v>45.713846838961004</v>
      </c>
      <c r="G11" s="1">
        <f t="shared" si="3"/>
        <v>110078.94318821809</v>
      </c>
    </row>
    <row r="12" spans="1:7" x14ac:dyDescent="0.25">
      <c r="E12">
        <f>SUM(E2:E11)/SUM(D2:D11)</f>
        <v>7.7612015824822889</v>
      </c>
      <c r="G12" s="1">
        <f>SQRT(SUM(G2:G11)/SUM(D2:D11))</f>
        <v>2.3818033664458929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652E-D064-47D1-84EA-D9C54798F8F3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28</v>
      </c>
      <c r="C2" s="7">
        <v>140.131</v>
      </c>
      <c r="D2">
        <f>_xlfn.NUMBERVALUE(SUBSTITUTE(C2,".",""))</f>
        <v>140131</v>
      </c>
      <c r="E2">
        <f>+A2*D2</f>
        <v>1401310</v>
      </c>
      <c r="F2" s="1">
        <f>POWER(A2-$E$12,2)</f>
        <v>2.7460867252355285</v>
      </c>
      <c r="G2" s="1">
        <f>+D2*F2</f>
        <v>384811.87889397983</v>
      </c>
    </row>
    <row r="3" spans="1:7" x14ac:dyDescent="0.25">
      <c r="A3" s="5">
        <v>9</v>
      </c>
      <c r="B3" s="6" t="s">
        <v>81</v>
      </c>
      <c r="C3" s="7">
        <v>137.93100000000001</v>
      </c>
      <c r="D3">
        <f t="shared" ref="D3:D11" si="0">_xlfn.NUMBERVALUE(SUBSTITUTE(C3,".",""))</f>
        <v>137931</v>
      </c>
      <c r="E3">
        <f t="shared" ref="E3:E11" si="1">+A3*D3</f>
        <v>1241379</v>
      </c>
      <c r="F3" s="1">
        <f t="shared" ref="F3:F11" si="2">POWER(A3-$E$12,2)</f>
        <v>0.4318225684516861</v>
      </c>
      <c r="G3" s="1">
        <f t="shared" ref="G3:G11" si="3">+D3*F3</f>
        <v>59561.718689109512</v>
      </c>
    </row>
    <row r="4" spans="1:7" x14ac:dyDescent="0.25">
      <c r="A4" s="5">
        <v>8</v>
      </c>
      <c r="B4" s="6" t="s">
        <v>76</v>
      </c>
      <c r="C4" s="7">
        <v>121.601</v>
      </c>
      <c r="D4">
        <f t="shared" si="0"/>
        <v>121601</v>
      </c>
      <c r="E4">
        <f t="shared" si="1"/>
        <v>972808</v>
      </c>
      <c r="F4" s="1">
        <f t="shared" si="2"/>
        <v>0.11755841166784366</v>
      </c>
      <c r="G4" s="1">
        <f t="shared" si="3"/>
        <v>14295.220417221457</v>
      </c>
    </row>
    <row r="5" spans="1:7" x14ac:dyDescent="0.25">
      <c r="A5" s="5">
        <v>7</v>
      </c>
      <c r="B5" s="6" t="s">
        <v>82</v>
      </c>
      <c r="C5" s="7">
        <v>63.936</v>
      </c>
      <c r="D5">
        <f t="shared" si="0"/>
        <v>63936</v>
      </c>
      <c r="E5">
        <f t="shared" si="1"/>
        <v>447552</v>
      </c>
      <c r="F5" s="1">
        <f t="shared" si="2"/>
        <v>1.8032942548840012</v>
      </c>
      <c r="G5" s="1">
        <f t="shared" si="3"/>
        <v>115295.4214802635</v>
      </c>
    </row>
    <row r="6" spans="1:7" x14ac:dyDescent="0.25">
      <c r="A6" s="5">
        <v>6</v>
      </c>
      <c r="B6" s="6" t="s">
        <v>83</v>
      </c>
      <c r="C6" s="7">
        <v>25.027000000000001</v>
      </c>
      <c r="D6">
        <f t="shared" si="0"/>
        <v>25027</v>
      </c>
      <c r="E6">
        <f t="shared" si="1"/>
        <v>150162</v>
      </c>
      <c r="F6" s="1">
        <f t="shared" si="2"/>
        <v>5.4890300981001587</v>
      </c>
      <c r="G6" s="1">
        <f t="shared" si="3"/>
        <v>137373.95626515266</v>
      </c>
    </row>
    <row r="7" spans="1:7" x14ac:dyDescent="0.25">
      <c r="A7" s="5">
        <v>5</v>
      </c>
      <c r="B7" s="6" t="s">
        <v>39</v>
      </c>
      <c r="C7" s="7">
        <v>11.183</v>
      </c>
      <c r="D7">
        <f t="shared" si="0"/>
        <v>11183</v>
      </c>
      <c r="E7">
        <f t="shared" si="1"/>
        <v>55915</v>
      </c>
      <c r="F7" s="1">
        <f t="shared" si="2"/>
        <v>11.174765941316316</v>
      </c>
      <c r="G7" s="1">
        <f t="shared" si="3"/>
        <v>124967.40752174036</v>
      </c>
    </row>
    <row r="8" spans="1:7" x14ac:dyDescent="0.25">
      <c r="A8" s="5">
        <v>4</v>
      </c>
      <c r="B8" s="6" t="s">
        <v>84</v>
      </c>
      <c r="C8" s="7">
        <v>5.5019999999999998</v>
      </c>
      <c r="D8">
        <f t="shared" si="0"/>
        <v>5502</v>
      </c>
      <c r="E8">
        <f t="shared" si="1"/>
        <v>22008</v>
      </c>
      <c r="F8" s="1">
        <f t="shared" si="2"/>
        <v>18.860501784532474</v>
      </c>
      <c r="G8" s="1">
        <f t="shared" si="3"/>
        <v>103770.48081849767</v>
      </c>
    </row>
    <row r="9" spans="1:7" x14ac:dyDescent="0.25">
      <c r="A9" s="5">
        <v>3</v>
      </c>
      <c r="B9" s="6" t="s">
        <v>26</v>
      </c>
      <c r="C9" s="7">
        <v>3.5390000000000001</v>
      </c>
      <c r="D9">
        <f t="shared" si="0"/>
        <v>3539</v>
      </c>
      <c r="E9">
        <f t="shared" si="1"/>
        <v>10617</v>
      </c>
      <c r="F9" s="1">
        <f t="shared" si="2"/>
        <v>28.546237627748631</v>
      </c>
      <c r="G9" s="1">
        <f t="shared" si="3"/>
        <v>101025.1349646024</v>
      </c>
    </row>
    <row r="10" spans="1:7" x14ac:dyDescent="0.25">
      <c r="A10" s="5">
        <v>2</v>
      </c>
      <c r="B10" s="6" t="s">
        <v>45</v>
      </c>
      <c r="C10" s="7">
        <v>2.5539999999999998</v>
      </c>
      <c r="D10">
        <f t="shared" si="0"/>
        <v>2554</v>
      </c>
      <c r="E10">
        <f t="shared" si="1"/>
        <v>5108</v>
      </c>
      <c r="F10" s="1">
        <f t="shared" si="2"/>
        <v>40.231973470964789</v>
      </c>
      <c r="G10" s="1">
        <f t="shared" si="3"/>
        <v>102752.46024484407</v>
      </c>
    </row>
    <row r="11" spans="1:7" x14ac:dyDescent="0.25">
      <c r="A11" s="5">
        <v>1</v>
      </c>
      <c r="B11" s="6" t="s">
        <v>84</v>
      </c>
      <c r="C11" s="7">
        <v>5.4859999999999998</v>
      </c>
      <c r="D11">
        <f t="shared" si="0"/>
        <v>5486</v>
      </c>
      <c r="E11">
        <f t="shared" si="1"/>
        <v>5486</v>
      </c>
      <c r="F11" s="1">
        <f t="shared" si="2"/>
        <v>53.917709314180946</v>
      </c>
      <c r="G11" s="1">
        <f t="shared" si="3"/>
        <v>295792.55329759669</v>
      </c>
    </row>
    <row r="12" spans="1:7" x14ac:dyDescent="0.25">
      <c r="E12">
        <f>SUM(E2:E11)/SUM(D2:D11)</f>
        <v>8.3428679216080788</v>
      </c>
      <c r="G12" s="1">
        <f>SQRT(SUM(G2:G11)/SUM(D2:D11))</f>
        <v>1.6688942849700783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000-ACDD-4FB0-938E-94C9EE9CA495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34</v>
      </c>
      <c r="C2" s="7">
        <v>127.767</v>
      </c>
      <c r="D2">
        <f>_xlfn.NUMBERVALUE(SUBSTITUTE(C2,".",""))</f>
        <v>127767</v>
      </c>
      <c r="E2">
        <f>+A2*D2</f>
        <v>1277670</v>
      </c>
      <c r="F2" s="1">
        <f>POWER(A2-$E$12,2)</f>
        <v>2.7846768268077486</v>
      </c>
      <c r="G2" s="1">
        <f>+D2*F2</f>
        <v>355789.80413074564</v>
      </c>
    </row>
    <row r="3" spans="1:7" x14ac:dyDescent="0.25">
      <c r="A3" s="5">
        <v>9</v>
      </c>
      <c r="B3" s="6" t="s">
        <v>35</v>
      </c>
      <c r="C3" s="7">
        <v>152.685</v>
      </c>
      <c r="D3">
        <f t="shared" ref="D3:D11" si="0">_xlfn.NUMBERVALUE(SUBSTITUTE(C3,".",""))</f>
        <v>152685</v>
      </c>
      <c r="E3">
        <f t="shared" ref="E3:E11" si="1">+A3*D3</f>
        <v>1374165</v>
      </c>
      <c r="F3" s="1">
        <f t="shared" ref="F3:F11" si="2">POWER(A3-$E$12,2)</f>
        <v>0.44720663110097736</v>
      </c>
      <c r="G3" s="1">
        <f t="shared" ref="G3:G11" si="3">+D3*F3</f>
        <v>68281.744469652724</v>
      </c>
    </row>
    <row r="4" spans="1:7" x14ac:dyDescent="0.25">
      <c r="A4" s="5">
        <v>8</v>
      </c>
      <c r="B4" s="6" t="s">
        <v>36</v>
      </c>
      <c r="C4" s="7">
        <v>165.03800000000001</v>
      </c>
      <c r="D4">
        <f t="shared" si="0"/>
        <v>165038</v>
      </c>
      <c r="E4">
        <f t="shared" si="1"/>
        <v>1320304</v>
      </c>
      <c r="F4" s="1">
        <f t="shared" si="2"/>
        <v>0.10973643539420595</v>
      </c>
      <c r="G4" s="1">
        <f t="shared" si="3"/>
        <v>18110.681824588963</v>
      </c>
    </row>
    <row r="5" spans="1:7" x14ac:dyDescent="0.25">
      <c r="A5" s="5">
        <v>7</v>
      </c>
      <c r="B5" s="6" t="s">
        <v>37</v>
      </c>
      <c r="C5" s="7">
        <v>88.897000000000006</v>
      </c>
      <c r="D5">
        <f t="shared" si="0"/>
        <v>88897</v>
      </c>
      <c r="E5">
        <f t="shared" si="1"/>
        <v>622279</v>
      </c>
      <c r="F5" s="1">
        <f t="shared" si="2"/>
        <v>1.7722662396874345</v>
      </c>
      <c r="G5" s="1">
        <f t="shared" si="3"/>
        <v>157549.15190949387</v>
      </c>
    </row>
    <row r="6" spans="1:7" x14ac:dyDescent="0.25">
      <c r="A6" s="5">
        <v>6</v>
      </c>
      <c r="B6" s="6" t="s">
        <v>38</v>
      </c>
      <c r="C6" s="7">
        <v>32.44</v>
      </c>
      <c r="D6">
        <f t="shared" si="0"/>
        <v>3244</v>
      </c>
      <c r="E6">
        <f t="shared" si="1"/>
        <v>19464</v>
      </c>
      <c r="F6" s="1">
        <f t="shared" si="2"/>
        <v>5.4347960439806631</v>
      </c>
      <c r="G6" s="1">
        <f t="shared" si="3"/>
        <v>17630.478366673269</v>
      </c>
    </row>
    <row r="7" spans="1:7" x14ac:dyDescent="0.25">
      <c r="A7" s="5">
        <v>5</v>
      </c>
      <c r="B7" s="6" t="s">
        <v>39</v>
      </c>
      <c r="C7" s="7">
        <v>12.946</v>
      </c>
      <c r="D7">
        <f t="shared" si="0"/>
        <v>12946</v>
      </c>
      <c r="E7">
        <f t="shared" si="1"/>
        <v>64730</v>
      </c>
      <c r="F7" s="1">
        <f t="shared" si="2"/>
        <v>11.097325848273892</v>
      </c>
      <c r="G7" s="1">
        <f t="shared" si="3"/>
        <v>143665.98043175379</v>
      </c>
    </row>
    <row r="8" spans="1:7" x14ac:dyDescent="0.25">
      <c r="A8" s="5">
        <v>4</v>
      </c>
      <c r="B8" s="6" t="s">
        <v>25</v>
      </c>
      <c r="C8" s="7">
        <v>5.5469999999999997</v>
      </c>
      <c r="D8">
        <f t="shared" si="0"/>
        <v>5547</v>
      </c>
      <c r="E8">
        <f t="shared" si="1"/>
        <v>22188</v>
      </c>
      <c r="F8" s="1">
        <f t="shared" si="2"/>
        <v>18.759855652567122</v>
      </c>
      <c r="G8" s="1">
        <f t="shared" si="3"/>
        <v>104060.91930478983</v>
      </c>
    </row>
    <row r="9" spans="1:7" x14ac:dyDescent="0.25">
      <c r="A9" s="5">
        <v>3</v>
      </c>
      <c r="B9" s="6" t="s">
        <v>40</v>
      </c>
      <c r="C9" s="7">
        <v>3.4630000000000001</v>
      </c>
      <c r="D9">
        <f t="shared" si="0"/>
        <v>3463</v>
      </c>
      <c r="E9">
        <f t="shared" si="1"/>
        <v>10389</v>
      </c>
      <c r="F9" s="1">
        <f t="shared" si="2"/>
        <v>28.422385456860351</v>
      </c>
      <c r="G9" s="1">
        <f t="shared" si="3"/>
        <v>98426.720837107394</v>
      </c>
    </row>
    <row r="10" spans="1:7" x14ac:dyDescent="0.25">
      <c r="A10" s="5">
        <v>2</v>
      </c>
      <c r="B10" s="6" t="s">
        <v>41</v>
      </c>
      <c r="C10" s="7">
        <v>2.3879999999999999</v>
      </c>
      <c r="D10">
        <f t="shared" si="0"/>
        <v>2388</v>
      </c>
      <c r="E10">
        <f t="shared" si="1"/>
        <v>4776</v>
      </c>
      <c r="F10" s="1">
        <f t="shared" si="2"/>
        <v>40.084915261153576</v>
      </c>
      <c r="G10" s="1">
        <f t="shared" si="3"/>
        <v>95722.777643634734</v>
      </c>
    </row>
    <row r="11" spans="1:7" x14ac:dyDescent="0.25">
      <c r="A11" s="5">
        <v>1</v>
      </c>
      <c r="B11" s="6" t="s">
        <v>42</v>
      </c>
      <c r="C11" s="7">
        <v>4.6379999999999999</v>
      </c>
      <c r="D11">
        <f t="shared" si="0"/>
        <v>4638</v>
      </c>
      <c r="E11">
        <f t="shared" si="1"/>
        <v>4638</v>
      </c>
      <c r="F11" s="1">
        <f t="shared" si="2"/>
        <v>53.747445065446804</v>
      </c>
      <c r="G11" s="1">
        <f t="shared" si="3"/>
        <v>249280.65021354228</v>
      </c>
    </row>
    <row r="12" spans="1:7" x14ac:dyDescent="0.25">
      <c r="E12">
        <f>SUM(E2:E11)/SUM(D2:D11)</f>
        <v>8.3312649021466143</v>
      </c>
      <c r="G12" s="1">
        <f>SQRT(SUM(G2:G11)/SUM(D2:D11))</f>
        <v>1.5196610566218176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9706-505E-44E0-B716-81A396E3BA56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77</v>
      </c>
      <c r="C2" s="7">
        <v>189.001</v>
      </c>
      <c r="D2">
        <f>_xlfn.NUMBERVALUE(SUBSTITUTE(C2,".",""))</f>
        <v>189001</v>
      </c>
      <c r="E2">
        <f>+A2*D2</f>
        <v>1890010</v>
      </c>
      <c r="F2" s="1">
        <f>POWER(A2-$E$12,2)</f>
        <v>2.4819381826639568</v>
      </c>
      <c r="G2" s="1">
        <f>+D2*F2</f>
        <v>469088.79846167052</v>
      </c>
    </row>
    <row r="3" spans="1:7" x14ac:dyDescent="0.25">
      <c r="A3" s="5">
        <v>9</v>
      </c>
      <c r="B3" s="6" t="s">
        <v>36</v>
      </c>
      <c r="C3" s="7">
        <v>210.61600000000001</v>
      </c>
      <c r="D3">
        <f t="shared" ref="D3:D11" si="0">_xlfn.NUMBERVALUE(SUBSTITUTE(C3,".",""))</f>
        <v>210616</v>
      </c>
      <c r="E3">
        <f t="shared" ref="E3:E11" si="1">+A3*D3</f>
        <v>1895544</v>
      </c>
      <c r="F3" s="1">
        <f t="shared" ref="F3:F11" si="2">POWER(A3-$E$12,2)</f>
        <v>0.33110452620796615</v>
      </c>
      <c r="G3" s="1">
        <f t="shared" ref="G3:G11" si="3">+D3*F3</f>
        <v>69735.910891816995</v>
      </c>
    </row>
    <row r="4" spans="1:7" x14ac:dyDescent="0.25">
      <c r="A4" s="5">
        <v>8</v>
      </c>
      <c r="B4" s="6" t="s">
        <v>85</v>
      </c>
      <c r="C4" s="7">
        <v>208.45400000000001</v>
      </c>
      <c r="D4">
        <f t="shared" si="0"/>
        <v>208454</v>
      </c>
      <c r="E4">
        <f t="shared" si="1"/>
        <v>1667632</v>
      </c>
      <c r="F4" s="1">
        <f t="shared" si="2"/>
        <v>0.1802708697519757</v>
      </c>
      <c r="G4" s="1">
        <f t="shared" si="3"/>
        <v>37578.183883278347</v>
      </c>
    </row>
    <row r="5" spans="1:7" x14ac:dyDescent="0.25">
      <c r="A5" s="5">
        <v>7</v>
      </c>
      <c r="B5" s="6" t="s">
        <v>86</v>
      </c>
      <c r="C5" s="7">
        <v>99.055000000000007</v>
      </c>
      <c r="D5">
        <f t="shared" si="0"/>
        <v>99055</v>
      </c>
      <c r="E5">
        <f t="shared" si="1"/>
        <v>693385</v>
      </c>
      <c r="F5" s="1">
        <f t="shared" si="2"/>
        <v>2.0294372132959855</v>
      </c>
      <c r="G5" s="1">
        <f t="shared" si="3"/>
        <v>201025.90316303383</v>
      </c>
    </row>
    <row r="6" spans="1:7" x14ac:dyDescent="0.25">
      <c r="A6" s="5">
        <v>6</v>
      </c>
      <c r="B6" s="6" t="s">
        <v>87</v>
      </c>
      <c r="C6" s="7">
        <v>29.295000000000002</v>
      </c>
      <c r="D6">
        <f t="shared" si="0"/>
        <v>29295</v>
      </c>
      <c r="E6">
        <f t="shared" si="1"/>
        <v>175770</v>
      </c>
      <c r="F6" s="1">
        <f t="shared" si="2"/>
        <v>5.8786035568399946</v>
      </c>
      <c r="G6" s="1">
        <f t="shared" si="3"/>
        <v>172213.69119762763</v>
      </c>
    </row>
    <row r="7" spans="1:7" x14ac:dyDescent="0.25">
      <c r="A7" s="5">
        <v>5</v>
      </c>
      <c r="B7" s="6" t="s">
        <v>52</v>
      </c>
      <c r="C7" s="7">
        <v>10.683999999999999</v>
      </c>
      <c r="D7">
        <f t="shared" si="0"/>
        <v>10684</v>
      </c>
      <c r="E7">
        <f t="shared" si="1"/>
        <v>53420</v>
      </c>
      <c r="F7" s="1">
        <f t="shared" si="2"/>
        <v>11.727769900384004</v>
      </c>
      <c r="G7" s="1">
        <f t="shared" si="3"/>
        <v>125299.4936157027</v>
      </c>
    </row>
    <row r="8" spans="1:7" x14ac:dyDescent="0.25">
      <c r="A8" s="5">
        <v>4</v>
      </c>
      <c r="B8" s="6" t="s">
        <v>40</v>
      </c>
      <c r="C8" s="7">
        <v>4.4279999999999999</v>
      </c>
      <c r="D8">
        <f t="shared" si="0"/>
        <v>4428</v>
      </c>
      <c r="E8">
        <f t="shared" si="1"/>
        <v>17712</v>
      </c>
      <c r="F8" s="1">
        <f t="shared" si="2"/>
        <v>19.576936243928014</v>
      </c>
      <c r="G8" s="1">
        <f t="shared" si="3"/>
        <v>86686.673688113238</v>
      </c>
    </row>
    <row r="9" spans="1:7" x14ac:dyDescent="0.25">
      <c r="A9" s="5">
        <v>3</v>
      </c>
      <c r="B9" s="6" t="s">
        <v>48</v>
      </c>
      <c r="C9" s="7">
        <v>2.444</v>
      </c>
      <c r="D9">
        <f t="shared" si="0"/>
        <v>2444</v>
      </c>
      <c r="E9">
        <f t="shared" si="1"/>
        <v>7332</v>
      </c>
      <c r="F9" s="1">
        <f t="shared" si="2"/>
        <v>29.426102587472023</v>
      </c>
      <c r="G9" s="1">
        <f t="shared" si="3"/>
        <v>71917.394723781632</v>
      </c>
    </row>
    <row r="10" spans="1:7" x14ac:dyDescent="0.25">
      <c r="A10" s="5">
        <v>2</v>
      </c>
      <c r="B10" s="6" t="s">
        <v>88</v>
      </c>
      <c r="C10" s="7">
        <v>1.8320000000000001</v>
      </c>
      <c r="D10">
        <f t="shared" si="0"/>
        <v>1832</v>
      </c>
      <c r="E10">
        <f t="shared" si="1"/>
        <v>3664</v>
      </c>
      <c r="F10" s="1">
        <f t="shared" si="2"/>
        <v>41.275268931016036</v>
      </c>
      <c r="G10" s="1">
        <f t="shared" si="3"/>
        <v>75616.292681621373</v>
      </c>
    </row>
    <row r="11" spans="1:7" x14ac:dyDescent="0.25">
      <c r="A11" s="5">
        <v>1</v>
      </c>
      <c r="B11" s="6" t="s">
        <v>26</v>
      </c>
      <c r="C11" s="7">
        <v>4.9960000000000004</v>
      </c>
      <c r="D11">
        <f t="shared" si="0"/>
        <v>4996</v>
      </c>
      <c r="E11">
        <f t="shared" si="1"/>
        <v>4996</v>
      </c>
      <c r="F11" s="1">
        <f t="shared" si="2"/>
        <v>55.124435274560042</v>
      </c>
      <c r="G11" s="1">
        <f t="shared" si="3"/>
        <v>275401.67863170197</v>
      </c>
    </row>
    <row r="12" spans="1:7" x14ac:dyDescent="0.25">
      <c r="E12">
        <f>SUM(E2:E11)/SUM(D2:D11)</f>
        <v>8.4245831717720048</v>
      </c>
      <c r="G12" s="1">
        <f>SQRT(SUM(G2:G11)/SUM(D2:D11))</f>
        <v>1.4431724055065267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D7FB-2A0B-4D8F-8A63-15A0CB6640A9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44</v>
      </c>
      <c r="C2" s="7">
        <v>24.327000000000002</v>
      </c>
      <c r="D2">
        <f>_xlfn.NUMBERVALUE(SUBSTITUTE(C2,".",""))</f>
        <v>24327</v>
      </c>
      <c r="E2">
        <f>+A2*D2</f>
        <v>243270</v>
      </c>
      <c r="F2" s="1">
        <f>POWER(A2-$E$12,2)</f>
        <v>3.3586568782992972</v>
      </c>
      <c r="G2" s="1">
        <f>+D2*F2</f>
        <v>81706.045878386998</v>
      </c>
    </row>
    <row r="3" spans="1:7" x14ac:dyDescent="0.25">
      <c r="A3" s="5">
        <v>9</v>
      </c>
      <c r="B3" s="6" t="s">
        <v>89</v>
      </c>
      <c r="C3" s="7">
        <v>27.263000000000002</v>
      </c>
      <c r="D3">
        <f t="shared" ref="D3:D11" si="0">_xlfn.NUMBERVALUE(SUBSTITUTE(C3,".",""))</f>
        <v>27263</v>
      </c>
      <c r="E3">
        <f t="shared" ref="E3:E11" si="1">+A3*D3</f>
        <v>245367</v>
      </c>
      <c r="F3" s="1">
        <f t="shared" ref="F3:F11" si="2">POWER(A3-$E$12,2)</f>
        <v>0.69332912853432027</v>
      </c>
      <c r="G3" s="1">
        <f t="shared" ref="G3:G11" si="3">+D3*F3</f>
        <v>18902.232031231175</v>
      </c>
    </row>
    <row r="4" spans="1:7" x14ac:dyDescent="0.25">
      <c r="A4" s="5">
        <v>8</v>
      </c>
      <c r="B4" s="6" t="s">
        <v>90</v>
      </c>
      <c r="C4" s="7">
        <v>35.557000000000002</v>
      </c>
      <c r="D4">
        <f t="shared" si="0"/>
        <v>35557</v>
      </c>
      <c r="E4">
        <f t="shared" si="1"/>
        <v>284456</v>
      </c>
      <c r="F4" s="1">
        <f t="shared" si="2"/>
        <v>2.8001378769343502E-2</v>
      </c>
      <c r="G4" s="1">
        <f t="shared" si="3"/>
        <v>995.64502490154689</v>
      </c>
    </row>
    <row r="5" spans="1:7" x14ac:dyDescent="0.25">
      <c r="A5" s="5">
        <v>7</v>
      </c>
      <c r="B5" s="6" t="s">
        <v>91</v>
      </c>
      <c r="C5" s="7">
        <v>19.224</v>
      </c>
      <c r="D5">
        <f t="shared" si="0"/>
        <v>19224</v>
      </c>
      <c r="E5">
        <f t="shared" si="1"/>
        <v>134568</v>
      </c>
      <c r="F5" s="1">
        <f t="shared" si="2"/>
        <v>1.3626736290043668</v>
      </c>
      <c r="G5" s="1">
        <f t="shared" si="3"/>
        <v>26196.03784397995</v>
      </c>
    </row>
    <row r="6" spans="1:7" x14ac:dyDescent="0.25">
      <c r="A6" s="5">
        <v>6</v>
      </c>
      <c r="B6" s="6" t="s">
        <v>92</v>
      </c>
      <c r="C6" s="7">
        <v>6.2549999999999999</v>
      </c>
      <c r="D6">
        <f t="shared" si="0"/>
        <v>6255</v>
      </c>
      <c r="E6">
        <f t="shared" si="1"/>
        <v>37530</v>
      </c>
      <c r="F6" s="1">
        <f t="shared" si="2"/>
        <v>4.6973458792393901</v>
      </c>
      <c r="G6" s="1">
        <f t="shared" si="3"/>
        <v>29381.898474642385</v>
      </c>
    </row>
    <row r="7" spans="1:7" x14ac:dyDescent="0.25">
      <c r="A7" s="5">
        <v>5</v>
      </c>
      <c r="B7" s="6" t="s">
        <v>93</v>
      </c>
      <c r="C7" s="7">
        <v>2.4900000000000002</v>
      </c>
      <c r="D7">
        <f t="shared" si="0"/>
        <v>249</v>
      </c>
      <c r="E7">
        <f t="shared" si="1"/>
        <v>1245</v>
      </c>
      <c r="F7" s="1">
        <f t="shared" si="2"/>
        <v>10.032018129474412</v>
      </c>
      <c r="G7" s="1">
        <f t="shared" si="3"/>
        <v>2497.9725142391285</v>
      </c>
    </row>
    <row r="8" spans="1:7" x14ac:dyDescent="0.25">
      <c r="A8" s="5">
        <v>4</v>
      </c>
      <c r="B8" s="6" t="s">
        <v>25</v>
      </c>
      <c r="C8" s="7">
        <v>1.0549999999999999</v>
      </c>
      <c r="D8">
        <f t="shared" si="0"/>
        <v>1055</v>
      </c>
      <c r="E8">
        <f t="shared" si="1"/>
        <v>4220</v>
      </c>
      <c r="F8" s="1">
        <f t="shared" si="2"/>
        <v>17.366690379709436</v>
      </c>
      <c r="G8" s="1">
        <f t="shared" si="3"/>
        <v>18321.858350593455</v>
      </c>
    </row>
    <row r="9" spans="1:7" x14ac:dyDescent="0.25">
      <c r="A9" s="5">
        <v>3</v>
      </c>
      <c r="B9" s="6" t="s">
        <v>40</v>
      </c>
      <c r="C9" s="7">
        <v>665</v>
      </c>
      <c r="D9">
        <f t="shared" si="0"/>
        <v>665</v>
      </c>
      <c r="E9">
        <f t="shared" si="1"/>
        <v>1995</v>
      </c>
      <c r="F9" s="1">
        <f t="shared" si="2"/>
        <v>26.701362629944459</v>
      </c>
      <c r="G9" s="1">
        <f t="shared" si="3"/>
        <v>17756.406148913065</v>
      </c>
    </row>
    <row r="10" spans="1:7" x14ac:dyDescent="0.25">
      <c r="A10" s="5">
        <v>2</v>
      </c>
      <c r="B10" s="6" t="s">
        <v>45</v>
      </c>
      <c r="C10" s="7">
        <v>594</v>
      </c>
      <c r="D10">
        <f t="shared" si="0"/>
        <v>594</v>
      </c>
      <c r="E10">
        <f t="shared" si="1"/>
        <v>1188</v>
      </c>
      <c r="F10" s="1">
        <f t="shared" si="2"/>
        <v>38.036034880179486</v>
      </c>
      <c r="G10" s="1">
        <f t="shared" si="3"/>
        <v>22593.404718826616</v>
      </c>
    </row>
    <row r="11" spans="1:7" x14ac:dyDescent="0.25">
      <c r="A11" s="5">
        <v>1</v>
      </c>
      <c r="B11" s="6" t="s">
        <v>94</v>
      </c>
      <c r="C11" s="7">
        <v>1.821</v>
      </c>
      <c r="D11">
        <f t="shared" si="0"/>
        <v>1821</v>
      </c>
      <c r="E11">
        <f t="shared" si="1"/>
        <v>1821</v>
      </c>
      <c r="F11" s="1">
        <f t="shared" si="2"/>
        <v>51.370707130414509</v>
      </c>
      <c r="G11" s="1">
        <f t="shared" si="3"/>
        <v>93546.057684484826</v>
      </c>
    </row>
    <row r="12" spans="1:7" x14ac:dyDescent="0.25">
      <c r="E12">
        <f>SUM(E2:E11)/SUM(D2:D11)</f>
        <v>8.1673361251175116</v>
      </c>
      <c r="G12" s="1">
        <f>SQRT(SUM(G2:G11)/SUM(D2:D11))</f>
        <v>1.6326552832194714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41C-AAF5-4DAF-BFEC-94B60C89F718}">
  <dimension ref="A1:G12"/>
  <sheetViews>
    <sheetView workbookViewId="0">
      <selection activeCell="D2" sqref="D2:G12"/>
    </sheetView>
  </sheetViews>
  <sheetFormatPr baseColWidth="10" defaultRowHeight="15" x14ac:dyDescent="0.25"/>
  <sheetData>
    <row r="1" spans="1:7" x14ac:dyDescent="0.25">
      <c r="A1" s="2" t="s">
        <v>17</v>
      </c>
      <c r="B1" s="3"/>
      <c r="C1" s="4" t="s">
        <v>18</v>
      </c>
    </row>
    <row r="2" spans="1:7" x14ac:dyDescent="0.25">
      <c r="A2" s="5">
        <v>10</v>
      </c>
      <c r="B2" s="6" t="s">
        <v>95</v>
      </c>
      <c r="C2" s="7">
        <v>168.12700000000001</v>
      </c>
      <c r="D2">
        <f>_xlfn.NUMBERVALUE(SUBSTITUTE(C2,".",""))</f>
        <v>168127</v>
      </c>
      <c r="E2">
        <f>+A2*D2</f>
        <v>1681270</v>
      </c>
      <c r="F2" s="1">
        <f>POWER(A2-$E$12,2)</f>
        <v>2.1293301881898321</v>
      </c>
      <c r="G2" s="1">
        <f>+D2*F2</f>
        <v>357997.89654979191</v>
      </c>
    </row>
    <row r="3" spans="1:7" x14ac:dyDescent="0.25">
      <c r="A3" s="5">
        <v>9</v>
      </c>
      <c r="B3" s="6" t="s">
        <v>96</v>
      </c>
      <c r="C3" s="7">
        <v>199.10400000000001</v>
      </c>
      <c r="D3">
        <f t="shared" ref="D3:D11" si="0">_xlfn.NUMBERVALUE(SUBSTITUTE(C3,".",""))</f>
        <v>199104</v>
      </c>
      <c r="E3">
        <f t="shared" ref="E3:E11" si="1">+A3*D3</f>
        <v>1791936</v>
      </c>
      <c r="F3" s="1">
        <f t="shared" ref="F3:F11" si="2">POWER(A3-$E$12,2)</f>
        <v>0.21088526790106152</v>
      </c>
      <c r="G3" s="1">
        <f t="shared" ref="G3:G11" si="3">+D3*F3</f>
        <v>41988.100380172953</v>
      </c>
    </row>
    <row r="4" spans="1:7" x14ac:dyDescent="0.25">
      <c r="A4" s="5">
        <v>8</v>
      </c>
      <c r="B4" s="6" t="s">
        <v>30</v>
      </c>
      <c r="C4" s="7">
        <v>145.93600000000001</v>
      </c>
      <c r="D4">
        <f t="shared" si="0"/>
        <v>145936</v>
      </c>
      <c r="E4">
        <f t="shared" si="1"/>
        <v>1167488</v>
      </c>
      <c r="F4" s="1">
        <f t="shared" si="2"/>
        <v>0.29244034761229099</v>
      </c>
      <c r="G4" s="1">
        <f t="shared" si="3"/>
        <v>42677.574569147298</v>
      </c>
    </row>
    <row r="5" spans="1:7" x14ac:dyDescent="0.25">
      <c r="A5" s="5">
        <v>7</v>
      </c>
      <c r="B5" s="6" t="s">
        <v>97</v>
      </c>
      <c r="C5" s="7">
        <v>55.552999999999997</v>
      </c>
      <c r="D5">
        <f t="shared" si="0"/>
        <v>55553</v>
      </c>
      <c r="E5">
        <f t="shared" si="1"/>
        <v>388871</v>
      </c>
      <c r="F5" s="1">
        <f t="shared" si="2"/>
        <v>2.3739954273235204</v>
      </c>
      <c r="G5" s="1">
        <f t="shared" si="3"/>
        <v>131882.56797410353</v>
      </c>
    </row>
    <row r="6" spans="1:7" x14ac:dyDescent="0.25">
      <c r="A6" s="5">
        <v>6</v>
      </c>
      <c r="B6" s="6" t="s">
        <v>98</v>
      </c>
      <c r="C6" s="7">
        <v>16.722999999999999</v>
      </c>
      <c r="D6">
        <f t="shared" si="0"/>
        <v>16723</v>
      </c>
      <c r="E6">
        <f t="shared" si="1"/>
        <v>100338</v>
      </c>
      <c r="F6" s="1">
        <f t="shared" si="2"/>
        <v>6.4555505070347499</v>
      </c>
      <c r="G6" s="1">
        <f t="shared" si="3"/>
        <v>107956.17112914212</v>
      </c>
    </row>
    <row r="7" spans="1:7" x14ac:dyDescent="0.25">
      <c r="A7" s="5">
        <v>5</v>
      </c>
      <c r="B7" s="6" t="s">
        <v>99</v>
      </c>
      <c r="C7" s="7">
        <v>7.0359999999999996</v>
      </c>
      <c r="D7">
        <f t="shared" si="0"/>
        <v>7036</v>
      </c>
      <c r="E7">
        <f t="shared" si="1"/>
        <v>35180</v>
      </c>
      <c r="F7" s="1">
        <f t="shared" si="2"/>
        <v>12.537105586745978</v>
      </c>
      <c r="G7" s="1">
        <f t="shared" si="3"/>
        <v>88211.074908344701</v>
      </c>
    </row>
    <row r="8" spans="1:7" x14ac:dyDescent="0.25">
      <c r="A8" s="5">
        <v>4</v>
      </c>
      <c r="B8" s="6" t="s">
        <v>45</v>
      </c>
      <c r="C8" s="7">
        <v>3.2069999999999999</v>
      </c>
      <c r="D8">
        <f t="shared" si="0"/>
        <v>3207</v>
      </c>
      <c r="E8">
        <f t="shared" si="1"/>
        <v>12828</v>
      </c>
      <c r="F8" s="1">
        <f t="shared" si="2"/>
        <v>20.61866066645721</v>
      </c>
      <c r="G8" s="1">
        <f t="shared" si="3"/>
        <v>66124.044757328273</v>
      </c>
    </row>
    <row r="9" spans="1:7" x14ac:dyDescent="0.25">
      <c r="A9" s="5">
        <v>3</v>
      </c>
      <c r="B9" s="6" t="s">
        <v>41</v>
      </c>
      <c r="C9" s="7">
        <v>2.1869999999999998</v>
      </c>
      <c r="D9">
        <f t="shared" si="0"/>
        <v>2187</v>
      </c>
      <c r="E9">
        <f t="shared" si="1"/>
        <v>6561</v>
      </c>
      <c r="F9" s="1">
        <f t="shared" si="2"/>
        <v>30.700215746168439</v>
      </c>
      <c r="G9" s="1">
        <f t="shared" si="3"/>
        <v>67141.37183687037</v>
      </c>
    </row>
    <row r="10" spans="1:7" x14ac:dyDescent="0.25">
      <c r="A10" s="5">
        <v>2</v>
      </c>
      <c r="B10" s="6" t="s">
        <v>48</v>
      </c>
      <c r="C10" s="7">
        <v>2.032</v>
      </c>
      <c r="D10">
        <f t="shared" si="0"/>
        <v>2032</v>
      </c>
      <c r="E10">
        <f t="shared" si="1"/>
        <v>4064</v>
      </c>
      <c r="F10" s="1">
        <f t="shared" si="2"/>
        <v>42.781770825879669</v>
      </c>
      <c r="G10" s="1">
        <f t="shared" si="3"/>
        <v>86932.558318187483</v>
      </c>
    </row>
    <row r="11" spans="1:7" x14ac:dyDescent="0.25">
      <c r="A11" s="5">
        <v>1</v>
      </c>
      <c r="B11" s="6" t="s">
        <v>52</v>
      </c>
      <c r="C11" s="7">
        <v>8.6039999999999992</v>
      </c>
      <c r="D11">
        <f t="shared" si="0"/>
        <v>8604</v>
      </c>
      <c r="E11">
        <f t="shared" si="1"/>
        <v>8604</v>
      </c>
      <c r="F11" s="1">
        <f t="shared" si="2"/>
        <v>56.863325905590898</v>
      </c>
      <c r="G11" s="1">
        <f t="shared" si="3"/>
        <v>489252.05609170411</v>
      </c>
    </row>
    <row r="12" spans="1:7" x14ac:dyDescent="0.25">
      <c r="E12">
        <f>SUM(E2:E11)/SUM(D2:D11)</f>
        <v>8.5407775398556147</v>
      </c>
      <c r="G12" s="1">
        <f>SQRT(SUM(G2:G11)/SUM(D2:D11))</f>
        <v>1.5596291009941656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Justo Andrés</cp:lastModifiedBy>
  <dcterms:created xsi:type="dcterms:W3CDTF">2018-06-07T05:41:54Z</dcterms:created>
  <dcterms:modified xsi:type="dcterms:W3CDTF">2018-06-10T05:15:47Z</dcterms:modified>
</cp:coreProperties>
</file>