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Documents\Homefest 18\"/>
    </mc:Choice>
  </mc:AlternateContent>
  <bookViews>
    <workbookView xWindow="0" yWindow="0" windowWidth="28800" windowHeight="12915"/>
  </bookViews>
  <sheets>
    <sheet name="EXPORT" sheetId="1" r:id="rId1"/>
  </sheets>
  <calcPr calcId="162913"/>
</workbook>
</file>

<file path=xl/calcChain.xml><?xml version="1.0" encoding="utf-8"?>
<calcChain xmlns="http://schemas.openxmlformats.org/spreadsheetml/2006/main">
  <c r="A135" i="1" l="1"/>
  <c r="A148" i="1" l="1"/>
  <c r="A149" i="1"/>
  <c r="A168" i="1"/>
  <c r="A11" i="1"/>
  <c r="A6" i="1"/>
  <c r="A30" i="1"/>
  <c r="A173" i="1"/>
  <c r="A150" i="1"/>
  <c r="A154" i="1"/>
  <c r="A140" i="1"/>
  <c r="A132" i="1"/>
  <c r="A43" i="1"/>
  <c r="A82" i="1"/>
  <c r="A123" i="1"/>
  <c r="A155" i="1"/>
  <c r="A175" i="1"/>
  <c r="A70" i="1"/>
  <c r="A117" i="1"/>
  <c r="A93" i="1"/>
  <c r="A118" i="1"/>
  <c r="A170" i="1"/>
  <c r="A100" i="1"/>
  <c r="A162" i="1"/>
  <c r="A113" i="1"/>
  <c r="A104" i="1"/>
  <c r="A23" i="1"/>
  <c r="A86" i="1"/>
  <c r="A133" i="1"/>
  <c r="A134" i="1"/>
  <c r="A183" i="1"/>
  <c r="A50" i="1"/>
  <c r="A171" i="1"/>
  <c r="A164" i="1"/>
  <c r="A144" i="1"/>
  <c r="A48" i="1"/>
  <c r="A47" i="1"/>
  <c r="A84" i="1"/>
  <c r="A25" i="1"/>
  <c r="A101" i="1"/>
  <c r="A44" i="1"/>
  <c r="A119" i="1"/>
  <c r="A66" i="1"/>
  <c r="A107" i="1"/>
  <c r="A177" i="1"/>
  <c r="A167" i="1"/>
  <c r="A67" i="1"/>
  <c r="A5" i="1"/>
  <c r="A13" i="1"/>
  <c r="A99" i="1"/>
  <c r="A16" i="1"/>
  <c r="A120" i="1"/>
  <c r="A166" i="1"/>
  <c r="A73" i="1"/>
  <c r="A152" i="1"/>
  <c r="A51" i="1"/>
  <c r="A38" i="1"/>
  <c r="A182" i="1"/>
  <c r="A131" i="1"/>
  <c r="A106" i="1"/>
  <c r="A2" i="1"/>
  <c r="A60" i="1"/>
  <c r="A12" i="1"/>
  <c r="A128" i="1"/>
  <c r="A98" i="1"/>
  <c r="A92" i="1"/>
  <c r="A65" i="1"/>
  <c r="A75" i="1"/>
  <c r="A45" i="1"/>
  <c r="A59" i="1"/>
  <c r="A52" i="1"/>
  <c r="A94" i="1"/>
  <c r="A58" i="1"/>
  <c r="A147" i="1"/>
  <c r="A163" i="1"/>
  <c r="A4" i="1"/>
  <c r="A57" i="1"/>
  <c r="A54" i="1"/>
  <c r="A77" i="1"/>
  <c r="A27" i="1"/>
  <c r="A96" i="1"/>
  <c r="A74" i="1"/>
  <c r="A180" i="1"/>
  <c r="A105" i="1"/>
  <c r="A69" i="1"/>
  <c r="A56" i="1"/>
  <c r="A121" i="1"/>
  <c r="A88" i="1"/>
  <c r="A15" i="1"/>
  <c r="A125" i="1"/>
  <c r="A90" i="1"/>
  <c r="A24" i="1"/>
  <c r="A76" i="1"/>
  <c r="A39" i="1"/>
  <c r="A7" i="1"/>
  <c r="A80" i="1"/>
  <c r="A142" i="1"/>
  <c r="A68" i="1"/>
  <c r="A109" i="1"/>
  <c r="A108" i="1"/>
  <c r="A102" i="1"/>
  <c r="A36" i="1"/>
  <c r="A179" i="1"/>
  <c r="A137" i="1"/>
  <c r="A41" i="1"/>
  <c r="A49" i="1"/>
  <c r="A145" i="1"/>
  <c r="A78" i="1"/>
  <c r="A153" i="1"/>
  <c r="A103" i="1"/>
  <c r="A3" i="1"/>
  <c r="A111" i="1"/>
  <c r="A81" i="1"/>
  <c r="A62" i="1"/>
  <c r="A184" i="1"/>
  <c r="A178" i="1"/>
  <c r="A55" i="1"/>
  <c r="A181" i="1"/>
  <c r="A37" i="1"/>
  <c r="A139" i="1"/>
  <c r="A26" i="1"/>
  <c r="A46" i="1"/>
  <c r="A143" i="1"/>
  <c r="A158" i="1"/>
  <c r="A31" i="1"/>
  <c r="A114" i="1"/>
  <c r="A10" i="1"/>
  <c r="A151" i="1"/>
  <c r="A35" i="1"/>
  <c r="A124" i="1"/>
  <c r="A18" i="1"/>
  <c r="A85" i="1"/>
  <c r="A161" i="1"/>
  <c r="A53" i="1"/>
  <c r="A29" i="1"/>
  <c r="A33" i="1"/>
  <c r="A42" i="1"/>
  <c r="A127" i="1"/>
  <c r="A63" i="1"/>
  <c r="A8" i="1"/>
  <c r="A129" i="1"/>
  <c r="A130" i="1"/>
  <c r="A14" i="1"/>
  <c r="A116" i="1"/>
  <c r="A17" i="1"/>
  <c r="A169" i="1"/>
  <c r="A87" i="1"/>
  <c r="A1" i="1"/>
  <c r="A21" i="1"/>
  <c r="A32" i="1"/>
  <c r="A61" i="1"/>
  <c r="A91" i="1"/>
  <c r="A126" i="1"/>
  <c r="A20" i="1"/>
  <c r="A9" i="1"/>
  <c r="A172" i="1"/>
  <c r="A176" i="1"/>
  <c r="A156" i="1"/>
  <c r="A174" i="1"/>
  <c r="A112" i="1"/>
  <c r="A110" i="1"/>
  <c r="A157" i="1"/>
  <c r="A122" i="1"/>
  <c r="A72" i="1"/>
  <c r="A115" i="1"/>
  <c r="A141" i="1"/>
  <c r="A165" i="1"/>
  <c r="A97" i="1"/>
  <c r="A95" i="1"/>
  <c r="A40" i="1"/>
  <c r="A83" i="1"/>
  <c r="A19" i="1"/>
  <c r="A136" i="1"/>
  <c r="A34" i="1"/>
  <c r="A159" i="1"/>
  <c r="A160" i="1"/>
  <c r="A89" i="1"/>
  <c r="A28" i="1"/>
  <c r="A146" i="1"/>
  <c r="A79" i="1"/>
  <c r="A64" i="1"/>
  <c r="A71" i="1"/>
  <c r="A22" i="1"/>
</calcChain>
</file>

<file path=xl/sharedStrings.xml><?xml version="1.0" encoding="utf-8"?>
<sst xmlns="http://schemas.openxmlformats.org/spreadsheetml/2006/main" count="184" uniqueCount="167">
  <si>
    <t>Sleep Country Canada</t>
  </si>
  <si>
    <t>Alkor Kitchens</t>
  </si>
  <si>
    <t>Aeroseal GTA Inc.</t>
  </si>
  <si>
    <t>CADK</t>
  </si>
  <si>
    <t>The Tub Guys</t>
  </si>
  <si>
    <t>Snowventco</t>
  </si>
  <si>
    <t>Stream Filtration</t>
  </si>
  <si>
    <t>The Renovators of Canada</t>
  </si>
  <si>
    <t>Redfern Enterprises Ltd.</t>
  </si>
  <si>
    <t>Constant Home Comfort Heating &amp; Cooling</t>
  </si>
  <si>
    <t>IQ Technologies</t>
  </si>
  <si>
    <t>Ontario Cabinet Beds</t>
  </si>
  <si>
    <t>Superior Meats &amp; Bakery</t>
  </si>
  <si>
    <t>Unidem Sales Inc.</t>
  </si>
  <si>
    <t>Happy Bees Apiary</t>
  </si>
  <si>
    <t>Ocean Sales Ltd.</t>
  </si>
  <si>
    <t>Lampeberger - Mom's Time Out</t>
  </si>
  <si>
    <t>Triple A Trading</t>
  </si>
  <si>
    <t>Los Delfines CR INC.</t>
  </si>
  <si>
    <t>Taylor Chopping Boards</t>
  </si>
  <si>
    <t>MyOlive Premium Olive Oil</t>
  </si>
  <si>
    <t>Made Good</t>
  </si>
  <si>
    <t>Belle River Candles</t>
  </si>
  <si>
    <t>J.A.Y. Holdings Inc.</t>
  </si>
  <si>
    <t>Vitamix Corporation</t>
  </si>
  <si>
    <t>DR - HO'S</t>
  </si>
  <si>
    <t>True North Tiny Homes</t>
  </si>
  <si>
    <t>Three Brothers Landscaping Inc</t>
  </si>
  <si>
    <t>Scandia Canada Ltd</t>
  </si>
  <si>
    <t>Dolphin Pools &amp; BBQ</t>
  </si>
  <si>
    <t>Discount Door Hardware.ca</t>
  </si>
  <si>
    <t>Island Grove Woodwork</t>
  </si>
  <si>
    <t>Better Contracting Services</t>
  </si>
  <si>
    <t>LuxeCubes</t>
  </si>
  <si>
    <t>Corrente Construction Management Inc.</t>
  </si>
  <si>
    <t>Gutter Depot</t>
  </si>
  <si>
    <t>Magic Window Innovations</t>
  </si>
  <si>
    <t>Unparalleled Paint</t>
  </si>
  <si>
    <t>Tomdea Construction &amp; Design</t>
  </si>
  <si>
    <t>ADT Security Services Canada, Inc.</t>
  </si>
  <si>
    <t>Amaircare/Air Wash</t>
  </si>
  <si>
    <t>London Eco-Roof Manufacturing Inc.</t>
  </si>
  <si>
    <t>ARC-MAX Wrought Iron International Inc.</t>
  </si>
  <si>
    <t>TMC Restoration</t>
  </si>
  <si>
    <t>SPIN AND WEAVE</t>
  </si>
  <si>
    <t>DUCA Financial Services Credit Union Ltd.</t>
  </si>
  <si>
    <t>Clara Clark Canada</t>
  </si>
  <si>
    <t>Vitality Vacations Living Stone Golf Resort</t>
  </si>
  <si>
    <t>Real Estate Council of Ontario</t>
  </si>
  <si>
    <t>MadMatters</t>
  </si>
  <si>
    <t>A Cut Above Meats</t>
  </si>
  <si>
    <t>Glacier Spas Canada Inc.</t>
  </si>
  <si>
    <t>Alma Windows and Doors</t>
  </si>
  <si>
    <t>Protege Casual Furniture Inc.</t>
  </si>
  <si>
    <t>Leon's Furniture</t>
  </si>
  <si>
    <t>Kremer Blinds</t>
  </si>
  <si>
    <t>GTA General Contractors, Ltd.</t>
  </si>
  <si>
    <t>Hidden Bed Factory</t>
  </si>
  <si>
    <t>Costco</t>
  </si>
  <si>
    <t>GGC Ltd.</t>
  </si>
  <si>
    <t>Edward Jones</t>
  </si>
  <si>
    <t>Lampert Renovations, Bath Liners and Plumbing</t>
  </si>
  <si>
    <t>Gemini Design Build / Home Renovation</t>
  </si>
  <si>
    <t>Skona Design Inc.</t>
  </si>
  <si>
    <t>Telus</t>
  </si>
  <si>
    <t>ADL Accessible Daily Living</t>
  </si>
  <si>
    <t>Four Season Comfort Heating &amp; Cooling</t>
  </si>
  <si>
    <t>Elna Press</t>
  </si>
  <si>
    <t>House Tune Up Inc.</t>
  </si>
  <si>
    <t>BKB Renovations</t>
  </si>
  <si>
    <t>LeafFilter Gutter Protection</t>
  </si>
  <si>
    <t>Herriot Kitchen Design</t>
  </si>
  <si>
    <t>Viktoria Professional Movers</t>
  </si>
  <si>
    <t>Made in the Shade Toronto West</t>
  </si>
  <si>
    <t>HanStone Canada</t>
  </si>
  <si>
    <t>Esther Group Inc.</t>
  </si>
  <si>
    <t>KARE Joy of Living</t>
  </si>
  <si>
    <t>Andros Kitchen &amp; Bath Designs</t>
  </si>
  <si>
    <t>Pi Electronics Inc.</t>
  </si>
  <si>
    <t>Knotty's Woodwork Inc.</t>
  </si>
  <si>
    <t>Bertino Kitchens</t>
  </si>
  <si>
    <t>HomeReno Direct</t>
  </si>
  <si>
    <t>Closets by Design</t>
  </si>
  <si>
    <t>Interlock Metal Roofs</t>
  </si>
  <si>
    <t>Ridgedown Construction</t>
  </si>
  <si>
    <t>H2TO Water Treatment</t>
  </si>
  <si>
    <t>Manara Services</t>
  </si>
  <si>
    <t>Major Move</t>
  </si>
  <si>
    <t>Luxurious Beds and Linens Ltd.</t>
  </si>
  <si>
    <t>Casati Heating &amp; Air Conditioning</t>
  </si>
  <si>
    <t>Vangarde Cabinet Design &amp; Factory Inc.</t>
  </si>
  <si>
    <t>Renewal by Andersen of Greater Toronto</t>
  </si>
  <si>
    <t>Comfort Masters</t>
  </si>
  <si>
    <t>Dove Renovation Construction Ltd.</t>
  </si>
  <si>
    <t>Segun Water Systems</t>
  </si>
  <si>
    <t>Inner Soul Art</t>
  </si>
  <si>
    <t>Straw Hat Restoration Inc.</t>
  </si>
  <si>
    <t>M1 Modular Storage</t>
  </si>
  <si>
    <t>Access Entry Systems</t>
  </si>
  <si>
    <t>Mr.  Drywall</t>
  </si>
  <si>
    <t>Gotcha Covered Mississauga</t>
  </si>
  <si>
    <t>Wireless Wave</t>
  </si>
  <si>
    <t>Upper Canada Specialty Hardware Limited</t>
  </si>
  <si>
    <t>Enrich it Woodworks Inc.</t>
  </si>
  <si>
    <t>Vipeq Canada</t>
  </si>
  <si>
    <t>CCS Construction Group Inc.</t>
  </si>
  <si>
    <t>RenoMark (BILD)</t>
  </si>
  <si>
    <t>Birnie Home Safe</t>
  </si>
  <si>
    <t>Counter Measures Kitchens Design Studio/Oro-Interi</t>
  </si>
  <si>
    <t>Rogers Smart Home Monitoring</t>
  </si>
  <si>
    <t>TA Appliances &amp; Barbecues</t>
  </si>
  <si>
    <t>Cambria</t>
  </si>
  <si>
    <t>New Amherst Window Fashions</t>
  </si>
  <si>
    <t>AKTAS FLOORS INC.</t>
  </si>
  <si>
    <t>Spartan Fitness</t>
  </si>
  <si>
    <t>Casa Concepts Inc</t>
  </si>
  <si>
    <t>Paint Core Finishes</t>
  </si>
  <si>
    <t>Aurora Experience Inc</t>
  </si>
  <si>
    <t>iSun Energy</t>
  </si>
  <si>
    <t>Tarion Warranty Corporation</t>
  </si>
  <si>
    <t>Elegant Home Services</t>
  </si>
  <si>
    <t>Cadillac Window Fashions</t>
  </si>
  <si>
    <t>Canadian Security Professionals</t>
  </si>
  <si>
    <t>Complete Home Construction</t>
  </si>
  <si>
    <t>Probuilt Design + Build</t>
  </si>
  <si>
    <t>Great Northern Insulation</t>
  </si>
  <si>
    <t>Ai Living</t>
  </si>
  <si>
    <t>QBS Architects Inc.</t>
  </si>
  <si>
    <t>Ranna Renovations</t>
  </si>
  <si>
    <t>Amana Garage Doors</t>
  </si>
  <si>
    <t>NT Home Service Inc.</t>
  </si>
  <si>
    <t>Jogi's Import and Design, Inc.</t>
  </si>
  <si>
    <t>@pa.t.rick Fine Art</t>
  </si>
  <si>
    <t>Canada's Home Renovation Depot</t>
  </si>
  <si>
    <t>The Good Tile</t>
  </si>
  <si>
    <t>Kolani Kitchen &amp; Bath</t>
  </si>
  <si>
    <t>PrimeService Insurance</t>
  </si>
  <si>
    <t>Awning Authority</t>
  </si>
  <si>
    <t>Air Quality Dunrite</t>
  </si>
  <si>
    <t>truLOCAL</t>
  </si>
  <si>
    <t>Svea Kitchens</t>
  </si>
  <si>
    <t>Tuff Spas</t>
  </si>
  <si>
    <t>Mr. Landscape</t>
  </si>
  <si>
    <t>Mortgage Brokers of Canada</t>
  </si>
  <si>
    <t>Healthy Home Makeovers</t>
  </si>
  <si>
    <t>Njoi Trujillo Beach Residences</t>
  </si>
  <si>
    <t>Rhineland Cutlery</t>
  </si>
  <si>
    <t>Titanium Exclusive Cookware Inc.</t>
  </si>
  <si>
    <t>Leed Construction Ltd</t>
  </si>
  <si>
    <t>Lampsity</t>
  </si>
  <si>
    <t>Comfort Corner Corporation</t>
  </si>
  <si>
    <t>Aussie Made Kitchen Gadgets Canada</t>
  </si>
  <si>
    <t>Canadian Transplant Society</t>
  </si>
  <si>
    <t>Kitchen Crafters</t>
  </si>
  <si>
    <t>Brian Greer's Tin Ceiling and Walls</t>
  </si>
  <si>
    <t>Simply Smart Home</t>
  </si>
  <si>
    <t>The Innocent Baker</t>
  </si>
  <si>
    <t>Grinyer Interior Doors &amp; Closets</t>
  </si>
  <si>
    <t>Harmony Basements Corp.</t>
  </si>
  <si>
    <t>Bell Canada</t>
  </si>
  <si>
    <t xml:space="preserve">Toronto Contracting </t>
  </si>
  <si>
    <t xml:space="preserve">HelloFresh </t>
  </si>
  <si>
    <t xml:space="preserve">Reno and Décor Magazine </t>
  </si>
  <si>
    <t>Aerus,Original Manufacturer of Electrolux Vacuums</t>
  </si>
  <si>
    <t xml:space="preserve">Bath Fitter </t>
  </si>
  <si>
    <t>The Art of Renovation</t>
  </si>
  <si>
    <t>The Toronto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</si>
</sst>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40" workbookViewId="0">
      <selection activeCell="C169" sqref="C169"/>
    </sheetView>
  </sheetViews>
  <sheetFormatPr defaultRowHeight="15" x14ac:dyDescent="0.25"/>
  <cols>
    <col min="2" max="2" width="69.85546875" customWidth="1"/>
  </cols>
  <sheetData>
    <row r="1" spans="1:2" x14ac:dyDescent="0.25">
      <c r="A1" t="str">
        <f>"700"</f>
        <v>700</v>
      </c>
      <c r="B1" t="s">
        <v>132</v>
      </c>
    </row>
    <row r="2" spans="1:2" x14ac:dyDescent="0.25">
      <c r="A2" t="str">
        <f>"262"</f>
        <v>262</v>
      </c>
      <c r="B2" t="s">
        <v>50</v>
      </c>
    </row>
    <row r="3" spans="1:2" x14ac:dyDescent="0.25">
      <c r="A3" t="str">
        <f>"521"</f>
        <v>521</v>
      </c>
      <c r="B3" t="s">
        <v>98</v>
      </c>
    </row>
    <row r="4" spans="1:2" x14ac:dyDescent="0.25">
      <c r="A4" t="str">
        <f>"335"</f>
        <v>335</v>
      </c>
      <c r="B4" t="s">
        <v>65</v>
      </c>
    </row>
    <row r="5" spans="1:2" x14ac:dyDescent="0.25">
      <c r="A5" t="str">
        <f>"243"</f>
        <v>243</v>
      </c>
      <c r="B5" t="s">
        <v>39</v>
      </c>
    </row>
    <row r="6" spans="1:2" x14ac:dyDescent="0.25">
      <c r="A6" t="str">
        <f>"119"</f>
        <v>119</v>
      </c>
      <c r="B6" t="s">
        <v>2</v>
      </c>
    </row>
    <row r="7" spans="1:2" x14ac:dyDescent="0.25">
      <c r="A7" t="str">
        <f>"425"</f>
        <v>425</v>
      </c>
      <c r="B7" t="s">
        <v>163</v>
      </c>
    </row>
    <row r="8" spans="1:2" x14ac:dyDescent="0.25">
      <c r="A8" t="str">
        <f>"642"</f>
        <v>642</v>
      </c>
      <c r="B8" t="s">
        <v>126</v>
      </c>
    </row>
    <row r="9" spans="1:2" x14ac:dyDescent="0.25">
      <c r="A9" t="str">
        <f>"721"</f>
        <v>721</v>
      </c>
      <c r="B9" t="s">
        <v>138</v>
      </c>
    </row>
    <row r="10" spans="1:2" x14ac:dyDescent="0.25">
      <c r="A10" t="str">
        <f>"613"</f>
        <v>613</v>
      </c>
      <c r="B10" t="s">
        <v>113</v>
      </c>
    </row>
    <row r="11" spans="1:2" x14ac:dyDescent="0.25">
      <c r="A11" t="str">
        <f>"117"</f>
        <v>117</v>
      </c>
      <c r="B11" t="s">
        <v>1</v>
      </c>
    </row>
    <row r="12" spans="1:2" x14ac:dyDescent="0.25">
      <c r="A12" t="str">
        <f>"301"</f>
        <v>301</v>
      </c>
      <c r="B12" t="s">
        <v>52</v>
      </c>
    </row>
    <row r="13" spans="1:2" x14ac:dyDescent="0.25">
      <c r="A13" t="str">
        <f>"244"</f>
        <v>244</v>
      </c>
      <c r="B13" t="s">
        <v>40</v>
      </c>
    </row>
    <row r="14" spans="1:2" x14ac:dyDescent="0.25">
      <c r="A14" t="str">
        <f>"650"</f>
        <v>650</v>
      </c>
      <c r="B14" t="s">
        <v>129</v>
      </c>
    </row>
    <row r="15" spans="1:2" x14ac:dyDescent="0.25">
      <c r="A15" t="str">
        <f>"408"</f>
        <v>408</v>
      </c>
      <c r="B15" t="s">
        <v>77</v>
      </c>
    </row>
    <row r="16" spans="1:2" x14ac:dyDescent="0.25">
      <c r="A16" t="str">
        <f>"247"</f>
        <v>247</v>
      </c>
      <c r="B16" t="s">
        <v>42</v>
      </c>
    </row>
    <row r="17" spans="1:2" x14ac:dyDescent="0.25">
      <c r="A17" t="str">
        <f>"654"</f>
        <v>654</v>
      </c>
      <c r="B17" t="s">
        <v>165</v>
      </c>
    </row>
    <row r="18" spans="1:2" x14ac:dyDescent="0.25">
      <c r="A18" t="str">
        <f>"624"</f>
        <v>624</v>
      </c>
      <c r="B18" t="s">
        <v>117</v>
      </c>
    </row>
    <row r="19" spans="1:2" x14ac:dyDescent="0.25">
      <c r="A19" t="str">
        <f>"755"</f>
        <v>755</v>
      </c>
      <c r="B19" t="s">
        <v>151</v>
      </c>
    </row>
    <row r="20" spans="1:2" x14ac:dyDescent="0.25">
      <c r="A20" t="str">
        <f>"718"</f>
        <v>718</v>
      </c>
      <c r="B20" t="s">
        <v>137</v>
      </c>
    </row>
    <row r="21" spans="1:2" x14ac:dyDescent="0.25">
      <c r="A21" t="str">
        <f>"702"</f>
        <v>702</v>
      </c>
      <c r="B21" t="s">
        <v>164</v>
      </c>
    </row>
    <row r="22" spans="1:2" x14ac:dyDescent="0.25">
      <c r="A22" t="str">
        <f>"828"</f>
        <v>828</v>
      </c>
      <c r="B22" t="s">
        <v>159</v>
      </c>
    </row>
    <row r="23" spans="1:2" x14ac:dyDescent="0.25">
      <c r="A23" t="str">
        <f>"151"</f>
        <v>151</v>
      </c>
      <c r="B23" t="s">
        <v>22</v>
      </c>
    </row>
    <row r="24" spans="1:2" x14ac:dyDescent="0.25">
      <c r="A24" t="str">
        <f>"420"</f>
        <v>420</v>
      </c>
      <c r="B24" t="s">
        <v>80</v>
      </c>
    </row>
    <row r="25" spans="1:2" x14ac:dyDescent="0.25">
      <c r="A25" t="str">
        <f>"224"</f>
        <v>224</v>
      </c>
      <c r="B25" t="s">
        <v>32</v>
      </c>
    </row>
    <row r="26" spans="1:2" x14ac:dyDescent="0.25">
      <c r="A26" t="str">
        <f>"546"</f>
        <v>546</v>
      </c>
      <c r="B26" t="s">
        <v>107</v>
      </c>
    </row>
    <row r="27" spans="1:2" x14ac:dyDescent="0.25">
      <c r="A27" t="str">
        <f>"347"</f>
        <v>347</v>
      </c>
      <c r="B27" t="s">
        <v>69</v>
      </c>
    </row>
    <row r="28" spans="1:2" x14ac:dyDescent="0.25">
      <c r="A28" t="str">
        <f>"804"</f>
        <v>804</v>
      </c>
      <c r="B28" t="s">
        <v>154</v>
      </c>
    </row>
    <row r="29" spans="1:2" x14ac:dyDescent="0.25">
      <c r="A29" t="str">
        <f>"632"</f>
        <v>632</v>
      </c>
      <c r="B29" t="s">
        <v>121</v>
      </c>
    </row>
    <row r="30" spans="1:2" x14ac:dyDescent="0.25">
      <c r="A30" t="str">
        <f>"120"</f>
        <v>120</v>
      </c>
      <c r="B30" t="s">
        <v>3</v>
      </c>
    </row>
    <row r="31" spans="1:2" x14ac:dyDescent="0.25">
      <c r="A31" t="str">
        <f>"608"</f>
        <v>608</v>
      </c>
      <c r="B31" t="s">
        <v>111</v>
      </c>
    </row>
    <row r="32" spans="1:2" x14ac:dyDescent="0.25">
      <c r="A32" t="str">
        <f>"706"</f>
        <v>706</v>
      </c>
      <c r="B32" t="s">
        <v>133</v>
      </c>
    </row>
    <row r="33" spans="1:2" x14ac:dyDescent="0.25">
      <c r="A33" t="str">
        <f>"633"</f>
        <v>633</v>
      </c>
      <c r="B33" t="s">
        <v>122</v>
      </c>
    </row>
    <row r="34" spans="1:2" x14ac:dyDescent="0.25">
      <c r="A34" t="str">
        <f>"757"</f>
        <v>757</v>
      </c>
      <c r="B34" t="s">
        <v>152</v>
      </c>
    </row>
    <row r="35" spans="1:2" x14ac:dyDescent="0.25">
      <c r="A35" t="str">
        <f>"615"</f>
        <v>615</v>
      </c>
      <c r="B35" t="s">
        <v>115</v>
      </c>
    </row>
    <row r="36" spans="1:2" x14ac:dyDescent="0.25">
      <c r="A36" t="str">
        <f>"433"</f>
        <v>433</v>
      </c>
      <c r="B36" t="s">
        <v>89</v>
      </c>
    </row>
    <row r="37" spans="1:2" x14ac:dyDescent="0.25">
      <c r="A37" t="str">
        <f>"536"</f>
        <v>536</v>
      </c>
      <c r="B37" t="s">
        <v>105</v>
      </c>
    </row>
    <row r="38" spans="1:2" x14ac:dyDescent="0.25">
      <c r="A38" t="str">
        <f>"256"</f>
        <v>256</v>
      </c>
      <c r="B38" t="s">
        <v>46</v>
      </c>
    </row>
    <row r="39" spans="1:2" x14ac:dyDescent="0.25">
      <c r="A39" t="str">
        <f>"424"</f>
        <v>424</v>
      </c>
      <c r="B39" t="s">
        <v>82</v>
      </c>
    </row>
    <row r="40" spans="1:2" x14ac:dyDescent="0.25">
      <c r="A40" t="str">
        <f>"750"</f>
        <v>750</v>
      </c>
      <c r="B40" t="s">
        <v>150</v>
      </c>
    </row>
    <row r="41" spans="1:2" x14ac:dyDescent="0.25">
      <c r="A41" t="str">
        <f>"508"</f>
        <v>508</v>
      </c>
      <c r="B41" t="s">
        <v>92</v>
      </c>
    </row>
    <row r="42" spans="1:2" x14ac:dyDescent="0.25">
      <c r="A42" t="str">
        <f>"635"</f>
        <v>635</v>
      </c>
      <c r="B42" t="s">
        <v>123</v>
      </c>
    </row>
    <row r="43" spans="1:2" x14ac:dyDescent="0.25">
      <c r="A43" t="str">
        <f>"129"</f>
        <v>129</v>
      </c>
      <c r="B43" t="s">
        <v>9</v>
      </c>
    </row>
    <row r="44" spans="1:2" x14ac:dyDescent="0.25">
      <c r="A44" t="str">
        <f>"228"</f>
        <v>228</v>
      </c>
      <c r="B44" t="s">
        <v>34</v>
      </c>
    </row>
    <row r="45" spans="1:2" x14ac:dyDescent="0.25">
      <c r="A45" t="str">
        <f>"324"</f>
        <v>324</v>
      </c>
      <c r="B45" t="s">
        <v>58</v>
      </c>
    </row>
    <row r="46" spans="1:2" x14ac:dyDescent="0.25">
      <c r="A46" t="str">
        <f>"550"</f>
        <v>550</v>
      </c>
      <c r="B46" t="s">
        <v>108</v>
      </c>
    </row>
    <row r="47" spans="1:2" x14ac:dyDescent="0.25">
      <c r="A47" t="str">
        <f>"212"</f>
        <v>212</v>
      </c>
      <c r="B47" t="s">
        <v>30</v>
      </c>
    </row>
    <row r="48" spans="1:2" x14ac:dyDescent="0.25">
      <c r="A48" t="str">
        <f>"208"</f>
        <v>208</v>
      </c>
      <c r="B48" t="s">
        <v>29</v>
      </c>
    </row>
    <row r="49" spans="1:2" x14ac:dyDescent="0.25">
      <c r="A49" t="str">
        <f>"511"</f>
        <v>511</v>
      </c>
      <c r="B49" t="s">
        <v>93</v>
      </c>
    </row>
    <row r="50" spans="1:2" x14ac:dyDescent="0.25">
      <c r="A50" t="str">
        <f>"160"</f>
        <v>160</v>
      </c>
      <c r="B50" t="s">
        <v>25</v>
      </c>
    </row>
    <row r="51" spans="1:2" x14ac:dyDescent="0.25">
      <c r="A51" t="str">
        <f>"255"</f>
        <v>255</v>
      </c>
      <c r="B51" t="s">
        <v>45</v>
      </c>
    </row>
    <row r="52" spans="1:2" x14ac:dyDescent="0.25">
      <c r="A52" t="str">
        <f>"328"</f>
        <v>328</v>
      </c>
      <c r="B52" t="s">
        <v>60</v>
      </c>
    </row>
    <row r="53" spans="1:2" x14ac:dyDescent="0.25">
      <c r="A53" t="str">
        <f>"631"</f>
        <v>631</v>
      </c>
      <c r="B53" t="s">
        <v>120</v>
      </c>
    </row>
    <row r="54" spans="1:2" x14ac:dyDescent="0.25">
      <c r="A54" t="str">
        <f>"343"</f>
        <v>343</v>
      </c>
      <c r="B54" t="s">
        <v>67</v>
      </c>
    </row>
    <row r="55" spans="1:2" x14ac:dyDescent="0.25">
      <c r="A55" t="str">
        <f>"531"</f>
        <v>531</v>
      </c>
      <c r="B55" t="s">
        <v>103</v>
      </c>
    </row>
    <row r="56" spans="1:2" x14ac:dyDescent="0.25">
      <c r="A56" t="str">
        <f>"361"</f>
        <v>361</v>
      </c>
      <c r="B56" t="s">
        <v>75</v>
      </c>
    </row>
    <row r="57" spans="1:2" x14ac:dyDescent="0.25">
      <c r="A57" t="str">
        <f>"337"</f>
        <v>337</v>
      </c>
      <c r="B57" t="s">
        <v>66</v>
      </c>
    </row>
    <row r="58" spans="1:2" x14ac:dyDescent="0.25">
      <c r="A58" t="str">
        <f>"330"</f>
        <v>330</v>
      </c>
      <c r="B58" t="s">
        <v>62</v>
      </c>
    </row>
    <row r="59" spans="1:2" x14ac:dyDescent="0.25">
      <c r="A59" t="str">
        <f>"326"</f>
        <v>326</v>
      </c>
      <c r="B59" t="s">
        <v>59</v>
      </c>
    </row>
    <row r="60" spans="1:2" x14ac:dyDescent="0.25">
      <c r="A60" t="str">
        <f>"270"</f>
        <v>270</v>
      </c>
      <c r="B60" t="s">
        <v>51</v>
      </c>
    </row>
    <row r="61" spans="1:2" x14ac:dyDescent="0.25">
      <c r="A61" t="str">
        <f>"708"</f>
        <v>708</v>
      </c>
      <c r="B61" t="s">
        <v>134</v>
      </c>
    </row>
    <row r="62" spans="1:2" x14ac:dyDescent="0.25">
      <c r="A62" t="str">
        <f>"528"</f>
        <v>528</v>
      </c>
      <c r="B62" t="s">
        <v>100</v>
      </c>
    </row>
    <row r="63" spans="1:2" x14ac:dyDescent="0.25">
      <c r="A63" t="str">
        <f>"637"</f>
        <v>637</v>
      </c>
      <c r="B63" t="s">
        <v>125</v>
      </c>
    </row>
    <row r="64" spans="1:2" x14ac:dyDescent="0.25">
      <c r="A64" t="str">
        <f>"812"</f>
        <v>812</v>
      </c>
      <c r="B64" t="s">
        <v>157</v>
      </c>
    </row>
    <row r="65" spans="1:2" x14ac:dyDescent="0.25">
      <c r="A65" t="str">
        <f>"315"</f>
        <v>315</v>
      </c>
      <c r="B65" t="s">
        <v>56</v>
      </c>
    </row>
    <row r="66" spans="1:2" x14ac:dyDescent="0.25">
      <c r="A66" t="str">
        <f>"231"</f>
        <v>231</v>
      </c>
      <c r="B66" t="s">
        <v>35</v>
      </c>
    </row>
    <row r="67" spans="1:2" x14ac:dyDescent="0.25">
      <c r="A67" t="str">
        <f>"242"</f>
        <v>242</v>
      </c>
      <c r="B67" t="s">
        <v>35</v>
      </c>
    </row>
    <row r="68" spans="1:2" x14ac:dyDescent="0.25">
      <c r="A68" t="str">
        <f>"429"</f>
        <v>429</v>
      </c>
      <c r="B68" t="s">
        <v>85</v>
      </c>
    </row>
    <row r="69" spans="1:2" x14ac:dyDescent="0.25">
      <c r="A69" t="str">
        <f>"360"</f>
        <v>360</v>
      </c>
      <c r="B69" t="s">
        <v>74</v>
      </c>
    </row>
    <row r="70" spans="1:2" x14ac:dyDescent="0.25">
      <c r="A70" t="str">
        <f>"137"</f>
        <v>137</v>
      </c>
      <c r="B70" t="s">
        <v>14</v>
      </c>
    </row>
    <row r="71" spans="1:2" x14ac:dyDescent="0.25">
      <c r="A71" t="str">
        <f>"824"</f>
        <v>824</v>
      </c>
      <c r="B71" t="s">
        <v>158</v>
      </c>
    </row>
    <row r="72" spans="1:2" x14ac:dyDescent="0.25">
      <c r="A72" t="str">
        <f>"738"</f>
        <v>738</v>
      </c>
      <c r="B72" t="s">
        <v>144</v>
      </c>
    </row>
    <row r="73" spans="1:2" x14ac:dyDescent="0.25">
      <c r="A73" t="str">
        <f>"253"</f>
        <v>253</v>
      </c>
      <c r="B73" t="s">
        <v>161</v>
      </c>
    </row>
    <row r="74" spans="1:2" x14ac:dyDescent="0.25">
      <c r="A74" t="str">
        <f>"353"</f>
        <v>353</v>
      </c>
      <c r="B74" t="s">
        <v>71</v>
      </c>
    </row>
    <row r="75" spans="1:2" x14ac:dyDescent="0.25">
      <c r="A75" t="str">
        <f>"320"</f>
        <v>320</v>
      </c>
      <c r="B75" t="s">
        <v>57</v>
      </c>
    </row>
    <row r="76" spans="1:2" x14ac:dyDescent="0.25">
      <c r="A76" t="str">
        <f>"421"</f>
        <v>421</v>
      </c>
      <c r="B76" t="s">
        <v>81</v>
      </c>
    </row>
    <row r="77" spans="1:2" x14ac:dyDescent="0.25">
      <c r="A77" t="str">
        <f>"345"</f>
        <v>345</v>
      </c>
      <c r="B77" t="s">
        <v>68</v>
      </c>
    </row>
    <row r="78" spans="1:2" x14ac:dyDescent="0.25">
      <c r="A78" t="str">
        <f>"513"</f>
        <v>513</v>
      </c>
      <c r="B78" t="s">
        <v>95</v>
      </c>
    </row>
    <row r="79" spans="1:2" x14ac:dyDescent="0.25">
      <c r="A79" t="str">
        <f>"808"</f>
        <v>808</v>
      </c>
      <c r="B79" t="s">
        <v>156</v>
      </c>
    </row>
    <row r="80" spans="1:2" x14ac:dyDescent="0.25">
      <c r="A80" t="str">
        <f>"426"</f>
        <v>426</v>
      </c>
      <c r="B80" t="s">
        <v>83</v>
      </c>
    </row>
    <row r="81" spans="1:2" x14ac:dyDescent="0.25">
      <c r="A81" t="str">
        <f>"527"</f>
        <v>527</v>
      </c>
      <c r="B81" t="s">
        <v>83</v>
      </c>
    </row>
    <row r="82" spans="1:2" x14ac:dyDescent="0.25">
      <c r="A82" t="str">
        <f>"130"</f>
        <v>130</v>
      </c>
      <c r="B82" t="s">
        <v>10</v>
      </c>
    </row>
    <row r="83" spans="1:2" x14ac:dyDescent="0.25">
      <c r="A83" t="str">
        <f>"751"</f>
        <v>751</v>
      </c>
      <c r="B83" t="s">
        <v>10</v>
      </c>
    </row>
    <row r="84" spans="1:2" x14ac:dyDescent="0.25">
      <c r="A84" t="str">
        <f>"214"</f>
        <v>214</v>
      </c>
      <c r="B84" t="s">
        <v>31</v>
      </c>
    </row>
    <row r="85" spans="1:2" x14ac:dyDescent="0.25">
      <c r="A85" t="str">
        <f>"628"</f>
        <v>628</v>
      </c>
      <c r="B85" t="s">
        <v>118</v>
      </c>
    </row>
    <row r="86" spans="1:2" x14ac:dyDescent="0.25">
      <c r="A86" t="str">
        <f>"152"</f>
        <v>152</v>
      </c>
      <c r="B86" t="s">
        <v>23</v>
      </c>
    </row>
    <row r="87" spans="1:2" x14ac:dyDescent="0.25">
      <c r="A87" t="str">
        <f>"656"</f>
        <v>656</v>
      </c>
      <c r="B87" t="s">
        <v>131</v>
      </c>
    </row>
    <row r="88" spans="1:2" x14ac:dyDescent="0.25">
      <c r="A88" t="str">
        <f>"402"</f>
        <v>402</v>
      </c>
      <c r="B88" t="s">
        <v>76</v>
      </c>
    </row>
    <row r="89" spans="1:2" x14ac:dyDescent="0.25">
      <c r="A89" t="str">
        <f>"800"</f>
        <v>800</v>
      </c>
      <c r="B89" t="s">
        <v>153</v>
      </c>
    </row>
    <row r="90" spans="1:2" x14ac:dyDescent="0.25">
      <c r="A90" t="str">
        <f>"414"</f>
        <v>414</v>
      </c>
      <c r="B90" t="s">
        <v>79</v>
      </c>
    </row>
    <row r="91" spans="1:2" x14ac:dyDescent="0.25">
      <c r="A91" t="str">
        <f>"709"</f>
        <v>709</v>
      </c>
      <c r="B91" t="s">
        <v>135</v>
      </c>
    </row>
    <row r="92" spans="1:2" x14ac:dyDescent="0.25">
      <c r="A92" t="str">
        <f>"313"</f>
        <v>313</v>
      </c>
      <c r="B92" t="s">
        <v>55</v>
      </c>
    </row>
    <row r="93" spans="1:2" x14ac:dyDescent="0.25">
      <c r="A93" t="str">
        <f>"139"</f>
        <v>139</v>
      </c>
      <c r="B93" t="s">
        <v>16</v>
      </c>
    </row>
    <row r="94" spans="1:2" x14ac:dyDescent="0.25">
      <c r="A94" t="str">
        <f>"329"</f>
        <v>329</v>
      </c>
      <c r="B94" t="s">
        <v>61</v>
      </c>
    </row>
    <row r="95" spans="1:2" x14ac:dyDescent="0.25">
      <c r="A95" t="str">
        <f>"748"</f>
        <v>748</v>
      </c>
      <c r="B95" t="s">
        <v>149</v>
      </c>
    </row>
    <row r="96" spans="1:2" x14ac:dyDescent="0.25">
      <c r="A96" t="str">
        <f>"351"</f>
        <v>351</v>
      </c>
      <c r="B96" t="s">
        <v>70</v>
      </c>
    </row>
    <row r="97" spans="1:2" x14ac:dyDescent="0.25">
      <c r="A97" t="str">
        <f>"747"</f>
        <v>747</v>
      </c>
      <c r="B97" t="s">
        <v>148</v>
      </c>
    </row>
    <row r="98" spans="1:2" x14ac:dyDescent="0.25">
      <c r="A98" t="str">
        <f>"308"</f>
        <v>308</v>
      </c>
      <c r="B98" t="s">
        <v>54</v>
      </c>
    </row>
    <row r="99" spans="1:2" x14ac:dyDescent="0.25">
      <c r="A99" t="str">
        <f>"246"</f>
        <v>246</v>
      </c>
      <c r="B99" t="s">
        <v>41</v>
      </c>
    </row>
    <row r="100" spans="1:2" x14ac:dyDescent="0.25">
      <c r="A100" t="str">
        <f>"144"</f>
        <v>144</v>
      </c>
      <c r="B100" t="s">
        <v>18</v>
      </c>
    </row>
    <row r="101" spans="1:2" x14ac:dyDescent="0.25">
      <c r="A101" t="str">
        <f>"225"</f>
        <v>225</v>
      </c>
      <c r="B101" t="s">
        <v>33</v>
      </c>
    </row>
    <row r="102" spans="1:2" x14ac:dyDescent="0.25">
      <c r="A102" t="str">
        <f>"432"</f>
        <v>432</v>
      </c>
      <c r="B102" t="s">
        <v>88</v>
      </c>
    </row>
    <row r="103" spans="1:2" x14ac:dyDescent="0.25">
      <c r="A103" t="str">
        <f>"515"</f>
        <v>515</v>
      </c>
      <c r="B103" t="s">
        <v>97</v>
      </c>
    </row>
    <row r="104" spans="1:2" x14ac:dyDescent="0.25">
      <c r="A104" t="str">
        <f>"150"</f>
        <v>150</v>
      </c>
      <c r="B104" t="s">
        <v>21</v>
      </c>
    </row>
    <row r="105" spans="1:2" x14ac:dyDescent="0.25">
      <c r="A105" t="str">
        <f>"357"</f>
        <v>357</v>
      </c>
      <c r="B105" t="s">
        <v>73</v>
      </c>
    </row>
    <row r="106" spans="1:2" x14ac:dyDescent="0.25">
      <c r="A106" t="str">
        <f>"261"</f>
        <v>261</v>
      </c>
      <c r="B106" t="s">
        <v>49</v>
      </c>
    </row>
    <row r="107" spans="1:2" x14ac:dyDescent="0.25">
      <c r="A107" t="str">
        <f>"232"</f>
        <v>232</v>
      </c>
      <c r="B107" t="s">
        <v>36</v>
      </c>
    </row>
    <row r="108" spans="1:2" x14ac:dyDescent="0.25">
      <c r="A108" t="str">
        <f>"431"</f>
        <v>431</v>
      </c>
      <c r="B108" t="s">
        <v>87</v>
      </c>
    </row>
    <row r="109" spans="1:2" x14ac:dyDescent="0.25">
      <c r="A109" t="str">
        <f>"430"</f>
        <v>430</v>
      </c>
      <c r="B109" t="s">
        <v>86</v>
      </c>
    </row>
    <row r="110" spans="1:2" x14ac:dyDescent="0.25">
      <c r="A110" t="str">
        <f>"735"</f>
        <v>735</v>
      </c>
      <c r="B110" t="s">
        <v>143</v>
      </c>
    </row>
    <row r="111" spans="1:2" x14ac:dyDescent="0.25">
      <c r="A111" t="str">
        <f>"525"</f>
        <v>525</v>
      </c>
      <c r="B111" t="s">
        <v>99</v>
      </c>
    </row>
    <row r="112" spans="1:2" x14ac:dyDescent="0.25">
      <c r="A112" t="str">
        <f>"733"</f>
        <v>733</v>
      </c>
      <c r="B112" t="s">
        <v>142</v>
      </c>
    </row>
    <row r="113" spans="1:2" x14ac:dyDescent="0.25">
      <c r="A113" t="str">
        <f>"147"</f>
        <v>147</v>
      </c>
      <c r="B113" t="s">
        <v>20</v>
      </c>
    </row>
    <row r="114" spans="1:2" x14ac:dyDescent="0.25">
      <c r="A114" t="str">
        <f>"612"</f>
        <v>612</v>
      </c>
      <c r="B114" t="s">
        <v>112</v>
      </c>
    </row>
    <row r="115" spans="1:2" x14ac:dyDescent="0.25">
      <c r="A115" t="str">
        <f>"740"</f>
        <v>740</v>
      </c>
      <c r="B115" t="s">
        <v>145</v>
      </c>
    </row>
    <row r="116" spans="1:2" x14ac:dyDescent="0.25">
      <c r="A116" t="str">
        <f>"651"</f>
        <v>651</v>
      </c>
      <c r="B116" t="s">
        <v>130</v>
      </c>
    </row>
    <row r="117" spans="1:2" x14ac:dyDescent="0.25">
      <c r="A117" t="str">
        <f>"138"</f>
        <v>138</v>
      </c>
      <c r="B117" t="s">
        <v>15</v>
      </c>
    </row>
    <row r="118" spans="1:2" x14ac:dyDescent="0.25">
      <c r="A118" t="str">
        <f>"141"</f>
        <v>141</v>
      </c>
      <c r="B118" t="s">
        <v>15</v>
      </c>
    </row>
    <row r="119" spans="1:2" x14ac:dyDescent="0.25">
      <c r="A119" t="str">
        <f>"229"</f>
        <v>229</v>
      </c>
      <c r="B119" t="s">
        <v>15</v>
      </c>
    </row>
    <row r="120" spans="1:2" x14ac:dyDescent="0.25">
      <c r="A120" t="str">
        <f>"251"</f>
        <v>251</v>
      </c>
      <c r="B120" t="s">
        <v>15</v>
      </c>
    </row>
    <row r="121" spans="1:2" x14ac:dyDescent="0.25">
      <c r="A121" t="str">
        <f>"363"</f>
        <v>363</v>
      </c>
      <c r="B121" t="s">
        <v>15</v>
      </c>
    </row>
    <row r="122" spans="1:2" x14ac:dyDescent="0.25">
      <c r="A122" t="str">
        <f>"737"</f>
        <v>737</v>
      </c>
      <c r="B122" t="s">
        <v>15</v>
      </c>
    </row>
    <row r="123" spans="1:2" x14ac:dyDescent="0.25">
      <c r="A123" t="str">
        <f>"131"</f>
        <v>131</v>
      </c>
      <c r="B123" t="s">
        <v>11</v>
      </c>
    </row>
    <row r="124" spans="1:2" x14ac:dyDescent="0.25">
      <c r="A124" t="str">
        <f>"620"</f>
        <v>620</v>
      </c>
      <c r="B124" t="s">
        <v>116</v>
      </c>
    </row>
    <row r="125" spans="1:2" x14ac:dyDescent="0.25">
      <c r="A125" t="str">
        <f>"412"</f>
        <v>412</v>
      </c>
      <c r="B125" t="s">
        <v>78</v>
      </c>
    </row>
    <row r="126" spans="1:2" x14ac:dyDescent="0.25">
      <c r="A126" t="str">
        <f>"716"</f>
        <v>716</v>
      </c>
      <c r="B126" t="s">
        <v>136</v>
      </c>
    </row>
    <row r="127" spans="1:2" x14ac:dyDescent="0.25">
      <c r="A127" t="str">
        <f>"636"</f>
        <v>636</v>
      </c>
      <c r="B127" t="s">
        <v>124</v>
      </c>
    </row>
    <row r="128" spans="1:2" x14ac:dyDescent="0.25">
      <c r="A128" t="str">
        <f>"302"</f>
        <v>302</v>
      </c>
      <c r="B128" t="s">
        <v>53</v>
      </c>
    </row>
    <row r="129" spans="1:2" x14ac:dyDescent="0.25">
      <c r="A129" t="str">
        <f>"646"</f>
        <v>646</v>
      </c>
      <c r="B129" t="s">
        <v>127</v>
      </c>
    </row>
    <row r="130" spans="1:2" x14ac:dyDescent="0.25">
      <c r="A130" t="str">
        <f>"647"</f>
        <v>647</v>
      </c>
      <c r="B130" t="s">
        <v>128</v>
      </c>
    </row>
    <row r="131" spans="1:2" x14ac:dyDescent="0.25">
      <c r="A131" t="str">
        <f>"260"</f>
        <v>260</v>
      </c>
      <c r="B131" t="s">
        <v>48</v>
      </c>
    </row>
    <row r="132" spans="1:2" x14ac:dyDescent="0.25">
      <c r="A132" t="str">
        <f>"128"</f>
        <v>128</v>
      </c>
      <c r="B132" t="s">
        <v>8</v>
      </c>
    </row>
    <row r="133" spans="1:2" x14ac:dyDescent="0.25">
      <c r="A133" t="str">
        <f>"153"</f>
        <v>153</v>
      </c>
      <c r="B133" t="s">
        <v>8</v>
      </c>
    </row>
    <row r="134" spans="1:2" x14ac:dyDescent="0.25">
      <c r="A134" t="str">
        <f>"156"</f>
        <v>156</v>
      </c>
      <c r="B134" t="s">
        <v>8</v>
      </c>
    </row>
    <row r="135" spans="1:2" x14ac:dyDescent="0.25">
      <c r="A135" t="str">
        <f>"710"</f>
        <v>710</v>
      </c>
      <c r="B135" t="s">
        <v>8</v>
      </c>
    </row>
    <row r="136" spans="1:2" x14ac:dyDescent="0.25">
      <c r="A136" t="str">
        <f>"756"</f>
        <v>756</v>
      </c>
      <c r="B136" t="s">
        <v>8</v>
      </c>
    </row>
    <row r="137" spans="1:2" x14ac:dyDescent="0.25">
      <c r="A137" t="str">
        <f>"500"</f>
        <v>500</v>
      </c>
      <c r="B137" t="s">
        <v>91</v>
      </c>
    </row>
    <row r="138" spans="1:2" x14ac:dyDescent="0.25">
      <c r="A138">
        <v>354</v>
      </c>
      <c r="B138" t="s">
        <v>162</v>
      </c>
    </row>
    <row r="139" spans="1:2" x14ac:dyDescent="0.25">
      <c r="A139" t="str">
        <f>"542"</f>
        <v>542</v>
      </c>
      <c r="B139" t="s">
        <v>106</v>
      </c>
    </row>
    <row r="140" spans="1:2" x14ac:dyDescent="0.25">
      <c r="A140" t="str">
        <f>"127"</f>
        <v>127</v>
      </c>
      <c r="B140" t="s">
        <v>7</v>
      </c>
    </row>
    <row r="141" spans="1:2" x14ac:dyDescent="0.25">
      <c r="A141" t="str">
        <f>"742"</f>
        <v>742</v>
      </c>
      <c r="B141" t="s">
        <v>146</v>
      </c>
    </row>
    <row r="142" spans="1:2" x14ac:dyDescent="0.25">
      <c r="A142" t="str">
        <f>"428"</f>
        <v>428</v>
      </c>
      <c r="B142" t="s">
        <v>84</v>
      </c>
    </row>
    <row r="143" spans="1:2" x14ac:dyDescent="0.25">
      <c r="A143" t="str">
        <f>"554"</f>
        <v>554</v>
      </c>
      <c r="B143" t="s">
        <v>109</v>
      </c>
    </row>
    <row r="144" spans="1:2" x14ac:dyDescent="0.25">
      <c r="A144" t="str">
        <f>"206"</f>
        <v>206</v>
      </c>
      <c r="B144" t="s">
        <v>28</v>
      </c>
    </row>
    <row r="145" spans="1:2" x14ac:dyDescent="0.25">
      <c r="A145" t="str">
        <f>"512"</f>
        <v>512</v>
      </c>
      <c r="B145" t="s">
        <v>94</v>
      </c>
    </row>
    <row r="146" spans="1:2" x14ac:dyDescent="0.25">
      <c r="A146" t="str">
        <f>"806"</f>
        <v>806</v>
      </c>
      <c r="B146" t="s">
        <v>155</v>
      </c>
    </row>
    <row r="147" spans="1:2" x14ac:dyDescent="0.25">
      <c r="A147" t="str">
        <f>"332"</f>
        <v>332</v>
      </c>
      <c r="B147" t="s">
        <v>63</v>
      </c>
    </row>
    <row r="148" spans="1:2" x14ac:dyDescent="0.25">
      <c r="A148" t="str">
        <f>"100"</f>
        <v>100</v>
      </c>
      <c r="B148" t="s">
        <v>0</v>
      </c>
    </row>
    <row r="149" spans="1:2" x14ac:dyDescent="0.25">
      <c r="A149" t="str">
        <f>"108"</f>
        <v>108</v>
      </c>
      <c r="B149" t="s">
        <v>0</v>
      </c>
    </row>
    <row r="150" spans="1:2" x14ac:dyDescent="0.25">
      <c r="A150" t="str">
        <f>"124"</f>
        <v>124</v>
      </c>
      <c r="B150" t="s">
        <v>5</v>
      </c>
    </row>
    <row r="151" spans="1:2" x14ac:dyDescent="0.25">
      <c r="A151" t="str">
        <f>"614"</f>
        <v>614</v>
      </c>
      <c r="B151" t="s">
        <v>114</v>
      </c>
    </row>
    <row r="152" spans="1:2" x14ac:dyDescent="0.25">
      <c r="A152" t="str">
        <f>"254"</f>
        <v>254</v>
      </c>
      <c r="B152" t="s">
        <v>44</v>
      </c>
    </row>
    <row r="153" spans="1:2" x14ac:dyDescent="0.25">
      <c r="A153" t="str">
        <f>"514"</f>
        <v>514</v>
      </c>
      <c r="B153" t="s">
        <v>96</v>
      </c>
    </row>
    <row r="154" spans="1:2" x14ac:dyDescent="0.25">
      <c r="A154" t="str">
        <f>"125"</f>
        <v>125</v>
      </c>
      <c r="B154" t="s">
        <v>6</v>
      </c>
    </row>
    <row r="155" spans="1:2" x14ac:dyDescent="0.25">
      <c r="A155" t="str">
        <f>"134"</f>
        <v>134</v>
      </c>
      <c r="B155" t="s">
        <v>12</v>
      </c>
    </row>
    <row r="156" spans="1:2" x14ac:dyDescent="0.25">
      <c r="A156" t="str">
        <f>"725"</f>
        <v>725</v>
      </c>
      <c r="B156" t="s">
        <v>140</v>
      </c>
    </row>
    <row r="157" spans="1:2" x14ac:dyDescent="0.25">
      <c r="A157" t="str">
        <f>"736"</f>
        <v>736</v>
      </c>
      <c r="B157" t="s">
        <v>140</v>
      </c>
    </row>
    <row r="158" spans="1:2" x14ac:dyDescent="0.25">
      <c r="A158" t="str">
        <f>"570"</f>
        <v>570</v>
      </c>
      <c r="B158" t="s">
        <v>110</v>
      </c>
    </row>
    <row r="159" spans="1:2" x14ac:dyDescent="0.25">
      <c r="A159" t="str">
        <f>"764"</f>
        <v>764</v>
      </c>
      <c r="B159" t="s">
        <v>110</v>
      </c>
    </row>
    <row r="160" spans="1:2" x14ac:dyDescent="0.25">
      <c r="A160" t="str">
        <f>"766"</f>
        <v>766</v>
      </c>
      <c r="B160" t="s">
        <v>110</v>
      </c>
    </row>
    <row r="161" spans="1:2" x14ac:dyDescent="0.25">
      <c r="A161" t="str">
        <f>"629"</f>
        <v>629</v>
      </c>
      <c r="B161" t="s">
        <v>119</v>
      </c>
    </row>
    <row r="162" spans="1:2" x14ac:dyDescent="0.25">
      <c r="A162" t="str">
        <f>"145"</f>
        <v>145</v>
      </c>
      <c r="B162" t="s">
        <v>19</v>
      </c>
    </row>
    <row r="163" spans="1:2" x14ac:dyDescent="0.25">
      <c r="A163" t="str">
        <f>"333"</f>
        <v>333</v>
      </c>
      <c r="B163" t="s">
        <v>64</v>
      </c>
    </row>
    <row r="164" spans="1:2" x14ac:dyDescent="0.25">
      <c r="A164" t="str">
        <f>"171"</f>
        <v>171</v>
      </c>
      <c r="B164" t="s">
        <v>27</v>
      </c>
    </row>
    <row r="165" spans="1:2" x14ac:dyDescent="0.25">
      <c r="A165" t="str">
        <f>"746"</f>
        <v>746</v>
      </c>
      <c r="B165" t="s">
        <v>147</v>
      </c>
    </row>
    <row r="166" spans="1:2" x14ac:dyDescent="0.25">
      <c r="A166" t="str">
        <f>"252"</f>
        <v>252</v>
      </c>
      <c r="B166" t="s">
        <v>43</v>
      </c>
    </row>
    <row r="167" spans="1:2" x14ac:dyDescent="0.25">
      <c r="A167" t="str">
        <f>"237"</f>
        <v>237</v>
      </c>
      <c r="B167" t="s">
        <v>38</v>
      </c>
    </row>
    <row r="168" spans="1:2" x14ac:dyDescent="0.25">
      <c r="A168" t="str">
        <f>"113"</f>
        <v>113</v>
      </c>
      <c r="B168" t="s">
        <v>160</v>
      </c>
    </row>
    <row r="169" spans="1:2" x14ac:dyDescent="0.25">
      <c r="A169" t="str">
        <f>"655"</f>
        <v>655</v>
      </c>
      <c r="B169" t="s">
        <v>166</v>
      </c>
    </row>
    <row r="170" spans="1:2" x14ac:dyDescent="0.25">
      <c r="A170" t="str">
        <f>"142"</f>
        <v>142</v>
      </c>
      <c r="B170" t="s">
        <v>17</v>
      </c>
    </row>
    <row r="171" spans="1:2" x14ac:dyDescent="0.25">
      <c r="A171" t="str">
        <f>"170"</f>
        <v>170</v>
      </c>
      <c r="B171" t="s">
        <v>26</v>
      </c>
    </row>
    <row r="172" spans="1:2" x14ac:dyDescent="0.25">
      <c r="A172" t="str">
        <f>"722"</f>
        <v>722</v>
      </c>
      <c r="B172" t="s">
        <v>139</v>
      </c>
    </row>
    <row r="173" spans="1:2" x14ac:dyDescent="0.25">
      <c r="A173" t="str">
        <f>"121"</f>
        <v>121</v>
      </c>
      <c r="B173" t="s">
        <v>4</v>
      </c>
    </row>
    <row r="174" spans="1:2" x14ac:dyDescent="0.25">
      <c r="A174" t="str">
        <f>"730"</f>
        <v>730</v>
      </c>
      <c r="B174" t="s">
        <v>141</v>
      </c>
    </row>
    <row r="175" spans="1:2" x14ac:dyDescent="0.25">
      <c r="A175" t="str">
        <f>"135"</f>
        <v>135</v>
      </c>
      <c r="B175" t="s">
        <v>13</v>
      </c>
    </row>
    <row r="176" spans="1:2" x14ac:dyDescent="0.25">
      <c r="A176" t="str">
        <f>"724"</f>
        <v>724</v>
      </c>
      <c r="B176" t="s">
        <v>13</v>
      </c>
    </row>
    <row r="177" spans="1:2" x14ac:dyDescent="0.25">
      <c r="A177" t="str">
        <f>"233"</f>
        <v>233</v>
      </c>
      <c r="B177" t="s">
        <v>37</v>
      </c>
    </row>
    <row r="178" spans="1:2" x14ac:dyDescent="0.25">
      <c r="A178" t="str">
        <f>"530"</f>
        <v>530</v>
      </c>
      <c r="B178" t="s">
        <v>102</v>
      </c>
    </row>
    <row r="179" spans="1:2" x14ac:dyDescent="0.25">
      <c r="A179" t="str">
        <f>"460"</f>
        <v>460</v>
      </c>
      <c r="B179" t="s">
        <v>90</v>
      </c>
    </row>
    <row r="180" spans="1:2" x14ac:dyDescent="0.25">
      <c r="A180" t="str">
        <f>"355"</f>
        <v>355</v>
      </c>
      <c r="B180" t="s">
        <v>72</v>
      </c>
    </row>
    <row r="181" spans="1:2" x14ac:dyDescent="0.25">
      <c r="A181" t="str">
        <f>"532"</f>
        <v>532</v>
      </c>
      <c r="B181" t="s">
        <v>104</v>
      </c>
    </row>
    <row r="182" spans="1:2" x14ac:dyDescent="0.25">
      <c r="A182" t="str">
        <f>"257"</f>
        <v>257</v>
      </c>
      <c r="B182" t="s">
        <v>47</v>
      </c>
    </row>
    <row r="183" spans="1:2" x14ac:dyDescent="0.25">
      <c r="A183" t="str">
        <f>"159"</f>
        <v>159</v>
      </c>
      <c r="B183" t="s">
        <v>24</v>
      </c>
    </row>
    <row r="184" spans="1:2" x14ac:dyDescent="0.25">
      <c r="A184" t="str">
        <f>"529"</f>
        <v>529</v>
      </c>
      <c r="B184" t="s">
        <v>101</v>
      </c>
    </row>
  </sheetData>
  <sortState ref="A1:C185">
    <sortCondition ref="B1:B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Gramsch</dc:creator>
  <cp:lastModifiedBy>Pat Gramsch</cp:lastModifiedBy>
  <dcterms:created xsi:type="dcterms:W3CDTF">2018-10-25T21:48:58Z</dcterms:created>
  <dcterms:modified xsi:type="dcterms:W3CDTF">2018-10-25T22:10:41Z</dcterms:modified>
</cp:coreProperties>
</file>