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ily" sheetId="1" state="visible" r:id="rId2"/>
    <sheet name="Cyprus Scaled" sheetId="2" state="visible" r:id="rId3"/>
    <sheet name="OECD.Stat export" sheetId="3" state="visible" r:id="rId4"/>
    <sheet name="$ million" sheetId="4" state="visible" r:id="rId5"/>
    <sheet name="Mapping B" sheetId="5" state="visible" r:id="rId6"/>
    <sheet name="Mapping A" sheetId="6" state="visible" r:id="rId7"/>
    <sheet name="20 Sector Countri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<sst xmlns="http://schemas.openxmlformats.org/spreadsheetml/2006/main" count="771" uniqueCount="314">
  <si>
    <t xml:space="preserve">Country</t>
  </si>
  <si>
    <t xml:space="preserve">D01T02: Agriculture, hunting, forestry</t>
  </si>
  <si>
    <t xml:space="preserve">D03: Fishing and aquaculture</t>
  </si>
  <si>
    <t xml:space="preserve">D05T06: Mining and quarrying, energy producing products</t>
  </si>
  <si>
    <t xml:space="preserve">D07T08: Mining and quarrying, non-energy producing products</t>
  </si>
  <si>
    <t xml:space="preserve">D09: Mining support service activities</t>
  </si>
  <si>
    <t xml:space="preserve">D10T12: Food products, beverages and tobacco</t>
  </si>
  <si>
    <t xml:space="preserve">D13T15: Textiles, textile products, leather and footwear</t>
  </si>
  <si>
    <t xml:space="preserve">D16: Wood and products of wood and cork</t>
  </si>
  <si>
    <t xml:space="preserve">D17T18: Paper products and printing</t>
  </si>
  <si>
    <t xml:space="preserve">D19: Coke and refined petroleum products</t>
  </si>
  <si>
    <t xml:space="preserve">D20: Chemical and chemical products</t>
  </si>
  <si>
    <t xml:space="preserve">D21: Pharmaceuticals, medicinal chemical and botanical products</t>
  </si>
  <si>
    <t xml:space="preserve">D22: Rubber and plastics products</t>
  </si>
  <si>
    <t xml:space="preserve">D23: Other non-metallic mineral products</t>
  </si>
  <si>
    <t xml:space="preserve">D24: Basic metals</t>
  </si>
  <si>
    <t xml:space="preserve">D25: Fabricated metal products</t>
  </si>
  <si>
    <t xml:space="preserve">D26: Computer, electronic and optical equipment</t>
  </si>
  <si>
    <t xml:space="preserve">D27: Electrical equipment</t>
  </si>
  <si>
    <t xml:space="preserve">D28: Machinery and equipment, nec</t>
  </si>
  <si>
    <t xml:space="preserve">D29: Motor vehicles, trailers and semi-trailers</t>
  </si>
  <si>
    <t xml:space="preserve">D30: Other transport equipment</t>
  </si>
  <si>
    <t xml:space="preserve">D31T33: Manufacturing nec; repair and installation of machinery and equipment</t>
  </si>
  <si>
    <t xml:space="preserve">D35: Electricity, gas, steam and air conditioning supply</t>
  </si>
  <si>
    <t xml:space="preserve">D36T39: Water supply; sewerage, waste management and remediation activities</t>
  </si>
  <si>
    <t xml:space="preserve">D41T43: Construction</t>
  </si>
  <si>
    <t xml:space="preserve">D45T47: Wholesale and retail trade; repair of motor vehicles</t>
  </si>
  <si>
    <t xml:space="preserve">D49: Land transport and transport via pipelines</t>
  </si>
  <si>
    <t xml:space="preserve">D50: Water transport</t>
  </si>
  <si>
    <t xml:space="preserve">D51: Air transport</t>
  </si>
  <si>
    <t xml:space="preserve">D52: Warehousing and support activities for transportation</t>
  </si>
  <si>
    <t xml:space="preserve">D53: Postal and courier activities</t>
  </si>
  <si>
    <t xml:space="preserve">D55T56: Accommodation and food service activities</t>
  </si>
  <si>
    <t xml:space="preserve">D58T60: Publishing, audiovisual and broadcasting activities</t>
  </si>
  <si>
    <t xml:space="preserve">D61: Telecommunications</t>
  </si>
  <si>
    <t xml:space="preserve">D62T63: IT and other information services</t>
  </si>
  <si>
    <t xml:space="preserve">D64T66: Financial and insurance activities</t>
  </si>
  <si>
    <t xml:space="preserve">D68: Real estate activities</t>
  </si>
  <si>
    <t xml:space="preserve">D69T75: Professional, scientific and technical activities</t>
  </si>
  <si>
    <t xml:space="preserve">D77T82: Administrative and support services</t>
  </si>
  <si>
    <t xml:space="preserve">D84: Public administration and defence; compulsory social security</t>
  </si>
  <si>
    <t xml:space="preserve">D85: Education</t>
  </si>
  <si>
    <t xml:space="preserve">D86T88: Human health and social work activities</t>
  </si>
  <si>
    <t xml:space="preserve">D90T93: Arts, entertainment and recreation</t>
  </si>
  <si>
    <t xml:space="preserve">D94T96: Other service activities</t>
  </si>
  <si>
    <t xml:space="preserve">D97T98: Activities of households as employers; undifferentiated goods- and services-producing activities of households for own use</t>
  </si>
  <si>
    <t xml:space="preserve">Australia</t>
  </si>
  <si>
    <t xml:space="preserve">Austria</t>
  </si>
  <si>
    <t xml:space="preserve">Belgium</t>
  </si>
  <si>
    <t xml:space="preserve">Canada</t>
  </si>
  <si>
    <t xml:space="preserve">Chile</t>
  </si>
  <si>
    <t xml:space="preserve">Colombia</t>
  </si>
  <si>
    <t xml:space="preserve">Costa Rica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</si>
  <si>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</si>
  <si>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</si>
  <si>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</si>
  <si>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</si>
  <si>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</si>
  <si>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</si>
  <si>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</si>
  <si>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</si>
  <si>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</si>
  <si>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</si>
  <si>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Israel</t>
  </si>
  <si>
    <t xml:space="preserve">Italy</t>
  </si>
  <si>
    <t xml:space="preserve">Japan</t>
  </si>
  <si>
    <t xml:space="preserve">South Korea</t>
  </si>
  <si>
    <t xml:space="preserve">Latvia</t>
  </si>
  <si>
    <t xml:space="preserve">Lithuania</t>
  </si>
  <si>
    <t xml:space="preserve">Luxembourg</t>
  </si>
  <si>
    <t xml:space="preserve">Mexico</t>
  </si>
  <si>
    <t xml:space="preserve">Netherlands</t>
  </si>
  <si>
    <t xml:space="preserve">New Zealand</t>
  </si>
  <si>
    <t xml:space="preserve">Norway</t>
  </si>
  <si>
    <t xml:space="preserve">Poland</t>
  </si>
  <si>
    <t xml:space="preserve">Portugal</t>
  </si>
  <si>
    <t xml:space="preserve">Slovakia</t>
  </si>
  <si>
    <t xml:space="preserve">Slovenia</t>
  </si>
  <si>
    <t xml:space="preserve">Spain</t>
  </si>
  <si>
    <t xml:space="preserve">Sweden</t>
  </si>
  <si>
    <t xml:space="preserve">Switzerland</t>
  </si>
  <si>
    <t xml:space="preserve">Turkey</t>
  </si>
  <si>
    <t xml:space="preserve">United Kingdom</t>
  </si>
  <si>
    <t xml:space="preserve">United States</t>
  </si>
  <si>
    <t xml:space="preserve">Argentina</t>
  </si>
  <si>
    <t xml:space="preserve">Brazil</t>
  </si>
  <si>
    <t xml:space="preserve">Brunei</t>
  </si>
  <si>
    <t xml:space="preserve">Bulgaria</t>
  </si>
  <si>
    <t xml:space="preserve">Cambodia</t>
  </si>
  <si>
    <t xml:space="preserve">China</t>
  </si>
  <si>
    <t xml:space="preserve">Croatia</t>
  </si>
  <si>
    <t xml:space="preserve">Cyprus</t>
  </si>
  <si>
    <t xml:space="preserve">Ethiopia</t>
  </si>
  <si>
    <t xml:space="preserve">Rwanda</t>
  </si>
  <si>
    <t xml:space="preserve">Egypt</t>
  </si>
  <si>
    <t xml:space="preserve">India</t>
  </si>
  <si>
    <t xml:space="preserve">Indonesia</t>
  </si>
  <si>
    <t xml:space="preserve">Hong Kong</t>
  </si>
  <si>
    <t xml:space="preserve">Kazakhstan</t>
  </si>
  <si>
    <t xml:space="preserve">Laos</t>
  </si>
  <si>
    <t xml:space="preserve">Malaysia</t>
  </si>
  <si>
    <t xml:space="preserve">Malta</t>
  </si>
  <si>
    <t xml:space="preserve">Morocco</t>
  </si>
  <si>
    <t xml:space="preserve">Myanmar</t>
  </si>
  <si>
    <t xml:space="preserve">Peru</t>
  </si>
  <si>
    <t xml:space="preserve">Philippines</t>
  </si>
  <si>
    <t xml:space="preserve">Romania</t>
  </si>
  <si>
    <t xml:space="preserve">Russia</t>
  </si>
  <si>
    <t xml:space="preserve">Saudi Arabia</t>
  </si>
  <si>
    <t xml:space="preserve">Singapore</t>
  </si>
  <si>
    <t xml:space="preserve">South Africa</t>
  </si>
  <si>
    <t xml:space="preserve">Taiwan</t>
  </si>
  <si>
    <t xml:space="preserve">Thailand</t>
  </si>
  <si>
    <t xml:space="preserve">Tunisia</t>
  </si>
  <si>
    <t xml:space="preserve">Vietnam</t>
  </si>
  <si>
    <t xml:space="preserve">&lt;?xml version="1.0" encoding="utf-16"?&gt;&lt;WebTableParameter xmlns:xsd="http://www.w3.org/2001/XMLSchema" xmlns:xsi="http://www.w3.org/2001/XMLSchema-instance" xmlns="http://stats.oecd.org/OECDStatWS/2004/03/01/"&gt;&lt;DataTable Code="IOTS_2021" HasMetadata="true"&gt;&lt;Name LocaleIsoCode="en"&gt;Input-Output Tables (IOTs) 2021 ed.&lt;/Name&gt;&lt;Name LocaleIsoCode="fr"&gt;Tableaux des entrées-sorties (TES) éd. 2021&lt;/Name&gt;&lt;Dimension Code="VAR" HasMetadata="false" Display="codesandlabels"&gt;&lt;Name LocaleIsoCode="en"&gt;Variable&lt;/Name&gt;&lt;Name LocaleIsoCode="fr"&gt;Variable&lt;/Name&gt;&lt;Member Code="TTL" HasMetadata="true" HasOnlyUnitMetadata="false" HasChild="0"&gt;&lt;Name LocaleIsoCode="en"&gt;Total&lt;/Name&gt;&lt;Name LocaleIsoCode="fr"&gt;Total&lt;/Name&gt;&lt;/Member&gt;&lt;/Dimension&gt;&lt;Dimension Code="COU" HasMetadata="false" Display="codesandlabels"&gt;&lt;Name LocaleIsoCode="en"&gt;Country&lt;/Name&gt;&lt;Name LocaleIsoCode="fr"&gt;Pays&lt;/Name&gt;&lt;Member Code="AUS" HasMetadata="false" HasOnlyUnitMetadata="false" HasChild="0"&gt;&lt;Name LocaleIsoCode="en"&gt;Australia&lt;/Name&gt;&lt;Name LocaleIsoCode="fr"&gt;Australie&lt;/Name&gt;&lt;/Member&gt;&lt;Member Code="AUT" HasMetadata="false" HasOnlyUnitMetadata="false" HasChild="0"&gt;&lt;Name LocaleIsoCode="en"&gt;Austria&lt;/Name&gt;&lt;Name LocaleIsoCode="fr"&gt;Autriche&lt;/Name&gt;&lt;/Member&gt;&lt;Member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Code="CHL" HasMetadata="false" HasOnlyUnitMetadata="false" HasChild="0"&gt;&lt;Name LocaleIsoCode="en"&gt;Chile&lt;/Name&gt;&lt;Name LocaleIsoCode="fr"&gt;Chili&lt;/Name&gt;&lt;/Member&gt;&lt;Member Code="COL" HasMetadata="false" HasOnlyUnitMetadata="false" HasChild="0"&gt;&lt;Name LocaleIsoCode="en"&gt;Colombia&lt;/Name&gt;&lt;Name LocaleIsoCode="fr"&gt;Colombie&lt;/Name&gt;&lt;/Member&gt;&lt;Member Code="CRI" HasMetadata="false" HasOnlyUnitMetadata="false" HasChild="0"&gt;&lt;Name LocaleIsoCode="en"&gt;Costa Rica&lt;/Name&gt;&lt;Name LocaleIsoCode="fr"&gt;Costa Rica&lt;/Name&gt;&lt;/Member&gt;&lt;Member Code="CZE" HasMetadata="false" HasOnlyUnitMetadata="false" HasChild="0"&gt;&lt;Name LocaleIsoCode="en"&gt;Czech Republic&lt;/Name&gt;&lt;Name LocaleIsoCode="fr"&gt;République tchèque&lt;/Name&gt;&lt;/Member&gt;&lt;Member Code="DNK" HasMetadata="false" HasOnlyUnitMetadata="false" HasChild="0"&gt;&lt;Name LocaleIsoCode="en"&gt;Denmark&lt;/Name&gt;&lt;Name LocaleIsoCode="fr"&gt;Danemark&lt;/Name&gt;&lt;/Member&gt;&lt;Member Code="EST" HasMetadata="false" HasOnlyUnitMetadata="false" HasChild="0"&gt;&lt;Name LocaleIsoCode="en"&gt;Estonia&lt;/Name&gt;&lt;Name LocaleIsoCode="fr"&gt;Estonie&lt;/Name&gt;&lt;/Member&gt;&lt;Member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HasMetadata="false" HasOnlyUnitMetadata="false" HasChild="0"&gt;&lt;Name LocaleIsoCode="en"&gt;Germany&lt;/Name&gt;&lt;Name LocaleIsoCode="fr"&gt;Allemagne&lt;/Name&gt;&lt;/Member&gt;&lt;Member Code="GRC" HasMetadata="false" HasOnlyUnitMetadata="false" HasChild="0"&gt;&lt;Name LocaleIsoCode="en"&gt;Greece&lt;/Name&gt;&lt;Name LocaleIsoCode="fr"&gt;Grèce&lt;/Name&gt;&lt;/Member&gt;&lt;Member Code="HUN" HasMetadata="false" HasOnlyUnitMetadata="false" HasChild="0"&gt;&lt;Name LocaleIsoCode="en"&gt;Hungary&lt;/Name&gt;&lt;Name LocaleIsoCode="fr"&gt;Hongrie&lt;/Name&gt;&lt;/Member&gt;&lt;Member Code="ISL" HasMetadata="false" HasOnlyUnitMetadata="false" HasChild="0"&gt;&lt;Name LocaleIsoCode="en"&gt;Iceland&lt;/Name&gt;&lt;Name LocaleIsoCode="fr"&gt;Islande&lt;/Name&gt;&lt;/Member&gt;&lt;Member Code="IRL" HasMetadata="false" HasOnlyUnitMetadata="false" HasChild="0"&gt;&lt;Name LocaleIsoCode="en"&gt;Ireland&lt;/Name&gt;&lt;Name LocaleIsoCode="fr"&gt;Irlande&lt;/Name&gt;&lt;/Member&gt;&lt;Member Code="ISR" HasMetadata="true" HasOnlyUnitMetadata="false" HasChild="0"&gt;&lt;Name LocaleIsoCode="en"&gt;Israel&lt;/Name&gt;&lt;Name LocaleIsoCode="fr"&gt;Israël&lt;/Name&gt;&lt;/Member&gt;&lt;Member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Code="KOR" HasMetadata="false" HasOnlyUnitMetadata="false" HasChild="0"&gt;&lt;Name LocaleIsoCode="en"&gt;Korea&lt;/Name&gt;&lt;Name LocaleIsoCode="fr"&gt;Corée&lt;/Name&gt;&lt;/Member&gt;&lt;Member Code="LVA" HasMetadata="false"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Code="LUX" HasMetadata="false" HasOnlyUnitMetadata="false" HasChild="0"&gt;&lt;Name LocaleIsoCode="en"&gt;Luxembourg&lt;/Name&gt;&lt;Name LocaleIsoCode="fr"&gt;Luxembourg&lt;/Name&gt;&lt;/Member&gt;&lt;Member Code="MEX" HasMetadata="false" HasOnlyUnitMetadata="false" HasChild="0"&gt;&lt;Name LocaleIsoCode="en"&gt;Mexico&lt;/Name&gt;&lt;Name LocaleIsoCode="fr"&gt;Mexique&lt;/Name&gt;&lt;/Member&gt;&lt;Member Code="NLD" HasMetadata="false" HasOnlyUnitMetadata="false" HasChild="0"&gt;&lt;Name LocaleIsoCode="en"&gt;Netherlands&lt;/Name&gt;&lt;Name LocaleIsoCode="fr"&gt;Pays-Bas&lt;/Name&gt;&lt;/Member&gt;&lt;Member Code="NZL" HasMetadata="false" HasOnlyUnitMetadata="false" HasChild="0"&gt;&lt;Name LocaleIsoCode="en"&gt;New Zealand&lt;/Name&gt;&lt;Name LocaleIsoCode="fr"&gt;Nouvelle-Zélande&lt;/Name&gt;&lt;/Member&gt;&lt;Member Code="NOR" HasMetadata="false" HasOnlyUnitMetadata="false" HasChild="0"&gt;&lt;Name LocaleIsoCode="en"&gt;Norway&lt;/Name&gt;&lt;Name LocaleIsoCode="fr"&gt;Norvège&lt;/Name&gt;&lt;/Member&gt;&lt;Member Code="POL" HasMetadata="false" HasOnlyUnitMetadata="false" HasChild="0"&gt;&lt;Name LocaleIsoCode="en"&gt;Poland&lt;/Name&gt;&lt;Name LocaleIsoCode="fr"&gt;Pologne&lt;/Name&gt;&lt;/Member&gt;&lt;Member Code="PRT" HasMetadata="false" HasOnlyUnitMetadata="false" HasChild="0"&gt;&lt;Name LocaleIsoCode="en"&gt;Portugal&lt;/Name&gt;&lt;Name LocaleIsoCode="fr"&gt;Portugal&lt;/Name&gt;&lt;/Member&gt;&lt;Member Code="SVK" HasMetadata="false" HasOnlyUnitMetadata="false" HasChild="0"&gt;&lt;Name LocaleIsoCode="en"&gt;Slovak Republic&lt;/Name&gt;&lt;Name LocaleIsoCode="fr"&gt;République slovaque&lt;/Name&gt;&lt;/Member&gt;&lt;Member Code="SVN" HasMetadata="false" HasOnlyUnitMetadata="false" HasChild="0"&gt;&lt;Name LocaleIsoCode="en"&gt;Slovenia&lt;/Name&gt;&lt;Name LocaleIsoCode="fr"&gt;Slovénie&lt;/Name&gt;&lt;/Member&gt;&lt;Member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Code="TUR" HasMetadata="false" HasOnlyUnitMetadata="false" HasChild="0"&gt;&lt;Name LocaleIsoCode="en"&gt;Turkey&lt;/Name&gt;&lt;Name LocaleIsoCode="fr"&gt;Turquie&lt;/Name&gt;&lt;/Member&gt;&lt;Member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LocaleIsoCode="fr"&gt;États-Unis&lt;/Name&gt;&lt;/Member&gt;&lt;Member Code="ARG" HasMetadata="false" HasOnlyUnitMetadata="false" HasChild="0"&gt;&lt;Name LocaleIsoCode="en"&gt;Argentina&lt;/Name&gt;&lt;Name LocaleIsoCode="fr"&gt;Argentine&lt;/Name&gt;&lt;/Member&gt;&lt;Member Code="BRA" HasMetadata="false" HasOnlyUnitMetadata="false" HasChild="0"&gt;&lt;Name LocaleIsoCode="en"&gt;Brazil&lt;/Name&gt;&lt;Name LocaleIsoCode="fr"&gt;Brésil&lt;/Name&gt;&lt;/Member&gt;&lt;Member Code="BRN" HasMetadata="false" HasOnlyUnitMetadata="false" HasChild="0"&gt;&lt;Name LocaleIsoCode="en"&gt;Brunei Darussalam&lt;/Name&gt;&lt;Name LocaleIsoCode="fr"&gt;Brunei Darussalam&lt;/Name&gt;&lt;/Member&gt;&lt;Member Code="BGR" HasMetadata="false" HasOnlyUnitMetadata="false" HasChild="0"&gt;&lt;Name LocaleIsoCode="en"&gt;Bulgaria&lt;/Name&gt;&lt;Name LocaleIsoCode="fr"&gt;Bulgarie&lt;/Name&gt;&lt;/Member&gt;&lt;Member Code="KHM" HasMetadata="false" HasOnlyUnitMetadata="false" HasChild="0"&gt;&lt;Name LocaleIsoCode="en"&gt;Cambodia&lt;/Name&gt;&lt;Name LocaleIsoCode="fr"&gt;Cambodge&lt;/Name&gt;&lt;/Member&gt;&lt;Member Code="CHN" HasMetadata="false" HasOnlyUnitMetadata="false" HasChild="0"&gt;&lt;Name LocaleIsoCode="en"&gt;China (People's Republic of)&lt;/Name&gt;&lt;Name LocaleIsoCode="fr"&gt;Chine (République populaire de)&lt;/Name&gt;&lt;/Member&gt;&lt;Member Code="HRV" HasMetadata="false" HasOnlyUnitMetadata="false" HasChild="0"&gt;&lt;Name LocaleIsoCode="en"&gt;Croatia&lt;/Name&gt;&lt;Name LocaleIsoCode="fr"&gt;Croatie&lt;/Name&gt;&lt;/Member&gt;&lt;Member Code="CYP" HasMetadata="true" HasOnlyUnitMetadata="false" HasChild="0"&gt;&lt;Name LocaleIsoCode="en"&gt;Cyprus&lt;/Name&gt;&lt;Name LocaleIsoCode="fr"&gt;Chypre&lt;/Name&gt;&lt;/Member&gt;&lt;Member Code="IND" HasMetadata="false" HasOnlyUnitMetadata="false" HasChild="0"&gt;&lt;Name LocaleIsoCode="en"&gt;India&lt;/Name&gt;&lt;Name LocaleIsoCode="fr"&gt;Inde&lt;/Name&gt;&lt;/Member&gt;&lt;Member Code="IDN" HasMetadata="false" HasOnlyUnitMetadata="false" HasChild="0"&gt;&lt;Name LocaleIsoCode="en"&gt;Indonesia&lt;/Name&gt;&lt;Name LocaleIsoCode="fr"&gt;Indonésie&lt;/Name&gt;&lt;/Member&gt;&lt;Member Code="HKG" HasMetadata="false" HasOnlyUnitMetadata="false" HasChild="0"&gt;&lt;Name LocaleIsoCode="en"&gt;Hong Kong, China&lt;/Name&gt;&lt;Name LocaleIsoCode="fr"&gt;Hong Kong, Chine&lt;/Name&gt;&lt;/Member&gt;&lt;Member Code="KAZ" HasMetadata="false" HasOnlyUnitMetadata="false" HasChild="0"&gt;&lt;Name LocaleIsoCode="en"&gt;Kazakhstan&lt;/Name&gt;&lt;Name LocaleIsoCode="fr"&gt;Kazakhstan&lt;/Name&gt;&lt;/Member&gt;&lt;Member Code="LAO" HasMetadata="false" HasOnlyUnitMetadata="false" HasChild="0"&gt;&lt;Name LocaleIsoCode="en"&gt;Lao People’s Democratic Rep.&lt;/Name&gt;&lt;Name LocaleIsoCode="fr"&gt;Laos&lt;/Name&gt;&lt;/Member&gt;&lt;Member Code="MYS" HasMetadata="false" HasOnlyUnitMetadata="false" HasChild="0"&gt;&lt;Name LocaleIsoCode="en"&gt;Malaysia&lt;/Name&gt;&lt;Name LocaleIsoCode="fr"&gt;Malaisie&lt;/Name&gt;&lt;/Member&gt;&lt;Member Code="MLT" HasMetadata="false" HasOnlyUnitMetadata="false" HasChild="0"&gt;&lt;Name LocaleIsoCode="en"&gt;Malta&lt;/Name&gt;&lt;Name LocaleIsoCode="fr"&gt;Malte&lt;/Name&gt;&lt;/Member&gt;&lt;Member Code="MAR" HasMetadata="false" HasOnlyUnitMetadata="false" HasChild="0"&gt;&lt;Name LocaleIsoCode="en"&gt;Morocco&lt;/Name&gt;&lt;Name LocaleIsoCode="fr"&gt;Maroc&lt;/Name&gt;&lt;/Member&gt;&lt;Member Code="MMR" HasMetadata="false" HasOnlyUnitMetadata="false" HasChild="0"&gt;&lt;Name LocaleIsoCode="en"&gt;Myanmar&lt;/Name&gt;&lt;Name LocaleIsoCode="fr"&gt;Myanmar&lt;/Name&gt;&lt;/Member&gt;&lt;Member Code="PER" HasMetadata="false" HasOnlyUnitMetadata="false" HasChild="0"&gt;&lt;Name LocaleIsoCode="en"&gt;Peru&lt;/Name&gt;&lt;Name LocaleIsoCode="fr"&gt;Pérou&lt;/Name&gt;&lt;/Member&gt;&lt;Member Code="PHL" HasMetadata="false" HasOnlyUnitMetadata="false" HasChild="0"&gt;&lt;Name LocaleIsoCode="en"&gt;Philippines&lt;/Name&gt;&lt;Name LocaleIsoCode="fr"&gt;Philippines&lt;/Name&gt;&lt;/Member&gt;&lt;Member Code="ROU" HasMetadata="false" HasOnlyUnitMetadata="false" HasChild="0"&gt;&lt;Name LocaleIsoCode="en"&gt;Romania&lt;/Name&gt;&lt;Name LocaleIsoCode="fr"&gt;Roumanie&lt;/Name&gt;&lt;/Member&gt;&lt;Member Code="RUS" HasMetadata="false" HasOnlyUnitMetadata="false" HasChild="0"&gt;&lt;Name LocaleIsoCode="en"&gt;Russia&lt;/Name&gt;&lt;Name LocaleIsoCode="fr"&gt;Russie&lt;/Name&gt;&lt;/Member&gt;&lt;Member Code="SAU" HasMetadata="false" HasOnlyUnitMetadata="false" HasChild="0"&gt;&lt;Name LocaleIsoCode="en"&gt;Saudi Arabia&lt;/Name&gt;&lt;Name LocaleIsoCode="fr"&gt;Arabie saoudite&lt;/Name&gt;&lt;/Member&gt;&lt;Member Code="SGP" HasMetadata="false" HasOnlyUnitMetadata="false" HasChild="0"&gt;&lt;Name LocaleIsoCode="en"&gt;Singapore&lt;/Name&gt;&lt;Name LocaleIsoCode="fr"&gt;Singapour&lt;/Name&gt;&lt;/Member&gt;&lt;Member Code="ZAF" HasMetadata="false" HasOnlyUnitMetadata="false" HasChild="0"&gt;&lt;Name LocaleIsoCode="en"&gt;South Africa&lt;/Name&gt;&lt;Name LocaleIsoCode="fr"&gt;Afrique du Sud&lt;/Name&gt;&lt;/Member&gt;&lt;Member Code="TWN" HasMetadata="true" HasOnlyUnitMetadata="false" HasChild="0"&gt;&lt;Name LocaleIsoCode="en"&gt;Chinese Taipei&lt;/Name&gt;&lt;Name LocaleIsoCode="fr"&gt;Taipei chinois&lt;/Name&gt;&lt;/Member&gt;&lt;Member Code="THA" HasMetadata="false" HasOnlyUnitMetadata="false" HasChild="0"&gt;&lt;Name LocaleIsoCode="en"&gt;Thailand&lt;/Name&gt;&lt;Name LocaleIsoCode="fr"&gt;Thaïlande&lt;/Name&gt;&lt;/Member&gt;&lt;Member Code="TUN" HasMetadata="false" HasOnlyUnitMetadata="false" HasChild="0"&gt;&lt;Name LocaleIsoCode="en"&gt;Tunisia&lt;/Name&gt;&lt;Name LocaleIsoCode="fr"&gt;Tunisie&lt;/Name&gt;&lt;/Member&gt;&lt;Member Code="VNM" HasMetadata="false" HasOnlyUnitMetadata="false" HasChild="0"&gt;&lt;Name LocaleIsoCode="en"&gt;Viet Nam&lt;/Name&gt;&lt;Name LocaleIsoCode="fr"&gt;Viet Nam&lt;/Name&gt;&lt;/Member&gt;&lt;/Dimension&gt;&lt;Dimension Code="TIME" HasMetadata="false" CommonCode="TIME" Display="labels"&gt;&lt;Name LocaleIsoCode="en"&gt;Time&lt;/Name&gt;&lt;Name LocaleIsoCode="fr"&gt;Temps&lt;/Name&gt;&lt;Member Code="2018" HasMetadata="false" IsDisplayed="true"&gt;&lt;Name LocaleIsoCode="en"&gt;2018&lt;/Name&gt;&lt;Name LocaleIsoCode="fr"&gt;2018&lt;/Name&gt;&lt;/Member&gt;&lt;/Dimension&gt;&lt;Dimension Code="ROW" HasMetadata="false" Display="codesandlabels"&gt;&lt;Name LocaleIsoCode="en"&gt;From industry / sector&lt;/Name&gt;&lt;Name LocaleIsoCode="fr"&gt;De la branche d'activité / du secteur&lt;/Name&gt;&lt;Member Code="VALU" HasMetadata="false" HasOnlyUnitMetadata="false" HasChild="0"&gt;&lt;Name LocaleIsoCode="en"&gt;Value added at basic prices&lt;/Name&gt;&lt;Name LocaleIsoCode="fr"&gt;Valeur ajoutée, prix de base&lt;/Name&gt;&lt;/Member&gt;&lt;/Dimension&gt;&lt;Dimension Code="COL" HasMetadata="false" Display="codesandlabels"&gt;&lt;Name LocaleIsoCode="en"&gt;To industry / sector&lt;/Name&gt;&lt;Name LocaleIsoCode="fr"&gt;Vers la branche d'activité / le secteur&lt;/Name&gt;&lt;Member Code="D01T02" HasMetadata="false" HasOnlyUnitMetadata="false" HasChild="0"&gt;&lt;Name LocaleIsoCode="en"&gt;Agriculture, hunting, forestry&lt;/Name&gt;&lt;Name LocaleIsoCode="fr"&gt;Agriculture, chasse et sylviculture&lt;/Name&gt;&lt;/Member&gt;&lt;Member Code="D03" HasMetadata="false" HasOnlyUnitMetadata="false" HasChild="0"&gt;&lt;Name LocaleIsoCode="en"&gt;Fishing and aquaculture&lt;/Name&gt;&lt;Name LocaleIsoCode="fr"&gt;Pêche et aquaculture&lt;/Name&gt;&lt;/Member&gt;&lt;Member Code="D05T06" HasMetadata="false" HasOnlyUnitMetadata="false" HasChild="0"&gt;&lt;Name LocaleIsoCode="en"&gt;Mining and quarrying, energy producing products&lt;/Name&gt;&lt;Name LocaleIsoCode="fr"&gt;Extraction de matières premières énergétiques&lt;/Name&gt;&lt;/Member&gt;&lt;Member Code="D07T08" HasMetadata="false" HasOnlyUnitMetadata="false" HasChild="0"&gt;&lt;Name LocaleIsoCode="en"&gt;Mining and quarrying, non-energy producing products&lt;/Name&gt;&lt;Name LocaleIsoCode="fr"&gt;Extraction de matières premières non énergétiques&lt;/Name&gt;&lt;/Member&gt;&lt;Member Code="D09" HasMetadata="false" HasOnlyUnitMetadata="false" HasChild="0"&gt;&lt;Name LocaleIsoCode="en"&gt;Mining support service activities&lt;/Name&gt;&lt;Name LocaleIsoCode="fr"&gt;Services de soutien aux industries extractives&lt;/Name&gt;&lt;/Member&gt;&lt;Member Code="D10T12" HasMetadata="false" HasOnlyUnitMetadata="false" HasChild="0"&gt;&lt;Name LocaleIsoCode="en"&gt;Food products, beverages and tobacco&lt;/Name&gt;&lt;Name LocaleIsoCode="fr"&gt;Industries alimentaires, boissons, tabac&lt;/Name&gt;&lt;/Member&gt;&lt;Member Code="D13T15" HasMetadata="false" HasOnlyUnitMetadata="false" HasChild="0"&gt;&lt;Name LocaleIsoCode="en"&gt;Textiles, textile products, leather and footwear&lt;/Name&gt;&lt;Name LocaleIsoCode="fr"&gt;Textiles, habillement, cuir et chaussures&lt;/Name&gt;&lt;/Member&gt;&lt;Member Code="D16" HasMetadata="false" HasOnlyUnitMetadata="false" HasChild="0"&gt;&lt;Name LocaleIsoCode="en"&gt;Wood and products of wood and cork&lt;/Name&gt;&lt;Name LocaleIsoCode="fr"&gt;Bois, articles en bois et en liège&lt;/Name&gt;&lt;/Member&gt;&lt;Member Code="D17T18" HasMetadata="false" HasOnlyUnitMetadata="false" HasChild="0"&gt;&lt;Name LocaleIsoCode="en"&gt;Paper products and printing&lt;/Name&gt;&lt;Name LocaleIsoCode="fr"&gt;Papier ; imprimerie et reproduction&lt;/Name&gt;&lt;/Member&gt;&lt;Member Code="D19" HasMetadata="false" HasOnlyUnitMetadata="false" HasChild="0"&gt;&lt;Name LocaleIsoCode="en"&gt;Coke and refined petroleum products&lt;/Name&gt;&lt;Name LocaleIsoCode="fr"&gt;Cokéfaction et raffinage&lt;/Name&gt;&lt;/Member&gt;&lt;Member Code="D20" HasMetadata="false" HasOnlyUnitMetadata="false" HasChild="0"&gt;&lt;Name LocaleIsoCode="en"&gt;Chemical and chemical products&lt;/Name&gt;&lt;Name LocaleIsoCode="fr"&gt;Industrie chimique&lt;/Name&gt;&lt;/Member&gt;&lt;Member Code="D21" HasMetadata="false" HasOnlyUnitMetadata="false" HasChild="0"&gt;&lt;Name LocaleIsoCode="en"&gt;Pharmaceuticals, medicinal chemical and botanical products&lt;/Name&gt;&lt;Name LocaleIsoCode="fr"&gt;Industrie pharmaceutique&lt;/Name&gt;&lt;/Member&gt;&lt;Member Code="D22" HasMetadata="false" HasOnlyUnitMetadata="false" HasChild="0"&gt;&lt;Name LocaleIsoCode="en"&gt;Rubber and plastics products&lt;/Name&gt;&lt;Name LocaleIsoCode="fr"&gt;Caoutchouc et matières plastiques&lt;/Name&gt;&lt;/Member&gt;&lt;Member Code="D23" HasMetadata="false" HasOnlyUnitMetadata="false" HasChild="0"&gt;&lt;Name LocaleIsoCode="en"&gt;Other non-metallic mineral products&lt;/Name&gt;&lt;Name LocaleIsoCode="fr"&gt;Autres produits minéraux non métalliques&lt;/Name&gt;&lt;/Member&gt;&lt;Member Code="D24" HasMetadata="false" HasOnlyUnitMetadata="false" HasChild="0"&gt;&lt;Name LocaleIsoCode="en"&gt;Basic metals&lt;/Name&gt;&lt;Name LocaleIsoCode="fr"&gt;Industrie métallurgique&lt;/Name&gt;&lt;/Member&gt;&lt;Member Code="D25" HasMetadata="false" HasOnlyUnitMetadata="false" HasChild="0"&gt;&lt;Name LocaleIsoCode="en"&gt;Fabricated metal products&lt;/Name&gt;&lt;Name LocaleIsoCode="fr"&gt;Ouvrages en métaux&lt;/Name&gt;&lt;/Member&gt;&lt;Member Code="D26" HasMetadata="false" HasOnlyUnitMetadata="false" HasChild="0"&gt;&lt;Name LocaleIsoCode="en"&gt;Computer, electronic and optical equipment&lt;/Name&gt;&lt;Name LocaleIsoCode="fr"&gt;Produits informatiques, électroniques et optiques&lt;/Name&gt;&lt;/Member&gt;&lt;Member Code="D27" HasMetadata="false" HasOnlyUnitMetadata="false" HasChild="0"&gt;&lt;Name LocaleIsoCode="en"&gt;Electrical equipment&lt;/Name&gt;&lt;Name LocaleIsoCode="fr"&gt;Équipements électriques&lt;/Name&gt;&lt;/Member&gt;&lt;Member Code="D28" HasMetadata="false" HasOnlyUnitMetadata="false" HasChild="0"&gt;&lt;Name LocaleIsoCode="en"&gt;Machinery and equipment, nec &lt;/Name&gt;&lt;Name LocaleIsoCode="fr"&gt;Machines et équipements n.c.a.&lt;/Name&gt;&lt;/Member&gt;&lt;Member Code="D29" HasMetadata="false" HasOnlyUnitMetadata="false" HasChild="0"&gt;&lt;Name LocaleIsoCode="en"&gt;Motor vehicles, trailers and semi-trailers&lt;/Name&gt;&lt;Name LocaleIsoCode="fr"&gt;Industrie automobile&lt;/Name&gt;&lt;/Member&gt;&lt;Member Code="D30" HasMetadata="false" HasOnlyUnitMetadata="false" HasChild="0"&gt;&lt;Name LocaleIsoCode="en"&gt;Other transport equipment&lt;/Name&gt;&lt;Name LocaleIsoCode="fr"&gt;Autres matériels de transport&lt;/Name&gt;&lt;/Member&gt;&lt;Member Code="D31T33" HasMetadata="false" HasOnlyUnitMetadata="false" HasChild="0"&gt;&lt;Name LocaleIsoCode="en"&gt;Manufacturing nec; repair and installation of machinery and equipment&lt;/Name&gt;&lt;Name LocaleIsoCode="fr"&gt;Autres fabrications ; Réparation et installation de machines et d'équipements&lt;/Name&gt;&lt;/Member&gt;&lt;Member Code="D35" HasMetadata="false" HasOnlyUnitMetadata="false" HasChild="0"&gt;&lt;Name LocaleIsoCode="en"&gt;Electricity, gas, steam and air conditioning supply&lt;/Name&gt;&lt;Name LocaleIsoCode="fr"&gt;Distribution d'électricité, de gaz, de vapeur d'eau et d'air conditionné&lt;/Name&gt;&lt;/Member&gt;&lt;Member Code="D36T39" HasMetadata="false" HasOnlyUnitMetadata="false" HasChild="0"&gt;&lt;Name LocaleIsoCode="en"&gt;Water supply; sewerage, waste management and remediation activities&lt;/Name&gt;&lt;Name LocaleIsoCode="fr"&gt;Eau, assainissement, gestion des déchets et dépollution&lt;/Name&gt;&lt;/Member&gt;&lt;Member Code="D41T43" HasMetadata="false" HasOnlyUnitMetadata="false" HasChild="0"&gt;&lt;Name LocaleIsoCode="en"&gt;Construction&lt;/Name&gt;&lt;Name LocaleIsoCode="fr"&gt;Construction&lt;/Name&gt;&lt;/Member&gt;&lt;Member Code="D45T47" HasMetadata="false" HasOnlyUnitMetadata="false" HasChild="0"&gt;&lt;Name LocaleIsoCode="en"&gt;Wholesale and retail trade; repair of motor vehicles&lt;/Name&gt;&lt;Name LocaleIsoCode="fr"&gt;Commerce ; réparation d'automobiles et de motocycles&lt;/Name&gt;&lt;/Member&gt;&lt;Member Code="D49" HasMetadata="false" HasOnlyUnitMetadata="false" HasChild="0"&gt;&lt;Name LocaleIsoCode="en"&gt;Land transport and transport via pipelines&lt;/Name&gt;&lt;Name LocaleIsoCode="fr"&gt;Transports terrestres et par conduites&lt;/Name&gt;&lt;/Member&gt;&lt;Member Code="D50" HasMetadata="false" HasOnlyUnitMetadata="false" HasChild="0"&gt;&lt;Name LocaleIsoCode="en"&gt;Water transport&lt;/Name&gt;&lt;Name LocaleIsoCode="fr"&gt;Transports fluviaux et maritimes&lt;/Name&gt;&lt;/Member&gt;&lt;Member Code="D51" HasMetadata="false" HasOnlyUnitMetadata="false" HasChild="0"&gt;&lt;Name LocaleIsoCode="en"&gt;Air transport&lt;/Name&gt;&lt;Name LocaleIsoCode="fr"&gt;Transports aériens&lt;/Name&gt;&lt;/Member&gt;&lt;Member Code="D52" HasMetadata="false" HasOnlyUnitMetadata="false" HasChild="0"&gt;&lt;Name LocaleIsoCode="en"&gt;Warehousing and support activities for transportation&lt;/Name&gt;&lt;Name LocaleIsoCode="fr"&gt;Entreposage et services auxiliaires des transports&lt;/Name&gt;&lt;/Member&gt;&lt;Member Code="D53" HasMetadata="false" HasOnlyUnitMetadata="false" HasChild="0"&gt;&lt;Name LocaleIsoCode="en"&gt;Postal and courier activities&lt;/Name&gt;&lt;Name LocaleIsoCode="fr"&gt;Activités de poste et de courrier&lt;/Name&gt;&lt;/Member&gt;&lt;Member Code="D55T56" HasMetadata="false" HasOnlyUnitMetadata="false" HasChild="0"&gt;&lt;Name LocaleIsoCode="en"&gt;Accommodation and food service activities&lt;/Name&gt;&lt;Name LocaleIsoCode="fr"&gt;Hébergement et restauration&lt;/Name&gt;&lt;/Member&gt;&lt;Member Code="D58T60" HasMetadata="false" HasOnlyUnitMetadata="false" HasChild="0"&gt;&lt;Name LocaleIsoCode="en"&gt;Publishing, audiovisual and broadcasting activities&lt;/Name&gt;&lt;Name LocaleIsoCode="fr"&gt;Activités d'édition, audiovisuelles et de diffusion&lt;/Name&gt;&lt;/Member&gt;&lt;Member Code="D61" HasMetadata="false" HasOnlyUnitMetadata="false" HasChild="0"&gt;&lt;Name LocaleIsoCode="en"&gt;Telecommunications&lt;/Name&gt;&lt;Name LocaleIsoCode="fr"&gt;Télécommunications&lt;/Name&gt;&lt;/Member&gt;&lt;Member Code="D62T63" HasMetadata="false" HasOnlyUnitMetadata="false" HasChild="0"&gt;&lt;Name LocaleIsoCode="en"&gt;IT and other information services&lt;/Name&gt;&lt;Name LocaleIsoCode="fr"&gt;Activités informatiques et autres services d'information&lt;/Name&gt;&lt;/Member&gt;&lt;Member Code="D64T66" HasMetadata="false" HasOnlyUnitMetadata="false" HasChild="0"&gt;&lt;Name LocaleIsoCode="en"&gt;Financial and insurance activities&lt;/Name&gt;&lt;Name LocaleIsoCode="fr"&gt;Services financiers et assurance&lt;/Name&gt;&lt;/Member&gt;&lt;Member Code="D68" HasMetadata="false" HasOnlyUnitMetadata="false" HasChild="0"&gt;&lt;Name LocaleIsoCode="en"&gt;Real estate activities&lt;/Name&gt;&lt;Name LocaleIsoCode="fr"&gt;Immobilier&lt;/Name&gt;&lt;/Member&gt;&lt;Member Code="D69T75" HasMetadata="false" HasOnlyUnitMetadata="false" HasChild="0"&gt;&lt;Name LocaleIsoCode="en"&gt;Professional, scientific and technical activities&lt;/Name&gt;&lt;Name LocaleIsoCode="fr"&gt;Activités professionnelles, scientifiques et techniques&lt;/Name&gt;&lt;/Member&gt;&lt;Member Code="D77T82" HasMetadata="false" HasOnlyUnitMetadata="false" HasChild="0"&gt;&lt;Name LocaleIsoCode="en"&gt;Administrative and support services&lt;/Name&gt;&lt;Name LocaleIsoCode="fr"&gt;Services administratifs et de soutien&lt;/Name&gt;&lt;/Member&gt;&lt;Member Code="D84" HasMetadata="false" HasOnlyUnitMetadata="false" HasChild="0"&gt;&lt;Name LocaleIsoCode="en"&gt;Public administration and defence; compulsory social security&lt;/Name&gt;&lt;Name LocaleIsoCode="fr"&gt;Administration publique et défense; sécurité sociale obligatoire&lt;/Name&gt;&lt;/Member&gt;&lt;Member Code="D85" HasMetadata="false" HasOnlyUnitMetadata="false" HasChild="0"&gt;&lt;Name LocaleIsoCode="en"&gt;Education&lt;/Name&gt;&lt;Name LocaleIsoCode="fr"&gt;Enseignement&lt;/Name&gt;&lt;/Member&gt;&lt;Member Code="D86T88" HasMetadata="false" HasOnlyUnitMetadata="false" HasChild="0"&gt;&lt;Name LocaleIsoCode="en"&gt;Human health and social work activities&lt;/Name&gt;&lt;Name LocaleIsoCode="fr"&gt;Santé humaine et action sociale&lt;/Name&gt;&lt;/Member&gt;&lt;Member Code="D90T93" HasMetadata="false" HasOnlyUnitMetadata="false" HasChild="0"&gt;&lt;Name LocaleIsoCode="en"&gt;Arts, entertainment and recreation&lt;/Name&gt;&lt;Name LocaleIsoCode="fr"&gt;Activités artistiques, récréatives et de loisirs&lt;/Name&gt;&lt;/Member&gt;&lt;Member Code="D94T96" HasMetadata="false" HasOnlyUnitMetadata="false" HasChild="0"&gt;&lt;Name LocaleIsoCode="en"&gt;Other service activities&lt;/Name&gt;&lt;Name LocaleIsoCode="fr"&gt;Autres activités de services&lt;/Name&gt;&lt;/Member&gt;&lt;Member Code="D97T98" HasMetadata="false" HasOnlyUnitMetadata="false" HasChild="0"&gt;&lt;Name LocaleIsoCode="en"&gt;Activities of households as employers; undifferentiated goods- and services-producing activities of households for own use&lt;/Name&gt;&lt;Name LocaleIsoCode="fr"&gt;Activités des ménages en tant qu'employeurs ou en tant que producteurs pour usage propre&lt;/Name&gt;&lt;/Member&gt;&lt;/Dimension&gt;&lt;WBOSInformations&gt;&lt;TimeDimension WebTreeWasUsed="false"&gt;&lt;NumberOfPeriods Annual="1" Semesters="0" Quarters="0" Months="0" Weeks="0" Days="0" /&gt;&lt;/TimeDimension&gt;&lt;/WBOSInformations&gt;&lt;Tabulation Axis="horizontal"&gt;&lt;Dimension Code="COL" /&gt;&lt;/Tabulation&gt;&lt;Tabulation Axis="vertical"&gt;&lt;Dimension Code="ROW" /&gt;&lt;Dimension Code="COU" /&gt;&lt;/Tabulation&gt;&lt;Tabulation Axis="page"&gt;&lt;Dimension Code="VAR" /&gt;&lt;Dimension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</si>
  <si>
    <t xml:space="preserve">Dataset: Input-Output Tables (IOTs) 2021 ed.</t>
  </si>
  <si>
    <t xml:space="preserve">Variable</t>
  </si>
  <si>
    <t xml:space="preserve">TTL: Total</t>
  </si>
  <si>
    <t xml:space="preserve">Time</t>
  </si>
  <si>
    <t xml:space="preserve">2018</t>
  </si>
  <si>
    <t xml:space="preserve">Unit</t>
  </si>
  <si>
    <t xml:space="preserve">US Dollar, Millions</t>
  </si>
  <si>
    <t xml:space="preserve">To industry / sector</t>
  </si>
  <si>
    <t xml:space="preserve">From industry / sector</t>
  </si>
  <si>
    <t xml:space="preserve">VALU: Value added at basic prices</t>
  </si>
  <si>
    <t xml:space="preserve">AUS: Australia</t>
  </si>
  <si>
    <t xml:space="preserve">AUT: Austria</t>
  </si>
  <si>
    <t xml:space="preserve">BEL: Belgium</t>
  </si>
  <si>
    <t xml:space="preserve">CAN: Canada</t>
  </si>
  <si>
    <t xml:space="preserve">CHL: Chile</t>
  </si>
  <si>
    <t xml:space="preserve">COL: Colombia</t>
  </si>
  <si>
    <t xml:space="preserve">CRI: Costa Rica</t>
  </si>
  <si>
    <t xml:space="preserve">CZE: Czech Republic</t>
  </si>
  <si>
    <t xml:space="preserve">DNK: Denmark</t>
  </si>
  <si>
    <t xml:space="preserve">EST: Estonia</t>
  </si>
  <si>
    <t xml:space="preserve">FIN: Finland</t>
  </si>
  <si>
    <t xml:space="preserve">FRA: France</t>
  </si>
  <si>
    <t xml:space="preserve">DEU: Germany</t>
  </si>
  <si>
    <t xml:space="preserve">GRC: Greece</t>
  </si>
  <si>
    <t xml:space="preserve">HUN: Hungary</t>
  </si>
  <si>
    <t xml:space="preserve">ISL: Iceland</t>
  </si>
  <si>
    <t xml:space="preserve">IRL: Ireland</t>
  </si>
  <si>
    <t xml:space="preserve">ISR: Israel</t>
  </si>
  <si>
    <t xml:space="preserve">ITA: Italy</t>
  </si>
  <si>
    <t xml:space="preserve">JPN: Japan</t>
  </si>
  <si>
    <t xml:space="preserve">KOR: Korea</t>
  </si>
  <si>
    <t xml:space="preserve">LVA: Latvia</t>
  </si>
  <si>
    <t xml:space="preserve">LTU: Lithuania</t>
  </si>
  <si>
    <t xml:space="preserve">LUX: Luxembourg</t>
  </si>
  <si>
    <t xml:space="preserve">MEX: Mexico</t>
  </si>
  <si>
    <t xml:space="preserve">NLD: Netherlands</t>
  </si>
  <si>
    <t xml:space="preserve">NZL: New Zealand</t>
  </si>
  <si>
    <t xml:space="preserve">NOR: Norway</t>
  </si>
  <si>
    <t xml:space="preserve">POL: Poland</t>
  </si>
  <si>
    <t xml:space="preserve">PRT: Portugal</t>
  </si>
  <si>
    <t xml:space="preserve">SVK: Slovak Republic</t>
  </si>
  <si>
    <t xml:space="preserve">SVN: Slovenia</t>
  </si>
  <si>
    <t xml:space="preserve">ESP: Spain</t>
  </si>
  <si>
    <t xml:space="preserve">SWE: Sweden</t>
  </si>
  <si>
    <t xml:space="preserve">CHE: Switzerland</t>
  </si>
  <si>
    <t xml:space="preserve">TUR: Turkey</t>
  </si>
  <si>
    <t xml:space="preserve">GBR: United Kingdom</t>
  </si>
  <si>
    <t xml:space="preserve">USA: United States</t>
  </si>
  <si>
    <t xml:space="preserve">ARG: Argentina</t>
  </si>
  <si>
    <t xml:space="preserve">BRA: Brazil</t>
  </si>
  <si>
    <t xml:space="preserve">BRN: Brunei Darussalam</t>
  </si>
  <si>
    <t xml:space="preserve">BGR: Bulgaria</t>
  </si>
  <si>
    <t xml:space="preserve">KHM: Cambodia</t>
  </si>
  <si>
    <t xml:space="preserve">CHN: China (People's Republic of)</t>
  </si>
  <si>
    <t xml:space="preserve">HRV: Croatia</t>
  </si>
  <si>
    <t xml:space="preserve">CYP: Cyprus</t>
  </si>
  <si>
    <t xml:space="preserve">ETH: Ethiopia</t>
  </si>
  <si>
    <t xml:space="preserve">RWA: Rwanda</t>
  </si>
  <si>
    <t xml:space="preserve">EGY: Egypt</t>
  </si>
  <si>
    <t xml:space="preserve">IND: India</t>
  </si>
  <si>
    <t xml:space="preserve">IDN: Indonesia</t>
  </si>
  <si>
    <t xml:space="preserve">HKG: Hong Kong, China</t>
  </si>
  <si>
    <t xml:space="preserve">KAZ: Kazakhstan</t>
  </si>
  <si>
    <t xml:space="preserve">LAO: Lao People’s Democratic Rep.</t>
  </si>
  <si>
    <t xml:space="preserve">MYS: Malaysia</t>
  </si>
  <si>
    <t xml:space="preserve">MLT: Malta</t>
  </si>
  <si>
    <t xml:space="preserve">MAR: Morocco</t>
  </si>
  <si>
    <t xml:space="preserve">MMR: Myanmar</t>
  </si>
  <si>
    <t xml:space="preserve">PER: Peru</t>
  </si>
  <si>
    <t xml:space="preserve">PHL: Philippines</t>
  </si>
  <si>
    <t xml:space="preserve">ROU: Romania</t>
  </si>
  <si>
    <t xml:space="preserve">RUS: Russia</t>
  </si>
  <si>
    <t xml:space="preserve">SAU: Saudi Arabia</t>
  </si>
  <si>
    <t xml:space="preserve">SGP: Singapore</t>
  </si>
  <si>
    <t xml:space="preserve">ZAF: South Africa</t>
  </si>
  <si>
    <t xml:space="preserve">TWN: Chinese Taipei</t>
  </si>
  <si>
    <t xml:space="preserve">THA: Thailand</t>
  </si>
  <si>
    <t xml:space="preserve">TUN: Tunisia</t>
  </si>
  <si>
    <t xml:space="preserve">VNM: Viet Nam</t>
  </si>
  <si>
    <t xml:space="preserve">Data extracted on 12 Feb 2022 20:31 UTC (GMT) from OECD.Stat</t>
  </si>
  <si>
    <t xml:space="preserve">Ethiopia (LCU,1)</t>
  </si>
  <si>
    <t xml:space="preserve">XR 2018</t>
  </si>
  <si>
    <t xml:space="preserve">Ethiopia ($,m)</t>
  </si>
  <si>
    <t xml:space="preserve">Rwanda (LCU,1)</t>
  </si>
  <si>
    <t xml:space="preserve">Rwanda ($,m)</t>
  </si>
  <si>
    <t xml:space="preserve">Egypt (LCU,1)</t>
  </si>
  <si>
    <t xml:space="preserve">Egypt ($,m)</t>
  </si>
  <si>
    <t xml:space="preserve">ETHIOPIA</t>
  </si>
  <si>
    <t xml:space="preserve">RWANDA</t>
  </si>
  <si>
    <t xml:space="preserve">EGYPT</t>
  </si>
  <si>
    <t xml:space="preserve">Agriculture, hunting, forestry</t>
  </si>
  <si>
    <t xml:space="preserve"> Agriculture, hunting, forestry</t>
  </si>
  <si>
    <t xml:space="preserve">Crop and animal production, hunting and related service activitiesForestry and logging</t>
  </si>
  <si>
    <t xml:space="preserve">Agriculture, hunting, forestry; fishing</t>
  </si>
  <si>
    <t xml:space="preserve">Fishing</t>
  </si>
  <si>
    <t xml:space="preserve"> Fishing and aquaculture</t>
  </si>
  <si>
    <t xml:space="preserve">Fishing and aquaculture</t>
  </si>
  <si>
    <t xml:space="preserve">Mining and quarrying</t>
  </si>
  <si>
    <t xml:space="preserve"> Mining and quarrying, energy producing products</t>
  </si>
  <si>
    <t xml:space="preserve">Manufacturing</t>
  </si>
  <si>
    <t xml:space="preserve"> Mining and quarrying, non-energy producing products</t>
  </si>
  <si>
    <t xml:space="preserve">Electricity, gas and water supply</t>
  </si>
  <si>
    <t xml:space="preserve"> Mining support service activities</t>
  </si>
  <si>
    <t xml:space="preserve">Electricity, gas, steam and air conditioning supply</t>
  </si>
  <si>
    <t xml:space="preserve">Construction</t>
  </si>
  <si>
    <t xml:space="preserve"> Food products, beverages and tobacco</t>
  </si>
  <si>
    <t xml:space="preserve">Water supply; sewerage, waste management and remediation activities</t>
  </si>
  <si>
    <t xml:space="preserve">Wholesale, retail trade, repair of motor vehicles, motorcycles and personal and household goods</t>
  </si>
  <si>
    <t xml:space="preserve"> Textiles, textile products, leather and footwear</t>
  </si>
  <si>
    <t xml:space="preserve">Hotels and restaurants</t>
  </si>
  <si>
    <t xml:space="preserve"> Wood and products of wood and cork</t>
  </si>
  <si>
    <t xml:space="preserve">Wholesale and retail trade; repair of motor vehicles and motorcycles</t>
  </si>
  <si>
    <t xml:space="preserve">Transport, storage and communications</t>
  </si>
  <si>
    <t xml:space="preserve"> Paper products and printing</t>
  </si>
  <si>
    <t xml:space="preserve">Transportation and storage</t>
  </si>
  <si>
    <t xml:space="preserve">Financial intermediation</t>
  </si>
  <si>
    <t xml:space="preserve"> Coke and refined petroleum products</t>
  </si>
  <si>
    <t xml:space="preserve">Accommodation and food service activities</t>
  </si>
  <si>
    <t xml:space="preserve">Real estate, renting and business activities</t>
  </si>
  <si>
    <t xml:space="preserve"> Chemical and chemical products</t>
  </si>
  <si>
    <t xml:space="preserve">Information and communication</t>
  </si>
  <si>
    <t xml:space="preserve">Public administration and defence; compulsory social security</t>
  </si>
  <si>
    <t xml:space="preserve"> Pharmaceuticals, medicinal chemical and botanical products</t>
  </si>
  <si>
    <t xml:space="preserve">Financial and insurance activities</t>
  </si>
  <si>
    <t xml:space="preserve">Education</t>
  </si>
  <si>
    <t xml:space="preserve"> Rubber and plastics products</t>
  </si>
  <si>
    <t xml:space="preserve">Real estate activities</t>
  </si>
  <si>
    <t xml:space="preserve">Health and social work</t>
  </si>
  <si>
    <t xml:space="preserve"> Other non-metallic mineral products</t>
  </si>
  <si>
    <t xml:space="preserve">Professional, scientific and technical activities</t>
  </si>
  <si>
    <t xml:space="preserve">Other community, social and personal services</t>
  </si>
  <si>
    <t xml:space="preserve"> Basic metals</t>
  </si>
  <si>
    <t xml:space="preserve">Administrative and support service activities</t>
  </si>
  <si>
    <t xml:space="preserve">Private households with employed persons</t>
  </si>
  <si>
    <t xml:space="preserve"> Fabricated metal products</t>
  </si>
  <si>
    <t xml:space="preserve"> Computer, electronic and optical equipment</t>
  </si>
  <si>
    <t xml:space="preserve"> Electrical equipment</t>
  </si>
  <si>
    <t xml:space="preserve">Human health and social work activities</t>
  </si>
  <si>
    <t xml:space="preserve"> Machinery and equipment, nec</t>
  </si>
  <si>
    <t xml:space="preserve">Other service activities</t>
  </si>
  <si>
    <t xml:space="preserve"> Motor vehicles, trailers and semi-trailers</t>
  </si>
  <si>
    <t xml:space="preserve"> Other transport equipment</t>
  </si>
  <si>
    <t xml:space="preserve"> Manufacturing nec; repair and installation of machinery and equipment</t>
  </si>
  <si>
    <t xml:space="preserve"> Electricity, gas, steam and air conditioning supply</t>
  </si>
  <si>
    <t xml:space="preserve"> Water supply; sewerage, waste management and remediation activities</t>
  </si>
  <si>
    <t xml:space="preserve"> Construction</t>
  </si>
  <si>
    <t xml:space="preserve"> Wholesale and retail trade; repair of motor vehicles</t>
  </si>
  <si>
    <t xml:space="preserve"> Land transport and transport via pipelines</t>
  </si>
  <si>
    <t xml:space="preserve"> Water transport</t>
  </si>
  <si>
    <t xml:space="preserve"> Air transport</t>
  </si>
  <si>
    <t xml:space="preserve"> Warehousing and support activities for transportation</t>
  </si>
  <si>
    <t xml:space="preserve"> Postal and courier activities</t>
  </si>
  <si>
    <t xml:space="preserve"> Accommodation and food service activities</t>
  </si>
  <si>
    <t xml:space="preserve"> Publishing, audiovisual and broadcasting activities</t>
  </si>
  <si>
    <t xml:space="preserve"> Telecommunications</t>
  </si>
  <si>
    <t xml:space="preserve"> IT and other information services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</si>
  <si>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</si>
  <si>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</si>
  <si>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</si>
  <si>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services</t>
  </si>
  <si>
    <t xml:space="preserve"> Public administration and defence;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</si>
  <si>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</si>
  <si>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</si>
  <si>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</si>
  <si>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</si>
  <si>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households as employers; undifferentiated goods- and services-producing activities of households for own use</t>
  </si>
  <si>
    <t xml:space="preserve">Country or Area</t>
  </si>
  <si>
    <t xml:space="preserve">Year</t>
  </si>
  <si>
    <t xml:space="preserve">SNA93 Item Code</t>
  </si>
  <si>
    <t xml:space="preserve">Item</t>
  </si>
  <si>
    <t xml:space="preserve">Value</t>
  </si>
  <si>
    <t xml:space="preserve">Currency</t>
  </si>
  <si>
    <t xml:space="preserve">Units</t>
  </si>
  <si>
    <t xml:space="preserve">Ethiopia [from 1993]</t>
  </si>
  <si>
    <t xml:space="preserve">A</t>
  </si>
  <si>
    <t xml:space="preserve">Ethiopian birr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</si>
  <si>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</si>
  <si>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</si>
  <si>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</si>
  <si>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</si>
  <si>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</si>
  <si>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</si>
  <si>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</si>
  <si>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</si>
  <si>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</si>
  <si>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</si>
  <si>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</si>
  <si>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</si>
  <si>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</si>
  <si>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</si>
  <si>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</si>
  <si>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A12</t>
  </si>
  <si>
    <t xml:space="preserve">Rwanda franc</t>
  </si>
  <si>
    <t xml:space="preserve">A3</t>
  </si>
  <si>
    <t xml:space="preserve">Q</t>
  </si>
  <si>
    <t xml:space="preserve">R+S+T</t>
  </si>
  <si>
    <t xml:space="preserve">A+B</t>
  </si>
  <si>
    <t xml:space="preserve">Egyptian pound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</si>
</sst>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#,##0.000000_ ;\-#,##0.000000\ "/>
    <numFmt numFmtId="167" formatCode="#,##0.0_ ;\-#,##0.0\ "/>
    <numFmt numFmtId="168" formatCode="_(* #,##0.00_);_(* \(#,##0.00\);_(* \-??_);_(@_)"/>
    <numFmt numFmtId="169" formatCode="_(* #,##0_);_(* \(#,##0\);_(* \-??_);_(@_)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u val="single"/>
      <sz val="9"/>
      <color rgb="FF000080"/>
      <name val="Verdana"/>
      <family val="2"/>
      <charset val="1"/>
    </font>
    <font>
      <b val="true"/>
      <sz val="8"/>
      <color rgb="FFFFFFFF"/>
      <name val="Verdana"/>
      <family val="2"/>
      <charset val="1"/>
    </font>
    <font>
      <u val="single"/>
      <sz val="8"/>
      <color rgb="FFFFFFFF"/>
      <name val="Verdana"/>
      <family val="2"/>
      <charset val="1"/>
    </font>
    <font>
      <sz val="8"/>
      <color rgb="FFFFFFFF"/>
      <name val="Verdana"/>
      <family val="2"/>
      <charset val="1"/>
    </font>
    <font>
      <b val="true"/>
      <sz val="8"/>
      <name val="Verdana"/>
      <family val="2"/>
      <charset val="1"/>
    </font>
    <font>
      <b val="true"/>
      <sz val="9"/>
      <color rgb="FFFF0000"/>
      <name val="Courier New"/>
      <family val="3"/>
      <charset val="1"/>
    </font>
    <font>
      <sz val="8"/>
      <name val="Verdana"/>
      <family val="2"/>
      <charset val="1"/>
    </font>
    <font>
      <u val="single"/>
      <sz val="8"/>
      <color rgb="FF0000FF"/>
      <name val="Verdana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232629"/>
      <name val="Arial"/>
      <family val="2"/>
      <charset val="1"/>
    </font>
    <font>
      <sz val="10"/>
      <color rgb="FF000000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92D050"/>
        <bgColor rgb="FF70AD47"/>
      </patternFill>
    </fill>
    <fill>
      <patternFill patternType="solid">
        <fgColor rgb="FF2973BD"/>
        <bgColor rgb="FF0070C0"/>
      </patternFill>
    </fill>
    <fill>
      <patternFill patternType="solid">
        <fgColor rgb="FF00A1E3"/>
        <bgColor rgb="FF00B0F0"/>
      </patternFill>
    </fill>
    <fill>
      <patternFill patternType="solid">
        <fgColor rgb="FFC4D8ED"/>
        <bgColor rgb="FFE0E0E0"/>
      </patternFill>
    </fill>
    <fill>
      <patternFill patternType="solid">
        <fgColor rgb="FFE0E0E0"/>
        <bgColor rgb="FFC4D8ED"/>
      </patternFill>
    </fill>
    <fill>
      <patternFill patternType="solid">
        <fgColor rgb="FFF0F8FF"/>
        <bgColor rgb="FFFFFFFF"/>
      </patternFill>
    </fill>
    <fill>
      <patternFill patternType="solid">
        <fgColor rgb="FF70AD47"/>
        <bgColor rgb="FF92D050"/>
      </patternFill>
    </fill>
    <fill>
      <patternFill patternType="solid">
        <fgColor rgb="FF404040"/>
        <bgColor rgb="FF232629"/>
      </patternFill>
    </fill>
    <fill>
      <patternFill patternType="solid">
        <fgColor rgb="FFFF0000"/>
        <bgColor rgb="FFC000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A1E3"/>
      </patternFill>
    </fill>
    <fill>
      <patternFill patternType="solid">
        <fgColor rgb="FFC00000"/>
        <bgColor rgb="FFFF0000"/>
      </patternFill>
    </fill>
    <fill>
      <patternFill patternType="solid">
        <fgColor rgb="FF00B050"/>
        <bgColor rgb="FF008080"/>
      </patternFill>
    </fill>
    <fill>
      <patternFill patternType="solid">
        <fgColor rgb="FFED7D31"/>
        <bgColor rgb="FFFF8080"/>
      </patternFill>
    </fill>
    <fill>
      <patternFill patternType="solid">
        <fgColor rgb="FF0070C0"/>
        <bgColor rgb="FF2973BD"/>
      </patternFill>
    </fill>
    <fill>
      <patternFill patternType="solid">
        <fgColor rgb="FF7030A0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1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3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1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1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1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5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1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6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2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6" fillId="1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16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13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A1E3"/>
      <rgbColor rgb="FFC0C0C0"/>
      <rgbColor rgb="FF808080"/>
      <rgbColor rgb="FF9999FF"/>
      <rgbColor rgb="FF7030A0"/>
      <rgbColor rgb="FFF0F8FF"/>
      <rgbColor rgb="FFCCFFFF"/>
      <rgbColor rgb="FF660066"/>
      <rgbColor rgb="FFFF8080"/>
      <rgbColor rgb="FF0070C0"/>
      <rgbColor rgb="FFC4D8E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0E0E0"/>
      <rgbColor rgb="FFFFFF99"/>
      <rgbColor rgb="FF99CCFF"/>
      <rgbColor rgb="FFFF99CC"/>
      <rgbColor rgb="FFCC99FF"/>
      <rgbColor rgb="FFFFCC99"/>
      <rgbColor rgb="FF2973BD"/>
      <rgbColor rgb="FF33CCCC"/>
      <rgbColor rgb="FF92D050"/>
      <rgbColor rgb="FFFFC000"/>
      <rgbColor rgb="FFFF9900"/>
      <rgbColor rgb="FFED7D31"/>
      <rgbColor rgb="FF666699"/>
      <rgbColor rgb="FF70AD47"/>
      <rgbColor rgb="FF003366"/>
      <rgbColor rgb="FF00B050"/>
      <rgbColor rgb="FF003300"/>
      <rgbColor rgb="FF232629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localhost/OECDStat_Metadata/ShowMetadata.ashx?Dataset=IOTS_2021&amp;ShowOnWeb=true&amp;Lang=en" TargetMode="External"/><Relationship Id="rId2" Type="http://schemas.openxmlformats.org/officeDocument/2006/relationships/hyperlink" Target="http://localhost/OECDStat_Metadata/ShowMetadata.ashx?Dataset=IOTS_2021&amp;Coords=%5BVAR%5D.%5BTTL%5D&amp;ShowOnWeb=true&amp;Lang=en" TargetMode="External"/><Relationship Id="rId3" Type="http://schemas.openxmlformats.org/officeDocument/2006/relationships/hyperlink" Target="http://localhost/OECDStat_Metadata/ShowMetadata.ashx?Dataset=IOTS_2021&amp;Coords=%5BCOU%5D.%5BISR%5D&amp;ShowOnWeb=true&amp;Lang=en" TargetMode="External"/><Relationship Id="rId4" Type="http://schemas.openxmlformats.org/officeDocument/2006/relationships/hyperlink" Target="http://localhost/OECDStat_Metadata/ShowMetadata.ashx?Dataset=IOTS_2021&amp;Coords=%5BCOU%5D.%5BCYP%5D&amp;ShowOnWeb=true&amp;Lang=en" TargetMode="External"/><Relationship Id="rId5" Type="http://schemas.openxmlformats.org/officeDocument/2006/relationships/hyperlink" Target="http://localhost/OECDStat_Metadata/ShowMetadata.ashx?Dataset=IOTS_2021&amp;Coords=%5BCOU%5D.%5BTWN%5D&amp;ShowOnWeb=true&amp;Lang=en" TargetMode="External"/><Relationship Id="rId6" Type="http://schemas.openxmlformats.org/officeDocument/2006/relationships/hyperlink" Target="https://stats-3.oecd.org/index.aspx?DatasetCode=IOTS_202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localhost/OECDStat_Metadata/ShowMetadata.ashx?Dataset=IOTS_2021&amp;ShowOnWeb=true&amp;Lang=en" TargetMode="External"/><Relationship Id="rId2" Type="http://schemas.openxmlformats.org/officeDocument/2006/relationships/hyperlink" Target="http://localhost/OECDStat_Metadata/ShowMetadata.ashx?Dataset=IOTS_2021&amp;Coords=%5BVAR%5D.%5BTTL%5D&amp;ShowOnWeb=true&amp;Lang=en" TargetMode="External"/><Relationship Id="rId3" Type="http://schemas.openxmlformats.org/officeDocument/2006/relationships/hyperlink" Target="http://localhost/OECDStat_Metadata/ShowMetadata.ashx?Dataset=IOTS_2021&amp;Coords=%5BCOU%5D.%5BISR%5D&amp;ShowOnWeb=true&amp;Lang=en" TargetMode="External"/><Relationship Id="rId4" Type="http://schemas.openxmlformats.org/officeDocument/2006/relationships/hyperlink" Target="http://localhost/OECDStat_Metadata/ShowMetadata.ashx?Dataset=IOTS_2021&amp;Coords=%5BCOU%5D.%5BCYP%5D&amp;ShowOnWeb=true&amp;Lang=en" TargetMode="External"/><Relationship Id="rId5" Type="http://schemas.openxmlformats.org/officeDocument/2006/relationships/hyperlink" Target="http://localhost/OECDStat_Metadata/ShowMetadata.ashx?Dataset=IOTS_2021&amp;Coords=%5BCOU%5D.%5BTWN%5D&amp;ShowOnWeb=true&amp;Lang=en" TargetMode="External"/><Relationship Id="rId6" Type="http://schemas.openxmlformats.org/officeDocument/2006/relationships/hyperlink" Target="https://stats-3.oecd.org/index.aspx?DatasetCode=IOTS_20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ColWidth="11.43359375" defaultRowHeight="12.8" zeroHeight="false" outlineLevelRow="0" outlineLevelCol="0"/>
  <cols>
    <col collapsed="false" customWidth="true" hidden="false" outlineLevel="0" max="1" min="1" style="0" width="24"/>
    <col collapsed="false" customWidth="true" hidden="false" outlineLevel="0" max="1024" min="1023" style="0" width="11.52"/>
  </cols>
  <sheetData>
    <row r="1" customFormat="false" ht="12.75" hidden="true" customHeight="false" outlineLevel="0" collapsed="false">
      <c r="A1" s="1" t="e">
        <f aca="false">dotstatquery(#REF!)</f>
        <v>#NAME?</v>
      </c>
    </row>
    <row r="2" customFormat="false" ht="117.9" hidden="false" customHeight="false" outlineLevel="0" collapsed="false">
      <c r="A2" s="2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  <c r="T2" s="0" t="s">
        <v>19</v>
      </c>
      <c r="U2" s="0" t="s">
        <v>20</v>
      </c>
      <c r="V2" s="0" t="s">
        <v>21</v>
      </c>
      <c r="W2" s="0" t="s">
        <v>22</v>
      </c>
      <c r="X2" s="0" t="s">
        <v>23</v>
      </c>
      <c r="Y2" s="0" t="s">
        <v>24</v>
      </c>
      <c r="Z2" s="0" t="s">
        <v>25</v>
      </c>
      <c r="AA2" s="0" t="s">
        <v>26</v>
      </c>
      <c r="AB2" s="0" t="s">
        <v>27</v>
      </c>
      <c r="AC2" s="0" t="s">
        <v>28</v>
      </c>
      <c r="AD2" s="0" t="s">
        <v>29</v>
      </c>
      <c r="AE2" s="0" t="s">
        <v>30</v>
      </c>
      <c r="AF2" s="0" t="s">
        <v>31</v>
      </c>
      <c r="AG2" s="0" t="s">
        <v>32</v>
      </c>
      <c r="AH2" s="0" t="s">
        <v>33</v>
      </c>
      <c r="AI2" s="0" t="s">
        <v>34</v>
      </c>
      <c r="AJ2" s="0" t="s">
        <v>35</v>
      </c>
      <c r="AK2" s="0" t="s">
        <v>36</v>
      </c>
      <c r="AL2" s="0" t="s">
        <v>37</v>
      </c>
      <c r="AM2" s="0" t="s">
        <v>38</v>
      </c>
      <c r="AN2" s="0" t="s">
        <v>39</v>
      </c>
      <c r="AO2" s="0" t="s">
        <v>40</v>
      </c>
      <c r="AP2" s="0" t="s">
        <v>41</v>
      </c>
      <c r="AQ2" s="0" t="s">
        <v>42</v>
      </c>
      <c r="AR2" s="0" t="s">
        <v>43</v>
      </c>
      <c r="AS2" s="0" t="s">
        <v>44</v>
      </c>
      <c r="AT2" s="0" t="s">
        <v>45</v>
      </c>
    </row>
    <row r="3" customFormat="false" ht="12.8" hidden="false" customHeight="false" outlineLevel="0" collapsed="false">
      <c r="A3" s="0" t="s">
        <v>46</v>
      </c>
      <c r="B3" s="3" t="n">
        <f aca="false">'Cyprus Scaled'!D8/365</f>
        <v>72.4671232876712</v>
      </c>
      <c r="C3" s="3" t="n">
        <f aca="false">'Cyprus Scaled'!E8/365</f>
        <v>7.8441095890411</v>
      </c>
      <c r="D3" s="3" t="n">
        <f aca="false">'Cyprus Scaled'!F8/365</f>
        <v>200.242739726027</v>
      </c>
      <c r="E3" s="3" t="n">
        <f aca="false">'Cyprus Scaled'!G8/365</f>
        <v>152.091780821918</v>
      </c>
      <c r="F3" s="3" t="n">
        <f aca="false">'Cyprus Scaled'!H8/365</f>
        <v>15.0621917808219</v>
      </c>
      <c r="G3" s="3" t="n">
        <f aca="false">'Cyprus Scaled'!I8/365</f>
        <v>50.5167123287671</v>
      </c>
      <c r="H3" s="3" t="n">
        <f aca="false">'Cyprus Scaled'!J8/365</f>
        <v>4.55506849315069</v>
      </c>
      <c r="I3" s="3" t="n">
        <f aca="false">'Cyprus Scaled'!K8/365</f>
        <v>9.56630136986301</v>
      </c>
      <c r="J3" s="3" t="n">
        <f aca="false">'Cyprus Scaled'!L8/365</f>
        <v>10.0835616438356</v>
      </c>
      <c r="K3" s="3" t="n">
        <f aca="false">'Cyprus Scaled'!M8/365</f>
        <v>9.99178082191781</v>
      </c>
      <c r="L3" s="3" t="n">
        <f aca="false">'Cyprus Scaled'!N8/365</f>
        <v>10.0290410958904</v>
      </c>
      <c r="M3" s="3" t="n">
        <f aca="false">'Cyprus Scaled'!O8/365</f>
        <v>8.32767123287671</v>
      </c>
      <c r="N3" s="3" t="n">
        <f aca="false">'Cyprus Scaled'!P8/365</f>
        <v>8.92164383561644</v>
      </c>
      <c r="O3" s="3" t="n">
        <f aca="false">'Cyprus Scaled'!Q8/365</f>
        <v>13.572602739726</v>
      </c>
      <c r="P3" s="3" t="n">
        <f aca="false">'Cyprus Scaled'!R8/365</f>
        <v>12.6712328767123</v>
      </c>
      <c r="Q3" s="3" t="n">
        <f aca="false">'Cyprus Scaled'!S8/365</f>
        <v>20.5230136986301</v>
      </c>
      <c r="R3" s="3" t="n">
        <f aca="false">'Cyprus Scaled'!T8/365</f>
        <v>10.9284931506849</v>
      </c>
      <c r="S3" s="3" t="n">
        <f aca="false">'Cyprus Scaled'!U8/365</f>
        <v>4.54602739726027</v>
      </c>
      <c r="T3" s="3" t="n">
        <f aca="false">'Cyprus Scaled'!V8/365</f>
        <v>10.0967123287671</v>
      </c>
      <c r="U3" s="3" t="n">
        <f aca="false">'Cyprus Scaled'!W8/365</f>
        <v>6.86794520547945</v>
      </c>
      <c r="V3" s="3" t="n">
        <f aca="false">'Cyprus Scaled'!X8/365</f>
        <v>8.85534246575342</v>
      </c>
      <c r="W3" s="3" t="n">
        <f aca="false">'Cyprus Scaled'!Y8/365</f>
        <v>17.4890410958904</v>
      </c>
      <c r="X3" s="3" t="n">
        <f aca="false">'Cyprus Scaled'!Z8/365</f>
        <v>57.9120547945205</v>
      </c>
      <c r="Y3" s="3" t="n">
        <f aca="false">'Cyprus Scaled'!AA8/365</f>
        <v>38.6019178082192</v>
      </c>
      <c r="Z3" s="3" t="n">
        <f aca="false">'Cyprus Scaled'!AB8/365</f>
        <v>289.025753424657</v>
      </c>
      <c r="AA3" s="3" t="n">
        <f aca="false">'Cyprus Scaled'!AC8/365</f>
        <v>297.886575342466</v>
      </c>
      <c r="AB3" s="3" t="n">
        <f aca="false">'Cyprus Scaled'!AD8/365</f>
        <v>51.7753424657534</v>
      </c>
      <c r="AC3" s="3" t="n">
        <f aca="false">'Cyprus Scaled'!AE8/365</f>
        <v>25.1490410958904</v>
      </c>
      <c r="AD3" s="3" t="n">
        <f aca="false">'Cyprus Scaled'!AF8/365</f>
        <v>19.8950684931507</v>
      </c>
      <c r="AE3" s="3" t="n">
        <f aca="false">'Cyprus Scaled'!AG8/365</f>
        <v>68.793698630137</v>
      </c>
      <c r="AF3" s="3" t="n">
        <f aca="false">'Cyprus Scaled'!AH8/365</f>
        <v>12.6024657534247</v>
      </c>
      <c r="AG3" s="3" t="n">
        <f aca="false">'Cyprus Scaled'!AI8/365</f>
        <v>88.3079452054795</v>
      </c>
      <c r="AH3" s="3" t="n">
        <f aca="false">'Cyprus Scaled'!AJ8/365</f>
        <v>23.1517808219178</v>
      </c>
      <c r="AI3" s="3" t="n">
        <f aca="false">'Cyprus Scaled'!AK8/365</f>
        <v>40.6402739726027</v>
      </c>
      <c r="AJ3" s="3" t="n">
        <f aca="false">'Cyprus Scaled'!AL8/365</f>
        <v>80.0756164383562</v>
      </c>
      <c r="AK3" s="3" t="n">
        <f aca="false">'Cyprus Scaled'!AM8/365</f>
        <v>335.129863013699</v>
      </c>
      <c r="AL3" s="3" t="n">
        <f aca="false">'Cyprus Scaled'!AN8/365</f>
        <v>411.068767123288</v>
      </c>
      <c r="AM3" s="3" t="n">
        <f aca="false">'Cyprus Scaled'!AO8/365</f>
        <v>193.903561643836</v>
      </c>
      <c r="AN3" s="3" t="n">
        <f aca="false">'Cyprus Scaled'!AP8/365</f>
        <v>148.971232876712</v>
      </c>
      <c r="AO3" s="3" t="n">
        <f aca="false">'Cyprus Scaled'!AQ8/365</f>
        <v>199.576712328767</v>
      </c>
      <c r="AP3" s="3" t="n">
        <f aca="false">'Cyprus Scaled'!AR8/365</f>
        <v>180.454794520548</v>
      </c>
      <c r="AQ3" s="3" t="n">
        <f aca="false">'Cyprus Scaled'!AS8/365</f>
        <v>270.556438356164</v>
      </c>
      <c r="AR3" s="3" t="n">
        <f aca="false">'Cyprus Scaled'!AT8/365</f>
        <v>51.478904109589</v>
      </c>
      <c r="AS3" s="3" t="n">
        <f aca="false">'Cyprus Scaled'!AU8/365</f>
        <v>48.2747945205479</v>
      </c>
      <c r="AT3" s="3" t="n">
        <f aca="false">'Cyprus Scaled'!AV8/365</f>
        <v>0</v>
      </c>
    </row>
    <row r="4" customFormat="false" ht="12.8" hidden="false" customHeight="false" outlineLevel="0" collapsed="false">
      <c r="A4" s="0" t="s">
        <v>47</v>
      </c>
      <c r="B4" s="3" t="n">
        <f aca="false">'Cyprus Scaled'!D9/365</f>
        <v>14.212602739726</v>
      </c>
      <c r="C4" s="3" t="n">
        <f aca="false">'Cyprus Scaled'!E9/365</f>
        <v>0.0923287671232877</v>
      </c>
      <c r="D4" s="3" t="n">
        <f aca="false">'Cyprus Scaled'!F9/365</f>
        <v>2.06328767123288</v>
      </c>
      <c r="E4" s="3" t="n">
        <f aca="false">'Cyprus Scaled'!G9/365</f>
        <v>1.80054794520548</v>
      </c>
      <c r="F4" s="3" t="n">
        <f aca="false">'Cyprus Scaled'!H9/365</f>
        <v>0.0608219178082192</v>
      </c>
      <c r="G4" s="3" t="n">
        <f aca="false">'Cyprus Scaled'!I9/365</f>
        <v>20.8849315068493</v>
      </c>
      <c r="H4" s="3" t="n">
        <f aca="false">'Cyprus Scaled'!J9/365</f>
        <v>3.12301369863014</v>
      </c>
      <c r="I4" s="3" t="n">
        <f aca="false">'Cyprus Scaled'!K9/365</f>
        <v>8.55972602739726</v>
      </c>
      <c r="J4" s="3" t="n">
        <f aca="false">'Cyprus Scaled'!L9/365</f>
        <v>9.60630136986302</v>
      </c>
      <c r="K4" s="3" t="n">
        <f aca="false">'Cyprus Scaled'!M9/365</f>
        <v>3.39561643835616</v>
      </c>
      <c r="L4" s="3" t="n">
        <f aca="false">'Cyprus Scaled'!N9/365</f>
        <v>8.70191780821918</v>
      </c>
      <c r="M4" s="3" t="n">
        <f aca="false">'Cyprus Scaled'!O9/365</f>
        <v>7.3613698630137</v>
      </c>
      <c r="N4" s="3" t="n">
        <f aca="false">'Cyprus Scaled'!P9/365</f>
        <v>8.50575342465753</v>
      </c>
      <c r="O4" s="3" t="n">
        <f aca="false">'Cyprus Scaled'!Q9/365</f>
        <v>8.83424657534247</v>
      </c>
      <c r="P4" s="3" t="n">
        <f aca="false">'Cyprus Scaled'!R9/365</f>
        <v>15.3693150684932</v>
      </c>
      <c r="Q4" s="3" t="n">
        <f aca="false">'Cyprus Scaled'!S9/365</f>
        <v>21.3128767123288</v>
      </c>
      <c r="R4" s="3" t="n">
        <f aca="false">'Cyprus Scaled'!T9/365</f>
        <v>12.5994520547945</v>
      </c>
      <c r="S4" s="3" t="n">
        <f aca="false">'Cyprus Scaled'!U9/365</f>
        <v>17.8912328767123</v>
      </c>
      <c r="T4" s="3" t="n">
        <f aca="false">'Cyprus Scaled'!V9/365</f>
        <v>31.1457534246575</v>
      </c>
      <c r="U4" s="3" t="n">
        <f aca="false">'Cyprus Scaled'!W9/365</f>
        <v>13.5</v>
      </c>
      <c r="V4" s="3" t="n">
        <f aca="false">'Cyprus Scaled'!X9/365</f>
        <v>3.87534246575342</v>
      </c>
      <c r="W4" s="3" t="n">
        <f aca="false">'Cyprus Scaled'!Y9/365</f>
        <v>16.5983561643836</v>
      </c>
      <c r="X4" s="3" t="n">
        <f aca="false">'Cyprus Scaled'!Z9/365</f>
        <v>20.1112328767123</v>
      </c>
      <c r="Y4" s="3" t="n">
        <f aca="false">'Cyprus Scaled'!AA9/365</f>
        <v>11.4547945205479</v>
      </c>
      <c r="Z4" s="3" t="n">
        <f aca="false">'Cyprus Scaled'!AB9/365</f>
        <v>74.5890410958904</v>
      </c>
      <c r="AA4" s="3" t="n">
        <f aca="false">'Cyprus Scaled'!AC9/365</f>
        <v>129.580821917808</v>
      </c>
      <c r="AB4" s="3" t="n">
        <f aca="false">'Cyprus Scaled'!AD9/365</f>
        <v>31.2643835616438</v>
      </c>
      <c r="AC4" s="3" t="n">
        <f aca="false">'Cyprus Scaled'!AE9/365</f>
        <v>0.168219178082192</v>
      </c>
      <c r="AD4" s="3" t="n">
        <f aca="false">'Cyprus Scaled'!AF9/365</f>
        <v>2.70328767123288</v>
      </c>
      <c r="AE4" s="3" t="n">
        <f aca="false">'Cyprus Scaled'!AG9/365</f>
        <v>24.4504109589041</v>
      </c>
      <c r="AF4" s="3" t="n">
        <f aca="false">'Cyprus Scaled'!AH9/365</f>
        <v>4.68931506849315</v>
      </c>
      <c r="AG4" s="3" t="n">
        <f aca="false">'Cyprus Scaled'!AI9/365</f>
        <v>59.1446575342466</v>
      </c>
      <c r="AH4" s="3" t="n">
        <f aca="false">'Cyprus Scaled'!AJ9/365</f>
        <v>8.04958904109589</v>
      </c>
      <c r="AI4" s="3" t="n">
        <f aca="false">'Cyprus Scaled'!AK9/365</f>
        <v>9.34246575342466</v>
      </c>
      <c r="AJ4" s="3" t="n">
        <f aca="false">'Cyprus Scaled'!AL9/365</f>
        <v>22.2375342465753</v>
      </c>
      <c r="AK4" s="3" t="n">
        <f aca="false">'Cyprus Scaled'!AM9/365</f>
        <v>45.0975342465753</v>
      </c>
      <c r="AL4" s="3" t="n">
        <f aca="false">'Cyprus Scaled'!AN9/365</f>
        <v>110.102739726027</v>
      </c>
      <c r="AM4" s="3" t="n">
        <f aca="false">'Cyprus Scaled'!AO9/365</f>
        <v>59.4567123287671</v>
      </c>
      <c r="AN4" s="3" t="n">
        <f aca="false">'Cyprus Scaled'!AP9/365</f>
        <v>49.9531506849315</v>
      </c>
      <c r="AO4" s="3" t="n">
        <f aca="false">'Cyprus Scaled'!AQ9/365</f>
        <v>55.5454794520548</v>
      </c>
      <c r="AP4" s="3" t="n">
        <f aca="false">'Cyprus Scaled'!AR9/365</f>
        <v>59.1627397260274</v>
      </c>
      <c r="AQ4" s="3" t="n">
        <f aca="false">'Cyprus Scaled'!AS9/365</f>
        <v>77.7838356164384</v>
      </c>
      <c r="AR4" s="3" t="n">
        <f aca="false">'Cyprus Scaled'!AT9/365</f>
        <v>13.7383561643836</v>
      </c>
      <c r="AS4" s="3" t="n">
        <f aca="false">'Cyprus Scaled'!AU9/365</f>
        <v>16.4578082191781</v>
      </c>
      <c r="AT4" s="3" t="n">
        <f aca="false">'Cyprus Scaled'!AV9/365</f>
        <v>0.561369863013699</v>
      </c>
    </row>
    <row r="5" customFormat="false" ht="12.8" hidden="false" customHeight="false" outlineLevel="0" collapsed="false">
      <c r="A5" s="0" t="s">
        <v>48</v>
      </c>
      <c r="B5" s="3" t="n">
        <f aca="false">'Cyprus Scaled'!D10/365</f>
        <v>7.29068493150685</v>
      </c>
      <c r="C5" s="3" t="n">
        <f aca="false">'Cyprus Scaled'!E10/365</f>
        <v>0.138904109589041</v>
      </c>
      <c r="D5" s="3" t="n">
        <f aca="false">'Cyprus Scaled'!F10/365</f>
        <v>0</v>
      </c>
      <c r="E5" s="3" t="n">
        <f aca="false">'Cyprus Scaled'!G10/365</f>
        <v>0.812054794520548</v>
      </c>
      <c r="F5" s="3" t="n">
        <f aca="false">'Cyprus Scaled'!H10/365</f>
        <v>0.00438356164383562</v>
      </c>
      <c r="G5" s="3" t="n">
        <f aca="false">'Cyprus Scaled'!I10/365</f>
        <v>26.7868493150685</v>
      </c>
      <c r="H5" s="3" t="n">
        <f aca="false">'Cyprus Scaled'!J10/365</f>
        <v>4.43753424657534</v>
      </c>
      <c r="I5" s="3" t="n">
        <f aca="false">'Cyprus Scaled'!K10/365</f>
        <v>3.16575342465753</v>
      </c>
      <c r="J5" s="3" t="n">
        <f aca="false">'Cyprus Scaled'!L10/365</f>
        <v>6.39671232876712</v>
      </c>
      <c r="K5" s="3" t="n">
        <f aca="false">'Cyprus Scaled'!M10/365</f>
        <v>4.53397260273973</v>
      </c>
      <c r="L5" s="3" t="n">
        <f aca="false">'Cyprus Scaled'!N10/365</f>
        <v>29.5246575342466</v>
      </c>
      <c r="M5" s="3" t="n">
        <f aca="false">'Cyprus Scaled'!O10/365</f>
        <v>25.2742465753425</v>
      </c>
      <c r="N5" s="3" t="n">
        <f aca="false">'Cyprus Scaled'!P10/365</f>
        <v>7.53315068493151</v>
      </c>
      <c r="O5" s="3" t="n">
        <f aca="false">'Cyprus Scaled'!Q10/365</f>
        <v>8.65013698630137</v>
      </c>
      <c r="P5" s="3" t="n">
        <f aca="false">'Cyprus Scaled'!R10/365</f>
        <v>10.6030136986301</v>
      </c>
      <c r="Q5" s="3" t="n">
        <f aca="false">'Cyprus Scaled'!S10/365</f>
        <v>13.0449315068493</v>
      </c>
      <c r="R5" s="3" t="n">
        <f aca="false">'Cyprus Scaled'!T10/365</f>
        <v>5.29013698630137</v>
      </c>
      <c r="S5" s="3" t="n">
        <f aca="false">'Cyprus Scaled'!U10/365</f>
        <v>3.63342465753425</v>
      </c>
      <c r="T5" s="3" t="n">
        <f aca="false">'Cyprus Scaled'!V10/365</f>
        <v>12.593698630137</v>
      </c>
      <c r="U5" s="3" t="n">
        <f aca="false">'Cyprus Scaled'!W10/365</f>
        <v>7.60712328767123</v>
      </c>
      <c r="V5" s="3" t="n">
        <f aca="false">'Cyprus Scaled'!X10/365</f>
        <v>2.87397260273973</v>
      </c>
      <c r="W5" s="3" t="n">
        <f aca="false">'Cyprus Scaled'!Y10/365</f>
        <v>10.7638356164384</v>
      </c>
      <c r="X5" s="3" t="n">
        <f aca="false">'Cyprus Scaled'!Z10/365</f>
        <v>17.5052054794521</v>
      </c>
      <c r="Y5" s="3" t="n">
        <f aca="false">'Cyprus Scaled'!AA10/365</f>
        <v>13.1227397260274</v>
      </c>
      <c r="Z5" s="3" t="n">
        <f aca="false">'Cyprus Scaled'!AB10/365</f>
        <v>69.726301369863</v>
      </c>
      <c r="AA5" s="3" t="n">
        <f aca="false">'Cyprus Scaled'!AC10/365</f>
        <v>155.679178082192</v>
      </c>
      <c r="AB5" s="3" t="n">
        <f aca="false">'Cyprus Scaled'!AD10/365</f>
        <v>27.0556164383562</v>
      </c>
      <c r="AC5" s="3" t="n">
        <f aca="false">'Cyprus Scaled'!AE10/365</f>
        <v>2.81315068493151</v>
      </c>
      <c r="AD5" s="3" t="n">
        <f aca="false">'Cyprus Scaled'!AF10/365</f>
        <v>1.66575342465753</v>
      </c>
      <c r="AE5" s="3" t="n">
        <f aca="false">'Cyprus Scaled'!AG10/365</f>
        <v>35.2956164383562</v>
      </c>
      <c r="AF5" s="3" t="n">
        <f aca="false">'Cyprus Scaled'!AH10/365</f>
        <v>6.66712328767123</v>
      </c>
      <c r="AG5" s="3" t="n">
        <f aca="false">'Cyprus Scaled'!AI10/365</f>
        <v>25.2479452054795</v>
      </c>
      <c r="AH5" s="3" t="n">
        <f aca="false">'Cyprus Scaled'!AJ10/365</f>
        <v>10.153698630137</v>
      </c>
      <c r="AI5" s="3" t="n">
        <f aca="false">'Cyprus Scaled'!AK10/365</f>
        <v>17.2290410958904</v>
      </c>
      <c r="AJ5" s="3" t="n">
        <f aca="false">'Cyprus Scaled'!AL10/365</f>
        <v>30.2038356164384</v>
      </c>
      <c r="AK5" s="3" t="n">
        <f aca="false">'Cyprus Scaled'!AM10/365</f>
        <v>82.4947945205479</v>
      </c>
      <c r="AL5" s="3" t="n">
        <f aca="false">'Cyprus Scaled'!AN10/365</f>
        <v>123.24602739726</v>
      </c>
      <c r="AM5" s="3" t="n">
        <f aca="false">'Cyprus Scaled'!AO10/365</f>
        <v>136.194520547945</v>
      </c>
      <c r="AN5" s="3" t="n">
        <f aca="false">'Cyprus Scaled'!AP10/365</f>
        <v>68.5386301369863</v>
      </c>
      <c r="AO5" s="3" t="n">
        <f aca="false">'Cyprus Scaled'!AQ10/365</f>
        <v>99.7805479452055</v>
      </c>
      <c r="AP5" s="3" t="n">
        <f aca="false">'Cyprus Scaled'!AR10/365</f>
        <v>91.3509589041096</v>
      </c>
      <c r="AQ5" s="3" t="n">
        <f aca="false">'Cyprus Scaled'!AS10/365</f>
        <v>93.0978082191781</v>
      </c>
      <c r="AR5" s="3" t="n">
        <f aca="false">'Cyprus Scaled'!AT10/365</f>
        <v>9.52246575342466</v>
      </c>
      <c r="AS5" s="3" t="n">
        <f aca="false">'Cyprus Scaled'!AU10/365</f>
        <v>16.4008219178082</v>
      </c>
      <c r="AT5" s="3" t="n">
        <f aca="false">'Cyprus Scaled'!AV10/365</f>
        <v>1.56575342465753</v>
      </c>
    </row>
    <row r="6" customFormat="false" ht="12.8" hidden="false" customHeight="false" outlineLevel="0" collapsed="false">
      <c r="A6" s="0" t="s">
        <v>49</v>
      </c>
      <c r="B6" s="3" t="n">
        <f aca="false">'Cyprus Scaled'!D11/365</f>
        <v>82.2493150684931</v>
      </c>
      <c r="C6" s="3" t="n">
        <f aca="false">'Cyprus Scaled'!E11/365</f>
        <v>6.87287671232877</v>
      </c>
      <c r="D6" s="3" t="n">
        <f aca="false">'Cyprus Scaled'!F11/365</f>
        <v>147.699726027397</v>
      </c>
      <c r="E6" s="3" t="n">
        <f aca="false">'Cyprus Scaled'!G11/365</f>
        <v>52.6123287671233</v>
      </c>
      <c r="F6" s="3" t="n">
        <f aca="false">'Cyprus Scaled'!H11/365</f>
        <v>30.6545205479452</v>
      </c>
      <c r="G6" s="3" t="n">
        <f aca="false">'Cyprus Scaled'!I11/365</f>
        <v>75.8082191780822</v>
      </c>
      <c r="H6" s="3" t="n">
        <f aca="false">'Cyprus Scaled'!J11/365</f>
        <v>5.41013698630137</v>
      </c>
      <c r="I6" s="3" t="n">
        <f aca="false">'Cyprus Scaled'!K11/365</f>
        <v>24.5</v>
      </c>
      <c r="J6" s="3" t="n">
        <f aca="false">'Cyprus Scaled'!L11/365</f>
        <v>29.28</v>
      </c>
      <c r="K6" s="3" t="n">
        <f aca="false">'Cyprus Scaled'!M11/365</f>
        <v>24.8523287671233</v>
      </c>
      <c r="L6" s="3" t="n">
        <f aca="false">'Cyprus Scaled'!N11/365</f>
        <v>34.0452054794521</v>
      </c>
      <c r="M6" s="3" t="n">
        <f aca="false">'Cyprus Scaled'!O11/365</f>
        <v>11.6567123287671</v>
      </c>
      <c r="N6" s="3" t="n">
        <f aca="false">'Cyprus Scaled'!P11/365</f>
        <v>23.5219178082192</v>
      </c>
      <c r="O6" s="3" t="n">
        <f aca="false">'Cyprus Scaled'!Q11/365</f>
        <v>17.3517808219178</v>
      </c>
      <c r="P6" s="3" t="n">
        <f aca="false">'Cyprus Scaled'!R11/365</f>
        <v>27.4517808219178</v>
      </c>
      <c r="Q6" s="3" t="n">
        <f aca="false">'Cyprus Scaled'!S11/365</f>
        <v>33.6328767123288</v>
      </c>
      <c r="R6" s="3" t="n">
        <f aca="false">'Cyprus Scaled'!T11/365</f>
        <v>14.3978082191781</v>
      </c>
      <c r="S6" s="3" t="n">
        <f aca="false">'Cyprus Scaled'!U11/365</f>
        <v>8.94575342465753</v>
      </c>
      <c r="T6" s="3" t="n">
        <f aca="false">'Cyprus Scaled'!V11/365</f>
        <v>34.7254794520548</v>
      </c>
      <c r="U6" s="3" t="n">
        <f aca="false">'Cyprus Scaled'!W11/365</f>
        <v>41.3328767123288</v>
      </c>
      <c r="V6" s="3" t="n">
        <f aca="false">'Cyprus Scaled'!X11/365</f>
        <v>27.6528767123288</v>
      </c>
      <c r="W6" s="3" t="n">
        <f aca="false">'Cyprus Scaled'!Y11/365</f>
        <v>37.0890410958904</v>
      </c>
      <c r="X6" s="3" t="n">
        <f aca="false">'Cyprus Scaled'!Z11/365</f>
        <v>89.1109589041096</v>
      </c>
      <c r="Y6" s="3" t="n">
        <f aca="false">'Cyprus Scaled'!AA11/365</f>
        <v>23.0569863013699</v>
      </c>
      <c r="Z6" s="3" t="n">
        <f aca="false">'Cyprus Scaled'!AB11/365</f>
        <v>333.213150684932</v>
      </c>
      <c r="AA6" s="3" t="n">
        <f aca="false">'Cyprus Scaled'!AC11/365</f>
        <v>475.429863013699</v>
      </c>
      <c r="AB6" s="3" t="n">
        <f aca="false">'Cyprus Scaled'!AD11/365</f>
        <v>110.773698630137</v>
      </c>
      <c r="AC6" s="3" t="n">
        <f aca="false">'Cyprus Scaled'!AE11/365</f>
        <v>3.93643835616438</v>
      </c>
      <c r="AD6" s="3" t="n">
        <f aca="false">'Cyprus Scaled'!AF11/365</f>
        <v>22.6956164383562</v>
      </c>
      <c r="AE6" s="3" t="n">
        <f aca="false">'Cyprus Scaled'!AG11/365</f>
        <v>48.1449315068493</v>
      </c>
      <c r="AF6" s="3" t="n">
        <f aca="false">'Cyprus Scaled'!AH11/365</f>
        <v>18.3980821917808</v>
      </c>
      <c r="AG6" s="3" t="n">
        <f aca="false">'Cyprus Scaled'!AI11/365</f>
        <v>101.308219178082</v>
      </c>
      <c r="AH6" s="3" t="n">
        <f aca="false">'Cyprus Scaled'!AJ11/365</f>
        <v>42.6709589041096</v>
      </c>
      <c r="AI6" s="3" t="n">
        <f aca="false">'Cyprus Scaled'!AK11/365</f>
        <v>79.667397260274</v>
      </c>
      <c r="AJ6" s="3" t="n">
        <f aca="false">'Cyprus Scaled'!AL11/365</f>
        <v>84.227397260274</v>
      </c>
      <c r="AK6" s="3" t="n">
        <f aca="false">'Cyprus Scaled'!AM11/365</f>
        <v>317.436438356164</v>
      </c>
      <c r="AL6" s="3" t="n">
        <f aca="false">'Cyprus Scaled'!AN11/365</f>
        <v>538.91095890411</v>
      </c>
      <c r="AM6" s="3" t="n">
        <f aca="false">'Cyprus Scaled'!AO11/365</f>
        <v>194.060547945205</v>
      </c>
      <c r="AN6" s="3" t="n">
        <f aca="false">'Cyprus Scaled'!AP11/365</f>
        <v>138.467671232877</v>
      </c>
      <c r="AO6" s="3" t="n">
        <f aca="false">'Cyprus Scaled'!AQ11/365</f>
        <v>315.090410958904</v>
      </c>
      <c r="AP6" s="3" t="n">
        <f aca="false">'Cyprus Scaled'!AR11/365</f>
        <v>240.174520547945</v>
      </c>
      <c r="AQ6" s="3" t="n">
        <f aca="false">'Cyprus Scaled'!AS11/365</f>
        <v>326.809589041096</v>
      </c>
      <c r="AR6" s="3" t="n">
        <f aca="false">'Cyprus Scaled'!AT11/365</f>
        <v>34.3750684931507</v>
      </c>
      <c r="AS6" s="3" t="n">
        <f aca="false">'Cyprus Scaled'!AU11/365</f>
        <v>49.8764383561644</v>
      </c>
      <c r="AT6" s="3" t="n">
        <f aca="false">'Cyprus Scaled'!AV11/365</f>
        <v>7.4213698630137</v>
      </c>
    </row>
    <row r="7" customFormat="false" ht="12.8" hidden="false" customHeight="false" outlineLevel="0" collapsed="false">
      <c r="A7" s="0" t="s">
        <v>50</v>
      </c>
      <c r="B7" s="3" t="n">
        <f aca="false">'Cyprus Scaled'!D12/365</f>
        <v>24.3109589041096</v>
      </c>
      <c r="C7" s="3" t="n">
        <f aca="false">'Cyprus Scaled'!E12/365</f>
        <v>4.88164383561644</v>
      </c>
      <c r="D7" s="3" t="n">
        <f aca="false">'Cyprus Scaled'!F12/365</f>
        <v>0.414246575342466</v>
      </c>
      <c r="E7" s="3" t="n">
        <f aca="false">'Cyprus Scaled'!G12/365</f>
        <v>42.0728767123288</v>
      </c>
      <c r="F7" s="3" t="n">
        <f aca="false">'Cyprus Scaled'!H12/365</f>
        <v>0.232876712328767</v>
      </c>
      <c r="G7" s="3" t="n">
        <f aca="false">'Cyprus Scaled'!I12/365</f>
        <v>32.4690410958904</v>
      </c>
      <c r="H7" s="3" t="n">
        <f aca="false">'Cyprus Scaled'!J12/365</f>
        <v>1.34876712328767</v>
      </c>
      <c r="I7" s="3" t="n">
        <f aca="false">'Cyprus Scaled'!K12/365</f>
        <v>3.81150684931507</v>
      </c>
      <c r="J7" s="3" t="n">
        <f aca="false">'Cyprus Scaled'!L12/365</f>
        <v>9.30739726027397</v>
      </c>
      <c r="K7" s="3" t="n">
        <f aca="false">'Cyprus Scaled'!M12/365</f>
        <v>0.917808219178082</v>
      </c>
      <c r="L7" s="3" t="n">
        <f aca="false">'Cyprus Scaled'!N12/365</f>
        <v>4.93287671232877</v>
      </c>
      <c r="M7" s="3" t="n">
        <f aca="false">'Cyprus Scaled'!O12/365</f>
        <v>1.85671232876712</v>
      </c>
      <c r="N7" s="3" t="n">
        <f aca="false">'Cyprus Scaled'!P12/365</f>
        <v>2.48931506849315</v>
      </c>
      <c r="O7" s="3" t="n">
        <f aca="false">'Cyprus Scaled'!Q12/365</f>
        <v>2.36575342465753</v>
      </c>
      <c r="P7" s="3" t="n">
        <f aca="false">'Cyprus Scaled'!R12/365</f>
        <v>38.6542465753425</v>
      </c>
      <c r="Q7" s="3" t="n">
        <f aca="false">'Cyprus Scaled'!S12/365</f>
        <v>4.84657534246575</v>
      </c>
      <c r="R7" s="3" t="n">
        <f aca="false">'Cyprus Scaled'!T12/365</f>
        <v>2.16438356164384</v>
      </c>
      <c r="S7" s="3" t="n">
        <f aca="false">'Cyprus Scaled'!U12/365</f>
        <v>0.486027397260274</v>
      </c>
      <c r="T7" s="3" t="n">
        <f aca="false">'Cyprus Scaled'!V12/365</f>
        <v>2.53972602739726</v>
      </c>
      <c r="U7" s="3" t="n">
        <f aca="false">'Cyprus Scaled'!W12/365</f>
        <v>0</v>
      </c>
      <c r="V7" s="3" t="n">
        <f aca="false">'Cyprus Scaled'!X12/365</f>
        <v>2.77945205479452</v>
      </c>
      <c r="W7" s="3" t="n">
        <f aca="false">'Cyprus Scaled'!Y12/365</f>
        <v>3.69808219178082</v>
      </c>
      <c r="X7" s="3" t="n">
        <f aca="false">'Cyprus Scaled'!Z12/365</f>
        <v>18.3723287671233</v>
      </c>
      <c r="Y7" s="3" t="n">
        <f aca="false">'Cyprus Scaled'!AA12/365</f>
        <v>5.57424657534247</v>
      </c>
      <c r="Z7" s="3" t="n">
        <f aca="false">'Cyprus Scaled'!AB12/365</f>
        <v>54.2482191780822</v>
      </c>
      <c r="AA7" s="3" t="n">
        <f aca="false">'Cyprus Scaled'!AC12/365</f>
        <v>78.3991780821918</v>
      </c>
      <c r="AB7" s="3" t="n">
        <f aca="false">'Cyprus Scaled'!AD12/365</f>
        <v>18.8479452054795</v>
      </c>
      <c r="AC7" s="3" t="n">
        <f aca="false">'Cyprus Scaled'!AE12/365</f>
        <v>0.974794520547945</v>
      </c>
      <c r="AD7" s="3" t="n">
        <f aca="false">'Cyprus Scaled'!AF12/365</f>
        <v>3.9572602739726</v>
      </c>
      <c r="AE7" s="3" t="n">
        <f aca="false">'Cyprus Scaled'!AG12/365</f>
        <v>14.2221917808219</v>
      </c>
      <c r="AF7" s="3" t="n">
        <f aca="false">'Cyprus Scaled'!AH12/365</f>
        <v>1.02027397260274</v>
      </c>
      <c r="AG7" s="3" t="n">
        <f aca="false">'Cyprus Scaled'!AI12/365</f>
        <v>18.3898630136986</v>
      </c>
      <c r="AH7" s="3" t="n">
        <f aca="false">'Cyprus Scaled'!AJ12/365</f>
        <v>4.55452054794521</v>
      </c>
      <c r="AI7" s="3" t="n">
        <f aca="false">'Cyprus Scaled'!AK12/365</f>
        <v>5.68630136986301</v>
      </c>
      <c r="AJ7" s="3" t="n">
        <f aca="false">'Cyprus Scaled'!AL12/365</f>
        <v>8.3758904109589</v>
      </c>
      <c r="AK7" s="3" t="n">
        <f aca="false">'Cyprus Scaled'!AM12/365</f>
        <v>38.5695890410959</v>
      </c>
      <c r="AL7" s="3" t="n">
        <f aca="false">'Cyprus Scaled'!AN12/365</f>
        <v>67.5739726027397</v>
      </c>
      <c r="AM7" s="3" t="n">
        <f aca="false">'Cyprus Scaled'!AO12/365</f>
        <v>52.4865753424657</v>
      </c>
      <c r="AN7" s="3" t="n">
        <f aca="false">'Cyprus Scaled'!AP12/365</f>
        <v>28.7728767123288</v>
      </c>
      <c r="AO7" s="3" t="n">
        <f aca="false">'Cyprus Scaled'!AQ12/365</f>
        <v>39.521095890411</v>
      </c>
      <c r="AP7" s="3" t="n">
        <f aca="false">'Cyprus Scaled'!AR12/365</f>
        <v>42.9424657534247</v>
      </c>
      <c r="AQ7" s="3" t="n">
        <f aca="false">'Cyprus Scaled'!AS12/365</f>
        <v>40.1879452054795</v>
      </c>
      <c r="AR7" s="3" t="n">
        <f aca="false">'Cyprus Scaled'!AT12/365</f>
        <v>7.41150684931507</v>
      </c>
      <c r="AS7" s="3" t="n">
        <f aca="false">'Cyprus Scaled'!AU12/365</f>
        <v>9.01917808219178</v>
      </c>
      <c r="AT7" s="3" t="n">
        <f aca="false">'Cyprus Scaled'!AV12/365</f>
        <v>0</v>
      </c>
    </row>
    <row r="8" customFormat="false" ht="12.8" hidden="false" customHeight="false" outlineLevel="0" collapsed="false">
      <c r="A8" s="0" t="s">
        <v>51</v>
      </c>
      <c r="B8" s="3" t="n">
        <f aca="false">'Cyprus Scaled'!D13/365</f>
        <v>55.118904109589</v>
      </c>
      <c r="C8" s="3" t="n">
        <f aca="false">'Cyprus Scaled'!E13/365</f>
        <v>1.76575342465753</v>
      </c>
      <c r="D8" s="3" t="n">
        <f aca="false">'Cyprus Scaled'!F13/365</f>
        <v>48.1350684931507</v>
      </c>
      <c r="E8" s="3" t="n">
        <f aca="false">'Cyprus Scaled'!G13/365</f>
        <v>5.13287671232877</v>
      </c>
      <c r="F8" s="3" t="n">
        <f aca="false">'Cyprus Scaled'!H13/365</f>
        <v>0.186027397260274</v>
      </c>
      <c r="G8" s="3" t="n">
        <f aca="false">'Cyprus Scaled'!I13/365</f>
        <v>28.9569863013699</v>
      </c>
      <c r="H8" s="3" t="n">
        <f aca="false">'Cyprus Scaled'!J13/365</f>
        <v>9.63095890410959</v>
      </c>
      <c r="I8" s="3" t="n">
        <f aca="false">'Cyprus Scaled'!K13/365</f>
        <v>0.958356164383562</v>
      </c>
      <c r="J8" s="3" t="n">
        <f aca="false">'Cyprus Scaled'!L13/365</f>
        <v>4.55561643835616</v>
      </c>
      <c r="K8" s="3" t="n">
        <f aca="false">'Cyprus Scaled'!M13/365</f>
        <v>12.0167123287671</v>
      </c>
      <c r="L8" s="3" t="n">
        <f aca="false">'Cyprus Scaled'!N13/365</f>
        <v>9.31972602739726</v>
      </c>
      <c r="M8" s="3" t="n">
        <f aca="false">'Cyprus Scaled'!O13/365</f>
        <v>3.84575342465753</v>
      </c>
      <c r="N8" s="3" t="n">
        <f aca="false">'Cyprus Scaled'!P13/365</f>
        <v>2.74082191780822</v>
      </c>
      <c r="O8" s="3" t="n">
        <f aca="false">'Cyprus Scaled'!Q13/365</f>
        <v>11.0241095890411</v>
      </c>
      <c r="P8" s="3" t="n">
        <f aca="false">'Cyprus Scaled'!R13/365</f>
        <v>3.5441095890411</v>
      </c>
      <c r="Q8" s="3" t="n">
        <f aca="false">'Cyprus Scaled'!S13/365</f>
        <v>2.64219178082192</v>
      </c>
      <c r="R8" s="3" t="n">
        <f aca="false">'Cyprus Scaled'!T13/365</f>
        <v>0.052054794520548</v>
      </c>
      <c r="S8" s="3" t="n">
        <f aca="false">'Cyprus Scaled'!U13/365</f>
        <v>1.90082191780822</v>
      </c>
      <c r="T8" s="3" t="n">
        <f aca="false">'Cyprus Scaled'!V13/365</f>
        <v>0.465205479452055</v>
      </c>
      <c r="U8" s="3" t="n">
        <f aca="false">'Cyprus Scaled'!W13/365</f>
        <v>1.70986301369863</v>
      </c>
      <c r="V8" s="3" t="n">
        <f aca="false">'Cyprus Scaled'!X13/365</f>
        <v>0.581369863013699</v>
      </c>
      <c r="W8" s="3" t="n">
        <f aca="false">'Cyprus Scaled'!Y13/365</f>
        <v>7.95041095890411</v>
      </c>
      <c r="X8" s="3" t="n">
        <f aca="false">'Cyprus Scaled'!Z13/365</f>
        <v>20.9002739726027</v>
      </c>
      <c r="Y8" s="3" t="n">
        <f aca="false">'Cyprus Scaled'!AA13/365</f>
        <v>9.26931506849315</v>
      </c>
      <c r="Z8" s="3" t="n">
        <f aca="false">'Cyprus Scaled'!AB13/365</f>
        <v>60.2268493150685</v>
      </c>
      <c r="AA8" s="3" t="n">
        <f aca="false">'Cyprus Scaled'!AC13/365</f>
        <v>80.2030136986301</v>
      </c>
      <c r="AB8" s="3" t="n">
        <f aca="false">'Cyprus Scaled'!AD13/365</f>
        <v>31.0254794520548</v>
      </c>
      <c r="AC8" s="3" t="n">
        <f aca="false">'Cyprus Scaled'!AE13/365</f>
        <v>0.296986301369863</v>
      </c>
      <c r="AD8" s="3" t="n">
        <f aca="false">'Cyprus Scaled'!AF13/365</f>
        <v>4.50931506849315</v>
      </c>
      <c r="AE8" s="3" t="n">
        <f aca="false">'Cyprus Scaled'!AG13/365</f>
        <v>8.25753424657534</v>
      </c>
      <c r="AF8" s="3" t="n">
        <f aca="false">'Cyprus Scaled'!AH13/365</f>
        <v>0.997260273972603</v>
      </c>
      <c r="AG8" s="3" t="n">
        <f aca="false">'Cyprus Scaled'!AI13/365</f>
        <v>35.3904109589041</v>
      </c>
      <c r="AH8" s="3" t="n">
        <f aca="false">'Cyprus Scaled'!AJ13/365</f>
        <v>2.2613698630137</v>
      </c>
      <c r="AI8" s="3" t="n">
        <f aca="false">'Cyprus Scaled'!AK13/365</f>
        <v>15.7005479452055</v>
      </c>
      <c r="AJ8" s="3" t="n">
        <f aca="false">'Cyprus Scaled'!AL13/365</f>
        <v>8.25972602739726</v>
      </c>
      <c r="AK8" s="3" t="n">
        <f aca="false">'Cyprus Scaled'!AM13/365</f>
        <v>39.4298630136986</v>
      </c>
      <c r="AL8" s="3" t="n">
        <f aca="false">'Cyprus Scaled'!AN13/365</f>
        <v>80.3131506849315</v>
      </c>
      <c r="AM8" s="3" t="n">
        <f aca="false">'Cyprus Scaled'!AO13/365</f>
        <v>28.6813698630137</v>
      </c>
      <c r="AN8" s="3" t="n">
        <f aca="false">'Cyprus Scaled'!AP13/365</f>
        <v>33.8457534246575</v>
      </c>
      <c r="AO8" s="3" t="n">
        <f aca="false">'Cyprus Scaled'!AQ13/365</f>
        <v>56.0476712328767</v>
      </c>
      <c r="AP8" s="3" t="n">
        <f aca="false">'Cyprus Scaled'!AR13/365</f>
        <v>43.7495890410959</v>
      </c>
      <c r="AQ8" s="3" t="n">
        <f aca="false">'Cyprus Scaled'!AS13/365</f>
        <v>36.3783561643836</v>
      </c>
      <c r="AR8" s="3" t="n">
        <f aca="false">'Cyprus Scaled'!AT13/365</f>
        <v>8.8254794520548</v>
      </c>
      <c r="AS8" s="3" t="n">
        <f aca="false">'Cyprus Scaled'!AU13/365</f>
        <v>6.93013698630137</v>
      </c>
      <c r="AT8" s="3" t="n">
        <f aca="false">'Cyprus Scaled'!AV13/365</f>
        <v>5.67315068493151</v>
      </c>
    </row>
    <row r="9" customFormat="false" ht="12.8" hidden="false" customHeight="false" outlineLevel="0" collapsed="false">
      <c r="A9" s="0" t="s">
        <v>52</v>
      </c>
      <c r="B9" s="3" t="n">
        <f aca="false">'Cyprus Scaled'!D14/365</f>
        <v>7.08054794520548</v>
      </c>
      <c r="C9" s="3" t="n">
        <f aca="false">'Cyprus Scaled'!E14/365</f>
        <v>0.0964383561643836</v>
      </c>
      <c r="D9" s="3" t="n">
        <f aca="false">'Cyprus Scaled'!F14/365</f>
        <v>0.00794520547945205</v>
      </c>
      <c r="E9" s="3" t="n">
        <f aca="false">'Cyprus Scaled'!G14/365</f>
        <v>0.494794520547945</v>
      </c>
      <c r="F9" s="3" t="n">
        <f aca="false">'Cyprus Scaled'!H14/365</f>
        <v>0.000547945205479452</v>
      </c>
      <c r="G9" s="3" t="n">
        <f aca="false">'Cyprus Scaled'!I14/365</f>
        <v>7.58328767123288</v>
      </c>
      <c r="H9" s="3" t="n">
        <f aca="false">'Cyprus Scaled'!J14/365</f>
        <v>0.482739726027397</v>
      </c>
      <c r="I9" s="3" t="n">
        <f aca="false">'Cyprus Scaled'!K14/365</f>
        <v>0.236164383561644</v>
      </c>
      <c r="J9" s="3" t="n">
        <f aca="false">'Cyprus Scaled'!L14/365</f>
        <v>0.85013698630137</v>
      </c>
      <c r="K9" s="3" t="n">
        <f aca="false">'Cyprus Scaled'!M14/365</f>
        <v>0.499178082191781</v>
      </c>
      <c r="L9" s="3" t="n">
        <f aca="false">'Cyprus Scaled'!N14/365</f>
        <v>1.03835616438356</v>
      </c>
      <c r="M9" s="3" t="n">
        <f aca="false">'Cyprus Scaled'!O14/365</f>
        <v>0.356438356164383</v>
      </c>
      <c r="N9" s="3" t="n">
        <f aca="false">'Cyprus Scaled'!P14/365</f>
        <v>0.304109589041096</v>
      </c>
      <c r="O9" s="3" t="n">
        <f aca="false">'Cyprus Scaled'!Q14/365</f>
        <v>0.920547945205479</v>
      </c>
      <c r="P9" s="3" t="n">
        <f aca="false">'Cyprus Scaled'!R14/365</f>
        <v>0.237534246575342</v>
      </c>
      <c r="Q9" s="3" t="n">
        <f aca="false">'Cyprus Scaled'!S14/365</f>
        <v>0.49013698630137</v>
      </c>
      <c r="R9" s="3" t="n">
        <f aca="false">'Cyprus Scaled'!T14/365</f>
        <v>0.167671232876712</v>
      </c>
      <c r="S9" s="3" t="n">
        <f aca="false">'Cyprus Scaled'!U14/365</f>
        <v>0.535068493150685</v>
      </c>
      <c r="T9" s="3" t="n">
        <f aca="false">'Cyprus Scaled'!V14/365</f>
        <v>0.0356164383561644</v>
      </c>
      <c r="U9" s="3" t="n">
        <f aca="false">'Cyprus Scaled'!W14/365</f>
        <v>0.0564383561643836</v>
      </c>
      <c r="V9" s="3" t="n">
        <f aca="false">'Cyprus Scaled'!X14/365</f>
        <v>0.0073972602739726</v>
      </c>
      <c r="W9" s="3" t="n">
        <f aca="false">'Cyprus Scaled'!Y14/365</f>
        <v>5.97890410958904</v>
      </c>
      <c r="X9" s="3" t="n">
        <f aca="false">'Cyprus Scaled'!Z14/365</f>
        <v>3.27452054794521</v>
      </c>
      <c r="Y9" s="3" t="n">
        <f aca="false">'Cyprus Scaled'!AA14/365</f>
        <v>1.17698630136986</v>
      </c>
      <c r="Z9" s="3" t="n">
        <f aca="false">'Cyprus Scaled'!AB14/365</f>
        <v>7.62465753424658</v>
      </c>
      <c r="AA9" s="3" t="n">
        <f aca="false">'Cyprus Scaled'!AC14/365</f>
        <v>15.2175342465753</v>
      </c>
      <c r="AB9" s="3" t="n">
        <f aca="false">'Cyprus Scaled'!AD14/365</f>
        <v>3.51178082191781</v>
      </c>
      <c r="AC9" s="3" t="n">
        <f aca="false">'Cyprus Scaled'!AE14/365</f>
        <v>0.613698630136986</v>
      </c>
      <c r="AD9" s="3" t="n">
        <f aca="false">'Cyprus Scaled'!AF14/365</f>
        <v>0.584657534246575</v>
      </c>
      <c r="AE9" s="3" t="n">
        <f aca="false">'Cyprus Scaled'!AG14/365</f>
        <v>2.20191780821918</v>
      </c>
      <c r="AF9" s="3" t="n">
        <f aca="false">'Cyprus Scaled'!AH14/365</f>
        <v>0.544383561643836</v>
      </c>
      <c r="AG9" s="3" t="n">
        <f aca="false">'Cyprus Scaled'!AI14/365</f>
        <v>5.53753424657534</v>
      </c>
      <c r="AH9" s="3" t="n">
        <f aca="false">'Cyprus Scaled'!AJ14/365</f>
        <v>0.561369863013699</v>
      </c>
      <c r="AI9" s="3" t="n">
        <f aca="false">'Cyprus Scaled'!AK14/365</f>
        <v>2.69671232876712</v>
      </c>
      <c r="AJ9" s="3" t="n">
        <f aca="false">'Cyprus Scaled'!AL14/365</f>
        <v>4.52739726027397</v>
      </c>
      <c r="AK9" s="3" t="n">
        <f aca="false">'Cyprus Scaled'!AM14/365</f>
        <v>9.14575342465753</v>
      </c>
      <c r="AL9" s="3" t="n">
        <f aca="false">'Cyprus Scaled'!AN14/365</f>
        <v>13.3427397260274</v>
      </c>
      <c r="AM9" s="3" t="n">
        <f aca="false">'Cyprus Scaled'!AO14/365</f>
        <v>11.2580821917808</v>
      </c>
      <c r="AN9" s="3" t="n">
        <f aca="false">'Cyprus Scaled'!AP14/365</f>
        <v>7.83397260273973</v>
      </c>
      <c r="AO9" s="3" t="n">
        <f aca="false">'Cyprus Scaled'!AQ14/365</f>
        <v>7.11698630136986</v>
      </c>
      <c r="AP9" s="3" t="n">
        <f aca="false">'Cyprus Scaled'!AR14/365</f>
        <v>12.4942465753425</v>
      </c>
      <c r="AQ9" s="3" t="n">
        <f aca="false">'Cyprus Scaled'!AS14/365</f>
        <v>10.3723287671233</v>
      </c>
      <c r="AR9" s="3" t="n">
        <f aca="false">'Cyprus Scaled'!AT14/365</f>
        <v>1.48876712328767</v>
      </c>
      <c r="AS9" s="3" t="n">
        <f aca="false">'Cyprus Scaled'!AU14/365</f>
        <v>2.21452054794521</v>
      </c>
      <c r="AT9" s="3" t="n">
        <f aca="false">'Cyprus Scaled'!AV14/365</f>
        <v>2.01780821917808</v>
      </c>
    </row>
    <row r="10" customFormat="false" ht="12.8" hidden="false" customHeight="false" outlineLevel="0" collapsed="false">
      <c r="A10" s="0" t="s">
        <v>53</v>
      </c>
      <c r="B10" s="3" t="n">
        <f aca="false">'Cyprus Scaled'!D15/365</f>
        <v>13.1232876712329</v>
      </c>
      <c r="C10" s="3" t="n">
        <f aca="false">'Cyprus Scaled'!E15/365</f>
        <v>0.0720547945205479</v>
      </c>
      <c r="D10" s="3" t="n">
        <f aca="false">'Cyprus Scaled'!F15/365</f>
        <v>2.80438356164384</v>
      </c>
      <c r="E10" s="3" t="n">
        <f aca="false">'Cyprus Scaled'!G15/365</f>
        <v>1.07452054794521</v>
      </c>
      <c r="F10" s="3" t="n">
        <f aca="false">'Cyprus Scaled'!H15/365</f>
        <v>0.204383561643836</v>
      </c>
      <c r="G10" s="3" t="n">
        <f aca="false">'Cyprus Scaled'!I15/365</f>
        <v>13.527397260274</v>
      </c>
      <c r="H10" s="3" t="n">
        <f aca="false">'Cyprus Scaled'!J15/365</f>
        <v>3.3758904109589</v>
      </c>
      <c r="I10" s="3" t="n">
        <f aca="false">'Cyprus Scaled'!K15/365</f>
        <v>3.93753424657534</v>
      </c>
      <c r="J10" s="3" t="n">
        <f aca="false">'Cyprus Scaled'!L15/365</f>
        <v>4.53452054794521</v>
      </c>
      <c r="K10" s="3" t="n">
        <f aca="false">'Cyprus Scaled'!M15/365</f>
        <v>0.281369863013699</v>
      </c>
      <c r="L10" s="3" t="n">
        <f aca="false">'Cyprus Scaled'!N15/365</f>
        <v>5.35917808219178</v>
      </c>
      <c r="M10" s="3" t="n">
        <f aca="false">'Cyprus Scaled'!O15/365</f>
        <v>2.52630136986301</v>
      </c>
      <c r="N10" s="3" t="n">
        <f aca="false">'Cyprus Scaled'!P15/365</f>
        <v>11.5120547945205</v>
      </c>
      <c r="O10" s="3" t="n">
        <f aca="false">'Cyprus Scaled'!Q15/365</f>
        <v>6.93780821917808</v>
      </c>
      <c r="P10" s="3" t="n">
        <f aca="false">'Cyprus Scaled'!R15/365</f>
        <v>5.09068493150685</v>
      </c>
      <c r="Q10" s="3" t="n">
        <f aca="false">'Cyprus Scaled'!S15/365</f>
        <v>17.4775342465753</v>
      </c>
      <c r="R10" s="3" t="n">
        <f aca="false">'Cyprus Scaled'!T15/365</f>
        <v>9.07013698630137</v>
      </c>
      <c r="S10" s="3" t="n">
        <f aca="false">'Cyprus Scaled'!U15/365</f>
        <v>12.0630136986301</v>
      </c>
      <c r="T10" s="3" t="n">
        <f aca="false">'Cyprus Scaled'!V15/365</f>
        <v>13.6556164383562</v>
      </c>
      <c r="U10" s="3" t="n">
        <f aca="false">'Cyprus Scaled'!W15/365</f>
        <v>31.5367123287671</v>
      </c>
      <c r="V10" s="3" t="n">
        <f aca="false">'Cyprus Scaled'!X15/365</f>
        <v>3.0227397260274</v>
      </c>
      <c r="W10" s="3" t="n">
        <f aca="false">'Cyprus Scaled'!Y15/365</f>
        <v>10.866301369863</v>
      </c>
      <c r="X10" s="3" t="n">
        <f aca="false">'Cyprus Scaled'!Z15/365</f>
        <v>16.9616438356164</v>
      </c>
      <c r="Y10" s="3" t="n">
        <f aca="false">'Cyprus Scaled'!AA15/365</f>
        <v>6.3186301369863</v>
      </c>
      <c r="Z10" s="3" t="n">
        <f aca="false">'Cyprus Scaled'!AB15/365</f>
        <v>33.8972602739726</v>
      </c>
      <c r="AA10" s="3" t="n">
        <f aca="false">'Cyprus Scaled'!AC15/365</f>
        <v>68.7783561643836</v>
      </c>
      <c r="AB10" s="3" t="n">
        <f aca="false">'Cyprus Scaled'!AD15/365</f>
        <v>18.1295890410959</v>
      </c>
      <c r="AC10" s="3" t="n">
        <f aca="false">'Cyprus Scaled'!AE15/365</f>
        <v>0.0405479452054795</v>
      </c>
      <c r="AD10" s="3" t="n">
        <f aca="false">'Cyprus Scaled'!AF15/365</f>
        <v>0.485479452054794</v>
      </c>
      <c r="AE10" s="3" t="n">
        <f aca="false">'Cyprus Scaled'!AG15/365</f>
        <v>13.6054794520548</v>
      </c>
      <c r="AF10" s="3" t="n">
        <f aca="false">'Cyprus Scaled'!AH15/365</f>
        <v>2.10986301369863</v>
      </c>
      <c r="AG10" s="3" t="n">
        <f aca="false">'Cyprus Scaled'!AI15/365</f>
        <v>12.7542465753425</v>
      </c>
      <c r="AH10" s="3" t="n">
        <f aca="false">'Cyprus Scaled'!AJ15/365</f>
        <v>6.73808219178082</v>
      </c>
      <c r="AI10" s="3" t="n">
        <f aca="false">'Cyprus Scaled'!AK15/365</f>
        <v>7.96054794520548</v>
      </c>
      <c r="AJ10" s="3" t="n">
        <f aca="false">'Cyprus Scaled'!AL15/365</f>
        <v>18.5621917808219</v>
      </c>
      <c r="AK10" s="3" t="n">
        <f aca="false">'Cyprus Scaled'!AM15/365</f>
        <v>24.1342465753425</v>
      </c>
      <c r="AL10" s="3" t="n">
        <f aca="false">'Cyprus Scaled'!AN15/365</f>
        <v>52.7438356164384</v>
      </c>
      <c r="AM10" s="3" t="n">
        <f aca="false">'Cyprus Scaled'!AO15/365</f>
        <v>30.5553424657534</v>
      </c>
      <c r="AN10" s="3" t="n">
        <f aca="false">'Cyprus Scaled'!AP15/365</f>
        <v>11.1764383561644</v>
      </c>
      <c r="AO10" s="3" t="n">
        <f aca="false">'Cyprus Scaled'!AQ15/365</f>
        <v>38.1282191780822</v>
      </c>
      <c r="AP10" s="3" t="n">
        <f aca="false">'Cyprus Scaled'!AR15/365</f>
        <v>27.2852054794521</v>
      </c>
      <c r="AQ10" s="3" t="n">
        <f aca="false">'Cyprus Scaled'!AS15/365</f>
        <v>28.2364383561644</v>
      </c>
      <c r="AR10" s="3" t="n">
        <f aca="false">'Cyprus Scaled'!AT15/365</f>
        <v>5.93506849315069</v>
      </c>
      <c r="AS10" s="3" t="n">
        <f aca="false">'Cyprus Scaled'!AU15/365</f>
        <v>6.53506849315069</v>
      </c>
      <c r="AT10" s="3" t="n">
        <f aca="false">'Cyprus Scaled'!AV15/365</f>
        <v>0.676712328767123</v>
      </c>
    </row>
    <row r="11" customFormat="false" ht="12.8" hidden="false" customHeight="false" outlineLevel="0" collapsed="false">
      <c r="A11" s="0" t="s">
        <v>54</v>
      </c>
      <c r="B11" s="3" t="n">
        <f aca="false">'Cyprus Scaled'!D16/365</f>
        <v>8.56657534246575</v>
      </c>
      <c r="C11" s="3" t="n">
        <f aca="false">'Cyprus Scaled'!E16/365</f>
        <v>1.30602739726027</v>
      </c>
      <c r="D11" s="3" t="n">
        <f aca="false">'Cyprus Scaled'!F16/365</f>
        <v>8.15287671232877</v>
      </c>
      <c r="E11" s="3" t="n">
        <f aca="false">'Cyprus Scaled'!G16/365</f>
        <v>0.367945205479452</v>
      </c>
      <c r="F11" s="3" t="n">
        <f aca="false">'Cyprus Scaled'!H16/365</f>
        <v>0.927945205479452</v>
      </c>
      <c r="G11" s="3" t="n">
        <f aca="false">'Cyprus Scaled'!I16/365</f>
        <v>14.8235616438356</v>
      </c>
      <c r="H11" s="3" t="n">
        <f aca="false">'Cyprus Scaled'!J16/365</f>
        <v>1.40849315068493</v>
      </c>
      <c r="I11" s="3" t="n">
        <f aca="false">'Cyprus Scaled'!K16/365</f>
        <v>1.8413698630137</v>
      </c>
      <c r="J11" s="3" t="n">
        <f aca="false">'Cyprus Scaled'!L16/365</f>
        <v>2.25616438356164</v>
      </c>
      <c r="K11" s="3" t="n">
        <f aca="false">'Cyprus Scaled'!M16/365</f>
        <v>2.57616438356164</v>
      </c>
      <c r="L11" s="3" t="n">
        <f aca="false">'Cyprus Scaled'!N16/365</f>
        <v>8.68520547945206</v>
      </c>
      <c r="M11" s="3" t="n">
        <f aca="false">'Cyprus Scaled'!O16/365</f>
        <v>31.0912328767123</v>
      </c>
      <c r="N11" s="3" t="n">
        <f aca="false">'Cyprus Scaled'!P16/365</f>
        <v>3.81698630136986</v>
      </c>
      <c r="O11" s="3" t="n">
        <f aca="false">'Cyprus Scaled'!Q16/365</f>
        <v>4.4213698630137</v>
      </c>
      <c r="P11" s="3" t="n">
        <f aca="false">'Cyprus Scaled'!R16/365</f>
        <v>1.51205479452055</v>
      </c>
      <c r="Q11" s="3" t="n">
        <f aca="false">'Cyprus Scaled'!S16/365</f>
        <v>7.55561643835617</v>
      </c>
      <c r="R11" s="3" t="n">
        <f aca="false">'Cyprus Scaled'!T16/365</f>
        <v>7.82054794520548</v>
      </c>
      <c r="S11" s="3" t="n">
        <f aca="false">'Cyprus Scaled'!U16/365</f>
        <v>3.5786301369863</v>
      </c>
      <c r="T11" s="3" t="n">
        <f aca="false">'Cyprus Scaled'!V16/365</f>
        <v>18.9884931506849</v>
      </c>
      <c r="U11" s="3" t="n">
        <f aca="false">'Cyprus Scaled'!W16/365</f>
        <v>1.32027397260274</v>
      </c>
      <c r="V11" s="3" t="n">
        <f aca="false">'Cyprus Scaled'!X16/365</f>
        <v>0.737808219178082</v>
      </c>
      <c r="W11" s="3" t="n">
        <f aca="false">'Cyprus Scaled'!Y16/365</f>
        <v>12.846301369863</v>
      </c>
      <c r="X11" s="3" t="n">
        <f aca="false">'Cyprus Scaled'!Z16/365</f>
        <v>10.3791780821918</v>
      </c>
      <c r="Y11" s="3" t="n">
        <f aca="false">'Cyprus Scaled'!AA16/365</f>
        <v>7.13013698630137</v>
      </c>
      <c r="Z11" s="3" t="n">
        <f aca="false">'Cyprus Scaled'!AB16/365</f>
        <v>51.56</v>
      </c>
      <c r="AA11" s="3" t="n">
        <f aca="false">'Cyprus Scaled'!AC16/365</f>
        <v>107.772328767123</v>
      </c>
      <c r="AB11" s="3" t="n">
        <f aca="false">'Cyprus Scaled'!AD16/365</f>
        <v>14.4950684931507</v>
      </c>
      <c r="AC11" s="3" t="n">
        <f aca="false">'Cyprus Scaled'!AE16/365</f>
        <v>10.6402739726027</v>
      </c>
      <c r="AD11" s="3" t="n">
        <f aca="false">'Cyprus Scaled'!AF16/365</f>
        <v>2.34931506849315</v>
      </c>
      <c r="AE11" s="3" t="n">
        <f aca="false">'Cyprus Scaled'!AG16/365</f>
        <v>11.0268493150685</v>
      </c>
      <c r="AF11" s="3" t="n">
        <f aca="false">'Cyprus Scaled'!AH16/365</f>
        <v>2.42904109589041</v>
      </c>
      <c r="AG11" s="3" t="n">
        <f aca="false">'Cyprus Scaled'!AI16/365</f>
        <v>14.2676712328767</v>
      </c>
      <c r="AH11" s="3" t="n">
        <f aca="false">'Cyprus Scaled'!AJ16/365</f>
        <v>11.9095890410959</v>
      </c>
      <c r="AI11" s="3" t="n">
        <f aca="false">'Cyprus Scaled'!AK16/365</f>
        <v>7.8172602739726</v>
      </c>
      <c r="AJ11" s="3" t="n">
        <f aca="false">'Cyprus Scaled'!AL16/365</f>
        <v>18.8243835616438</v>
      </c>
      <c r="AK11" s="3" t="n">
        <f aca="false">'Cyprus Scaled'!AM16/365</f>
        <v>47.5049315068493</v>
      </c>
      <c r="AL11" s="3" t="n">
        <f aca="false">'Cyprus Scaled'!AN16/365</f>
        <v>85.6778082191781</v>
      </c>
      <c r="AM11" s="3" t="n">
        <f aca="false">'Cyprus Scaled'!AO16/365</f>
        <v>55.266301369863</v>
      </c>
      <c r="AN11" s="3" t="n">
        <f aca="false">'Cyprus Scaled'!AP16/365</f>
        <v>27.4731506849315</v>
      </c>
      <c r="AO11" s="3" t="n">
        <f aca="false">'Cyprus Scaled'!AQ16/365</f>
        <v>40.5493150684932</v>
      </c>
      <c r="AP11" s="3" t="n">
        <f aca="false">'Cyprus Scaled'!AR16/365</f>
        <v>51.0202739726027</v>
      </c>
      <c r="AQ11" s="3" t="n">
        <f aca="false">'Cyprus Scaled'!AS16/365</f>
        <v>85.3846575342466</v>
      </c>
      <c r="AR11" s="3" t="n">
        <f aca="false">'Cyprus Scaled'!AT16/365</f>
        <v>12.9676712328767</v>
      </c>
      <c r="AS11" s="3" t="n">
        <f aca="false">'Cyprus Scaled'!AU16/365</f>
        <v>12.5528767123288</v>
      </c>
      <c r="AT11" s="3" t="n">
        <f aca="false">'Cyprus Scaled'!AV16/365</f>
        <v>2.11890410958904</v>
      </c>
    </row>
    <row r="12" customFormat="false" ht="12.8" hidden="false" customHeight="false" outlineLevel="0" collapsed="false">
      <c r="A12" s="0" t="s">
        <v>55</v>
      </c>
      <c r="B12" s="3" t="n">
        <f aca="false">'Cyprus Scaled'!D17/365</f>
        <v>2.10219178082192</v>
      </c>
      <c r="C12" s="3" t="n">
        <f aca="false">'Cyprus Scaled'!E17/365</f>
        <v>0.12958904109589</v>
      </c>
      <c r="D12" s="3" t="n">
        <f aca="false">'Cyprus Scaled'!F17/365</f>
        <v>0.571780821917808</v>
      </c>
      <c r="E12" s="3" t="n">
        <f aca="false">'Cyprus Scaled'!G17/365</f>
        <v>0.22986301369863</v>
      </c>
      <c r="F12" s="3" t="n">
        <f aca="false">'Cyprus Scaled'!H17/365</f>
        <v>0.00410958904109589</v>
      </c>
      <c r="G12" s="3" t="n">
        <f aca="false">'Cyprus Scaled'!I17/365</f>
        <v>1.30082191780822</v>
      </c>
      <c r="H12" s="3" t="n">
        <f aca="false">'Cyprus Scaled'!J17/365</f>
        <v>0.598356164383562</v>
      </c>
      <c r="I12" s="3" t="n">
        <f aca="false">'Cyprus Scaled'!K17/365</f>
        <v>1.81506849315069</v>
      </c>
      <c r="J12" s="3" t="n">
        <f aca="false">'Cyprus Scaled'!L17/365</f>
        <v>0.498630136986301</v>
      </c>
      <c r="K12" s="3" t="n">
        <f aca="false">'Cyprus Scaled'!M17/365</f>
        <v>0.255068493150685</v>
      </c>
      <c r="L12" s="3" t="n">
        <f aca="false">'Cyprus Scaled'!N17/365</f>
        <v>0.403561643835617</v>
      </c>
      <c r="M12" s="3" t="n">
        <f aca="false">'Cyprus Scaled'!O17/365</f>
        <v>0.0547945205479452</v>
      </c>
      <c r="N12" s="3" t="n">
        <f aca="false">'Cyprus Scaled'!P17/365</f>
        <v>0.430958904109589</v>
      </c>
      <c r="O12" s="3" t="n">
        <f aca="false">'Cyprus Scaled'!Q17/365</f>
        <v>0.707945205479452</v>
      </c>
      <c r="P12" s="3" t="n">
        <f aca="false">'Cyprus Scaled'!R17/365</f>
        <v>0.0468493150684932</v>
      </c>
      <c r="Q12" s="3" t="n">
        <f aca="false">'Cyprus Scaled'!S17/365</f>
        <v>1.38054794520548</v>
      </c>
      <c r="R12" s="3" t="n">
        <f aca="false">'Cyprus Scaled'!T17/365</f>
        <v>0.478082191780822</v>
      </c>
      <c r="S12" s="3" t="n">
        <f aca="false">'Cyprus Scaled'!U17/365</f>
        <v>0.714520547945206</v>
      </c>
      <c r="T12" s="3" t="n">
        <f aca="false">'Cyprus Scaled'!V17/365</f>
        <v>0.495890410958904</v>
      </c>
      <c r="U12" s="3" t="n">
        <f aca="false">'Cyprus Scaled'!W17/365</f>
        <v>0.384657534246575</v>
      </c>
      <c r="V12" s="3" t="n">
        <f aca="false">'Cyprus Scaled'!X17/365</f>
        <v>0.101095890410959</v>
      </c>
      <c r="W12" s="3" t="n">
        <f aca="false">'Cyprus Scaled'!Y17/365</f>
        <v>1.42630136986301</v>
      </c>
      <c r="X12" s="3" t="n">
        <f aca="false">'Cyprus Scaled'!Z17/365</f>
        <v>2.56876712328767</v>
      </c>
      <c r="Y12" s="3" t="n">
        <f aca="false">'Cyprus Scaled'!AA17/365</f>
        <v>0.482191780821918</v>
      </c>
      <c r="Z12" s="3" t="n">
        <f aca="false">'Cyprus Scaled'!AB17/365</f>
        <v>5.30191780821918</v>
      </c>
      <c r="AA12" s="3" t="n">
        <f aca="false">'Cyprus Scaled'!AC17/365</f>
        <v>8.52986301369863</v>
      </c>
      <c r="AB12" s="3" t="n">
        <f aca="false">'Cyprus Scaled'!AD17/365</f>
        <v>2.12301369863014</v>
      </c>
      <c r="AC12" s="3" t="n">
        <f aca="false">'Cyprus Scaled'!AE17/365</f>
        <v>0.387123287671233</v>
      </c>
      <c r="AD12" s="3" t="n">
        <f aca="false">'Cyprus Scaled'!AF17/365</f>
        <v>0.0112328767123288</v>
      </c>
      <c r="AE12" s="3" t="n">
        <f aca="false">'Cyprus Scaled'!AG17/365</f>
        <v>2.63917808219178</v>
      </c>
      <c r="AF12" s="3" t="n">
        <f aca="false">'Cyprus Scaled'!AH17/365</f>
        <v>0.217808219178082</v>
      </c>
      <c r="AG12" s="3" t="n">
        <f aca="false">'Cyprus Scaled'!AI17/365</f>
        <v>1.43890410958904</v>
      </c>
      <c r="AH12" s="3" t="n">
        <f aca="false">'Cyprus Scaled'!AJ17/365</f>
        <v>0.561369863013699</v>
      </c>
      <c r="AI12" s="3" t="n">
        <f aca="false">'Cyprus Scaled'!AK17/365</f>
        <v>1.07835616438356</v>
      </c>
      <c r="AJ12" s="3" t="n">
        <f aca="false">'Cyprus Scaled'!AL17/365</f>
        <v>2.90547945205479</v>
      </c>
      <c r="AK12" s="3" t="n">
        <f aca="false">'Cyprus Scaled'!AM17/365</f>
        <v>2.9227397260274</v>
      </c>
      <c r="AL12" s="3" t="n">
        <f aca="false">'Cyprus Scaled'!AN17/365</f>
        <v>7.76520547945206</v>
      </c>
      <c r="AM12" s="3" t="n">
        <f aca="false">'Cyprus Scaled'!AO17/365</f>
        <v>3.90958904109589</v>
      </c>
      <c r="AN12" s="3" t="n">
        <f aca="false">'Cyprus Scaled'!AP17/365</f>
        <v>2.6841095890411</v>
      </c>
      <c r="AO12" s="3" t="n">
        <f aca="false">'Cyprus Scaled'!AQ17/365</f>
        <v>4.95479452054795</v>
      </c>
      <c r="AP12" s="3" t="n">
        <f aca="false">'Cyprus Scaled'!AR17/365</f>
        <v>3.58493150684931</v>
      </c>
      <c r="AQ12" s="3" t="n">
        <f aca="false">'Cyprus Scaled'!AS17/365</f>
        <v>3.04958904109589</v>
      </c>
      <c r="AR12" s="3" t="n">
        <f aca="false">'Cyprus Scaled'!AT17/365</f>
        <v>1.10547945205479</v>
      </c>
      <c r="AS12" s="3" t="n">
        <f aca="false">'Cyprus Scaled'!AU17/365</f>
        <v>0.613424657534247</v>
      </c>
      <c r="AT12" s="3" t="n">
        <f aca="false">'Cyprus Scaled'!AV17/365</f>
        <v>0.0435616438356164</v>
      </c>
    </row>
    <row r="13" customFormat="false" ht="12.8" hidden="false" customHeight="false" outlineLevel="0" collapsed="false">
      <c r="A13" s="0" t="s">
        <v>56</v>
      </c>
      <c r="B13" s="3" t="n">
        <f aca="false">'Cyprus Scaled'!D18/365</f>
        <v>17.6493150684932</v>
      </c>
      <c r="C13" s="3" t="n">
        <f aca="false">'Cyprus Scaled'!E18/365</f>
        <v>0.388219178082192</v>
      </c>
      <c r="D13" s="3" t="n">
        <f aca="false">'Cyprus Scaled'!F18/365</f>
        <v>0.492054794520548</v>
      </c>
      <c r="E13" s="3" t="n">
        <f aca="false">'Cyprus Scaled'!G18/365</f>
        <v>2.53068493150685</v>
      </c>
      <c r="F13" s="3" t="n">
        <f aca="false">'Cyprus Scaled'!H18/365</f>
        <v>0.183561643835616</v>
      </c>
      <c r="G13" s="3" t="n">
        <f aca="false">'Cyprus Scaled'!I18/365</f>
        <v>8.87808219178082</v>
      </c>
      <c r="H13" s="3" t="n">
        <f aca="false">'Cyprus Scaled'!J18/365</f>
        <v>1.32</v>
      </c>
      <c r="I13" s="3" t="n">
        <f aca="false">'Cyprus Scaled'!K18/365</f>
        <v>4.48438356164384</v>
      </c>
      <c r="J13" s="3" t="n">
        <f aca="false">'Cyprus Scaled'!L18/365</f>
        <v>13.087397260274</v>
      </c>
      <c r="K13" s="3" t="n">
        <f aca="false">'Cyprus Scaled'!M18/365</f>
        <v>2.37479452054795</v>
      </c>
      <c r="L13" s="3" t="n">
        <f aca="false">'Cyprus Scaled'!N18/365</f>
        <v>7.95287671232877</v>
      </c>
      <c r="M13" s="3" t="n">
        <f aca="false">'Cyprus Scaled'!O18/365</f>
        <v>5.0441095890411</v>
      </c>
      <c r="N13" s="3" t="n">
        <f aca="false">'Cyprus Scaled'!P18/365</f>
        <v>3.47178082191781</v>
      </c>
      <c r="O13" s="3" t="n">
        <f aca="false">'Cyprus Scaled'!Q18/365</f>
        <v>3.81780821917808</v>
      </c>
      <c r="P13" s="3" t="n">
        <f aca="false">'Cyprus Scaled'!R18/365</f>
        <v>5.62958904109589</v>
      </c>
      <c r="Q13" s="3" t="n">
        <f aca="false">'Cyprus Scaled'!S18/365</f>
        <v>9.04</v>
      </c>
      <c r="R13" s="3" t="n">
        <f aca="false">'Cyprus Scaled'!T18/365</f>
        <v>11.113698630137</v>
      </c>
      <c r="S13" s="3" t="n">
        <f aca="false">'Cyprus Scaled'!U18/365</f>
        <v>5.67835616438356</v>
      </c>
      <c r="T13" s="3" t="n">
        <f aca="false">'Cyprus Scaled'!V18/365</f>
        <v>17.6654794520548</v>
      </c>
      <c r="U13" s="3" t="n">
        <f aca="false">'Cyprus Scaled'!W18/365</f>
        <v>2.38465753424658</v>
      </c>
      <c r="V13" s="3" t="n">
        <f aca="false">'Cyprus Scaled'!X18/365</f>
        <v>1.42684931506849</v>
      </c>
      <c r="W13" s="3" t="n">
        <f aca="false">'Cyprus Scaled'!Y18/365</f>
        <v>7.23780821917808</v>
      </c>
      <c r="X13" s="3" t="n">
        <f aca="false">'Cyprus Scaled'!Z18/365</f>
        <v>13.4432876712329</v>
      </c>
      <c r="Y13" s="3" t="n">
        <f aca="false">'Cyprus Scaled'!AA18/365</f>
        <v>5.96301369863014</v>
      </c>
      <c r="Z13" s="3" t="n">
        <f aca="false">'Cyprus Scaled'!AB18/365</f>
        <v>48.4608219178082</v>
      </c>
      <c r="AA13" s="3" t="n">
        <f aca="false">'Cyprus Scaled'!AC18/365</f>
        <v>58.487397260274</v>
      </c>
      <c r="AB13" s="3" t="n">
        <f aca="false">'Cyprus Scaled'!AD18/365</f>
        <v>15.4945205479452</v>
      </c>
      <c r="AC13" s="3" t="n">
        <f aca="false">'Cyprus Scaled'!AE18/365</f>
        <v>2.0772602739726</v>
      </c>
      <c r="AD13" s="3" t="n">
        <f aca="false">'Cyprus Scaled'!AF18/365</f>
        <v>2.79232876712329</v>
      </c>
      <c r="AE13" s="3" t="n">
        <f aca="false">'Cyprus Scaled'!AG18/365</f>
        <v>7.90109589041096</v>
      </c>
      <c r="AF13" s="3" t="n">
        <f aca="false">'Cyprus Scaled'!AH18/365</f>
        <v>2.32630136986301</v>
      </c>
      <c r="AG13" s="3" t="n">
        <f aca="false">'Cyprus Scaled'!AI18/365</f>
        <v>11.8482191780822</v>
      </c>
      <c r="AH13" s="3" t="n">
        <f aca="false">'Cyprus Scaled'!AJ18/365</f>
        <v>10.8775342465753</v>
      </c>
      <c r="AI13" s="3" t="n">
        <f aca="false">'Cyprus Scaled'!AK18/365</f>
        <v>7.51260273972603</v>
      </c>
      <c r="AJ13" s="3" t="n">
        <f aca="false">'Cyprus Scaled'!AL18/365</f>
        <v>20.0079452054795</v>
      </c>
      <c r="AK13" s="3" t="n">
        <f aca="false">'Cyprus Scaled'!AM18/365</f>
        <v>20.9753424657534</v>
      </c>
      <c r="AL13" s="3" t="n">
        <f aca="false">'Cyprus Scaled'!AN18/365</f>
        <v>83.601095890411</v>
      </c>
      <c r="AM13" s="3" t="n">
        <f aca="false">'Cyprus Scaled'!AO18/365</f>
        <v>34.027397260274</v>
      </c>
      <c r="AN13" s="3" t="n">
        <f aca="false">'Cyprus Scaled'!AP18/365</f>
        <v>24.4471232876712</v>
      </c>
      <c r="AO13" s="3" t="n">
        <f aca="false">'Cyprus Scaled'!AQ18/365</f>
        <v>36.7419178082192</v>
      </c>
      <c r="AP13" s="3" t="n">
        <f aca="false">'Cyprus Scaled'!AR18/365</f>
        <v>32.9241095890411</v>
      </c>
      <c r="AQ13" s="3" t="n">
        <f aca="false">'Cyprus Scaled'!AS18/365</f>
        <v>60.9561643835616</v>
      </c>
      <c r="AR13" s="3" t="n">
        <f aca="false">'Cyprus Scaled'!AT18/365</f>
        <v>8.12109589041096</v>
      </c>
      <c r="AS13" s="3" t="n">
        <f aca="false">'Cyprus Scaled'!AU18/365</f>
        <v>10.3728767123288</v>
      </c>
      <c r="AT13" s="3" t="n">
        <f aca="false">'Cyprus Scaled'!AV18/365</f>
        <v>1.14219178082192</v>
      </c>
    </row>
    <row r="14" customFormat="false" ht="12.8" hidden="false" customHeight="false" outlineLevel="0" collapsed="false">
      <c r="A14" s="0" t="s">
        <v>57</v>
      </c>
      <c r="B14" s="3" t="n">
        <f aca="false">'Cyprus Scaled'!D19/365</f>
        <v>121.558904109589</v>
      </c>
      <c r="C14" s="3" t="n">
        <f aca="false">'Cyprus Scaled'!E19/365</f>
        <v>2.43479452054795</v>
      </c>
      <c r="D14" s="3" t="n">
        <f aca="false">'Cyprus Scaled'!F19/365</f>
        <v>0.615068493150685</v>
      </c>
      <c r="E14" s="3" t="n">
        <f aca="false">'Cyprus Scaled'!G19/365</f>
        <v>5.14904109589041</v>
      </c>
      <c r="F14" s="3" t="n">
        <f aca="false">'Cyprus Scaled'!H19/365</f>
        <v>0.375342465753425</v>
      </c>
      <c r="G14" s="3" t="n">
        <f aca="false">'Cyprus Scaled'!I19/365</f>
        <v>134.624657534247</v>
      </c>
      <c r="H14" s="3" t="n">
        <f aca="false">'Cyprus Scaled'!J19/365</f>
        <v>15.3484931506849</v>
      </c>
      <c r="I14" s="3" t="n">
        <f aca="false">'Cyprus Scaled'!K19/365</f>
        <v>10.7208219178082</v>
      </c>
      <c r="J14" s="3" t="n">
        <f aca="false">'Cyprus Scaled'!L19/365</f>
        <v>28.1586301369863</v>
      </c>
      <c r="K14" s="3" t="n">
        <f aca="false">'Cyprus Scaled'!M19/365</f>
        <v>16.2490410958904</v>
      </c>
      <c r="L14" s="3" t="n">
        <f aca="false">'Cyprus Scaled'!N19/365</f>
        <v>62.1778082191781</v>
      </c>
      <c r="M14" s="3" t="n">
        <f aca="false">'Cyprus Scaled'!O19/365</f>
        <v>39.9052054794521</v>
      </c>
      <c r="N14" s="3" t="n">
        <f aca="false">'Cyprus Scaled'!P19/365</f>
        <v>34.3915068493151</v>
      </c>
      <c r="O14" s="3" t="n">
        <f aca="false">'Cyprus Scaled'!Q19/365</f>
        <v>25.9098630136986</v>
      </c>
      <c r="P14" s="3" t="n">
        <f aca="false">'Cyprus Scaled'!R19/365</f>
        <v>21.74</v>
      </c>
      <c r="Q14" s="3" t="n">
        <f aca="false">'Cyprus Scaled'!S19/365</f>
        <v>64.88</v>
      </c>
      <c r="R14" s="3" t="n">
        <f aca="false">'Cyprus Scaled'!T19/365</f>
        <v>40.4561643835616</v>
      </c>
      <c r="S14" s="3" t="n">
        <f aca="false">'Cyprus Scaled'!U19/365</f>
        <v>21.3150684931507</v>
      </c>
      <c r="T14" s="3" t="n">
        <f aca="false">'Cyprus Scaled'!V19/365</f>
        <v>37.778904109589</v>
      </c>
      <c r="U14" s="3" t="n">
        <f aca="false">'Cyprus Scaled'!W19/365</f>
        <v>40.0194520547945</v>
      </c>
      <c r="V14" s="3" t="n">
        <f aca="false">'Cyprus Scaled'!X19/365</f>
        <v>49.3671232876712</v>
      </c>
      <c r="W14" s="3" t="n">
        <f aca="false">'Cyprus Scaled'!Y19/365</f>
        <v>93.866301369863</v>
      </c>
      <c r="X14" s="3" t="n">
        <f aca="false">'Cyprus Scaled'!Z19/365</f>
        <v>116.309589041096</v>
      </c>
      <c r="Y14" s="3" t="n">
        <f aca="false">'Cyprus Scaled'!AA19/365</f>
        <v>50.8961643835616</v>
      </c>
      <c r="Z14" s="3" t="n">
        <f aca="false">'Cyprus Scaled'!AB19/365</f>
        <v>381.419726027397</v>
      </c>
      <c r="AA14" s="3" t="n">
        <f aca="false">'Cyprus Scaled'!AC19/365</f>
        <v>702.304109589041</v>
      </c>
      <c r="AB14" s="3" t="n">
        <f aca="false">'Cyprus Scaled'!AD19/365</f>
        <v>149.854794520548</v>
      </c>
      <c r="AC14" s="3" t="n">
        <f aca="false">'Cyprus Scaled'!AE19/365</f>
        <v>5.72027397260274</v>
      </c>
      <c r="AD14" s="3" t="n">
        <f aca="false">'Cyprus Scaled'!AF19/365</f>
        <v>21.9887671232877</v>
      </c>
      <c r="AE14" s="3" t="n">
        <f aca="false">'Cyprus Scaled'!AG19/365</f>
        <v>99.7479452054795</v>
      </c>
      <c r="AF14" s="3" t="n">
        <f aca="false">'Cyprus Scaled'!AH19/365</f>
        <v>28.0238356164384</v>
      </c>
      <c r="AG14" s="3" t="n">
        <f aca="false">'Cyprus Scaled'!AI19/365</f>
        <v>200.279452054795</v>
      </c>
      <c r="AH14" s="3" t="n">
        <f aca="false">'Cyprus Scaled'!AJ19/365</f>
        <v>83.0375342465753</v>
      </c>
      <c r="AI14" s="3" t="n">
        <f aca="false">'Cyprus Scaled'!AK19/365</f>
        <v>80.9871232876712</v>
      </c>
      <c r="AJ14" s="3" t="n">
        <f aca="false">'Cyprus Scaled'!AL19/365</f>
        <v>199.67095890411</v>
      </c>
      <c r="AK14" s="3" t="n">
        <f aca="false">'Cyprus Scaled'!AM19/365</f>
        <v>261.951232876712</v>
      </c>
      <c r="AL14" s="3" t="n">
        <f aca="false">'Cyprus Scaled'!AN19/365</f>
        <v>876.804383561644</v>
      </c>
      <c r="AM14" s="3" t="n">
        <f aca="false">'Cyprus Scaled'!AO19/365</f>
        <v>553.098630136986</v>
      </c>
      <c r="AN14" s="3" t="n">
        <f aca="false">'Cyprus Scaled'!AP19/365</f>
        <v>398.361369863014</v>
      </c>
      <c r="AO14" s="3" t="n">
        <f aca="false">'Cyprus Scaled'!AQ19/365</f>
        <v>530.272328767123</v>
      </c>
      <c r="AP14" s="3" t="n">
        <f aca="false">'Cyprus Scaled'!AR19/365</f>
        <v>365.301917808219</v>
      </c>
      <c r="AQ14" s="3" t="n">
        <f aca="false">'Cyprus Scaled'!AS19/365</f>
        <v>623.005205479452</v>
      </c>
      <c r="AR14" s="3" t="n">
        <f aca="false">'Cyprus Scaled'!AT19/365</f>
        <v>95.0978082191781</v>
      </c>
      <c r="AS14" s="3" t="n">
        <f aca="false">'Cyprus Scaled'!AU19/365</f>
        <v>91.4928767123288</v>
      </c>
      <c r="AT14" s="3" t="n">
        <f aca="false">'Cyprus Scaled'!AV19/365</f>
        <v>9.66109589041096</v>
      </c>
    </row>
    <row r="15" customFormat="false" ht="12.8" hidden="false" customHeight="false" outlineLevel="0" collapsed="false">
      <c r="A15" s="0" t="s">
        <v>58</v>
      </c>
      <c r="B15" s="3" t="n">
        <f aca="false">'Cyprus Scaled'!D20/365</f>
        <v>71.9698630136986</v>
      </c>
      <c r="C15" s="3" t="n">
        <f aca="false">'Cyprus Scaled'!E20/365</f>
        <v>0.875068493150685</v>
      </c>
      <c r="D15" s="3" t="n">
        <f aca="false">'Cyprus Scaled'!F20/365</f>
        <v>6.25424657534247</v>
      </c>
      <c r="E15" s="3" t="n">
        <f aca="false">'Cyprus Scaled'!G20/365</f>
        <v>7.45260273972603</v>
      </c>
      <c r="F15" s="3" t="n">
        <f aca="false">'Cyprus Scaled'!H20/365</f>
        <v>0.36</v>
      </c>
      <c r="G15" s="3" t="n">
        <f aca="false">'Cyprus Scaled'!I20/365</f>
        <v>152.991232876712</v>
      </c>
      <c r="H15" s="3" t="n">
        <f aca="false">'Cyprus Scaled'!J20/365</f>
        <v>26.0961643835616</v>
      </c>
      <c r="I15" s="3" t="n">
        <f aca="false">'Cyprus Scaled'!K20/365</f>
        <v>22.4260273972603</v>
      </c>
      <c r="J15" s="3" t="n">
        <f aca="false">'Cyprus Scaled'!L20/365</f>
        <v>59.3693150684932</v>
      </c>
      <c r="K15" s="3" t="n">
        <f aca="false">'Cyprus Scaled'!M20/365</f>
        <v>14.6709589041096</v>
      </c>
      <c r="L15" s="3" t="n">
        <f aca="false">'Cyprus Scaled'!N20/365</f>
        <v>152.44602739726</v>
      </c>
      <c r="M15" s="3" t="n">
        <f aca="false">'Cyprus Scaled'!O20/365</f>
        <v>82.8432876712329</v>
      </c>
      <c r="N15" s="3" t="n">
        <f aca="false">'Cyprus Scaled'!P20/365</f>
        <v>98.6895890410959</v>
      </c>
      <c r="O15" s="3" t="n">
        <f aca="false">'Cyprus Scaled'!Q20/365</f>
        <v>60.2704109589041</v>
      </c>
      <c r="P15" s="3" t="n">
        <f aca="false">'Cyprus Scaled'!R20/365</f>
        <v>74.0630136986301</v>
      </c>
      <c r="Q15" s="3" t="n">
        <f aca="false">'Cyprus Scaled'!S20/365</f>
        <v>189.252054794521</v>
      </c>
      <c r="R15" s="3" t="n">
        <f aca="false">'Cyprus Scaled'!T20/365</f>
        <v>141.373424657534</v>
      </c>
      <c r="S15" s="3" t="n">
        <f aca="false">'Cyprus Scaled'!U20/365</f>
        <v>148.687671232877</v>
      </c>
      <c r="T15" s="3" t="n">
        <f aca="false">'Cyprus Scaled'!V20/365</f>
        <v>346.145479452055</v>
      </c>
      <c r="U15" s="3" t="n">
        <f aca="false">'Cyprus Scaled'!W20/365</f>
        <v>450.849863013699</v>
      </c>
      <c r="V15" s="3" t="n">
        <f aca="false">'Cyprus Scaled'!X20/365</f>
        <v>48.7865753424658</v>
      </c>
      <c r="W15" s="3" t="n">
        <f aca="false">'Cyprus Scaled'!Y20/365</f>
        <v>131.825753424658</v>
      </c>
      <c r="X15" s="3" t="n">
        <f aca="false">'Cyprus Scaled'!Z20/365</f>
        <v>191.942739726027</v>
      </c>
      <c r="Y15" s="3" t="n">
        <f aca="false">'Cyprus Scaled'!AA20/365</f>
        <v>109.115616438356</v>
      </c>
      <c r="Z15" s="3" t="n">
        <f aca="false">'Cyprus Scaled'!AB20/365</f>
        <v>484.351506849315</v>
      </c>
      <c r="AA15" s="3" t="n">
        <f aca="false">'Cyprus Scaled'!AC20/365</f>
        <v>983.060273972603</v>
      </c>
      <c r="AB15" s="3" t="n">
        <f aca="false">'Cyprus Scaled'!AD20/365</f>
        <v>166.967397260274</v>
      </c>
      <c r="AC15" s="3" t="n">
        <f aca="false">'Cyprus Scaled'!AE20/365</f>
        <v>24.6750684931507</v>
      </c>
      <c r="AD15" s="3" t="n">
        <f aca="false">'Cyprus Scaled'!AF20/365</f>
        <v>23.846301369863</v>
      </c>
      <c r="AE15" s="3" t="n">
        <f aca="false">'Cyprus Scaled'!AG20/365</f>
        <v>170.006301369863</v>
      </c>
      <c r="AF15" s="3" t="n">
        <f aca="false">'Cyprus Scaled'!AH20/365</f>
        <v>54.1643835616438</v>
      </c>
      <c r="AG15" s="3" t="n">
        <f aca="false">'Cyprus Scaled'!AI20/365</f>
        <v>159.972328767123</v>
      </c>
      <c r="AH15" s="3" t="n">
        <f aca="false">'Cyprus Scaled'!AJ20/365</f>
        <v>101.298630136986</v>
      </c>
      <c r="AI15" s="3" t="n">
        <f aca="false">'Cyprus Scaled'!AK20/365</f>
        <v>86.8597260273973</v>
      </c>
      <c r="AJ15" s="3" t="n">
        <f aca="false">'Cyprus Scaled'!AL20/365</f>
        <v>286.87397260274</v>
      </c>
      <c r="AK15" s="3" t="n">
        <f aca="false">'Cyprus Scaled'!AM20/365</f>
        <v>377.975342465753</v>
      </c>
      <c r="AL15" s="3" t="n">
        <f aca="false">'Cyprus Scaled'!AN20/365</f>
        <v>1037.65260273973</v>
      </c>
      <c r="AM15" s="3" t="n">
        <f aca="false">'Cyprus Scaled'!AO20/365</f>
        <v>634.492054794521</v>
      </c>
      <c r="AN15" s="3" t="n">
        <f aca="false">'Cyprus Scaled'!AP20/365</f>
        <v>513.86301369863</v>
      </c>
      <c r="AO15" s="3" t="n">
        <f aca="false">'Cyprus Scaled'!AQ20/365</f>
        <v>605.731506849315</v>
      </c>
      <c r="AP15" s="3" t="n">
        <f aca="false">'Cyprus Scaled'!AR20/365</f>
        <v>447.127397260274</v>
      </c>
      <c r="AQ15" s="3" t="n">
        <f aca="false">'Cyprus Scaled'!AS20/365</f>
        <v>757.064109589041</v>
      </c>
      <c r="AR15" s="3" t="n">
        <f aca="false">'Cyprus Scaled'!AT20/365</f>
        <v>133.647671232877</v>
      </c>
      <c r="AS15" s="3" t="n">
        <f aca="false">'Cyprus Scaled'!AU20/365</f>
        <v>218.525205479452</v>
      </c>
      <c r="AT15" s="3" t="n">
        <f aca="false">'Cyprus Scaled'!AV20/365</f>
        <v>24.1602739726027</v>
      </c>
    </row>
    <row r="16" customFormat="false" ht="12.8" hidden="false" customHeight="false" outlineLevel="0" collapsed="false">
      <c r="A16" s="0" t="s">
        <v>59</v>
      </c>
      <c r="B16" s="3" t="n">
        <f aca="false">'Cyprus Scaled'!D21/365</f>
        <v>20.0150684931507</v>
      </c>
      <c r="C16" s="3" t="n">
        <f aca="false">'Cyprus Scaled'!E21/365</f>
        <v>1.94547945205479</v>
      </c>
      <c r="D16" s="3" t="n">
        <f aca="false">'Cyprus Scaled'!F21/365</f>
        <v>0.297260273972603</v>
      </c>
      <c r="E16" s="3" t="n">
        <f aca="false">'Cyprus Scaled'!G21/365</f>
        <v>2.01506849315068</v>
      </c>
      <c r="F16" s="3" t="n">
        <f aca="false">'Cyprus Scaled'!H21/365</f>
        <v>0.0610958904109589</v>
      </c>
      <c r="G16" s="3" t="n">
        <f aca="false">'Cyprus Scaled'!I21/365</f>
        <v>16.7279452054795</v>
      </c>
      <c r="H16" s="3" t="n">
        <f aca="false">'Cyprus Scaled'!J21/365</f>
        <v>1.70219178082192</v>
      </c>
      <c r="I16" s="3" t="n">
        <f aca="false">'Cyprus Scaled'!K21/365</f>
        <v>0.315342465753425</v>
      </c>
      <c r="J16" s="3" t="n">
        <f aca="false">'Cyprus Scaled'!L21/365</f>
        <v>2.07150684931507</v>
      </c>
      <c r="K16" s="3" t="n">
        <f aca="false">'Cyprus Scaled'!M21/365</f>
        <v>2.56082191780822</v>
      </c>
      <c r="L16" s="3" t="n">
        <f aca="false">'Cyprus Scaled'!N21/365</f>
        <v>3.1372602739726</v>
      </c>
      <c r="M16" s="3" t="n">
        <f aca="false">'Cyprus Scaled'!O21/365</f>
        <v>2.60849315068493</v>
      </c>
      <c r="N16" s="3" t="n">
        <f aca="false">'Cyprus Scaled'!P21/365</f>
        <v>1.90849315068493</v>
      </c>
      <c r="O16" s="3" t="n">
        <f aca="false">'Cyprus Scaled'!Q21/365</f>
        <v>2.63671232876712</v>
      </c>
      <c r="P16" s="3" t="n">
        <f aca="false">'Cyprus Scaled'!R21/365</f>
        <v>3.60684931506849</v>
      </c>
      <c r="Q16" s="3" t="n">
        <f aca="false">'Cyprus Scaled'!S21/365</f>
        <v>3.32</v>
      </c>
      <c r="R16" s="3" t="n">
        <f aca="false">'Cyprus Scaled'!T21/365</f>
        <v>0.804109589041096</v>
      </c>
      <c r="S16" s="3" t="n">
        <f aca="false">'Cyprus Scaled'!U21/365</f>
        <v>1.04493150684932</v>
      </c>
      <c r="T16" s="3" t="n">
        <f aca="false">'Cyprus Scaled'!V21/365</f>
        <v>1.20438356164384</v>
      </c>
      <c r="U16" s="3" t="n">
        <f aca="false">'Cyprus Scaled'!W21/365</f>
        <v>0.158904109589041</v>
      </c>
      <c r="V16" s="3" t="n">
        <f aca="false">'Cyprus Scaled'!X21/365</f>
        <v>1.02630136986301</v>
      </c>
      <c r="W16" s="3" t="n">
        <f aca="false">'Cyprus Scaled'!Y21/365</f>
        <v>2.34958904109589</v>
      </c>
      <c r="X16" s="3" t="n">
        <f aca="false">'Cyprus Scaled'!Z21/365</f>
        <v>15.6386301369863</v>
      </c>
      <c r="Y16" s="3" t="n">
        <f aca="false">'Cyprus Scaled'!AA21/365</f>
        <v>6.60602739726027</v>
      </c>
      <c r="Z16" s="3" t="n">
        <f aca="false">'Cyprus Scaled'!AB21/365</f>
        <v>7.58054794520548</v>
      </c>
      <c r="AA16" s="3" t="n">
        <f aca="false">'Cyprus Scaled'!AC21/365</f>
        <v>65.1068493150685</v>
      </c>
      <c r="AB16" s="3" t="n">
        <f aca="false">'Cyprus Scaled'!AD21/365</f>
        <v>9.18520547945206</v>
      </c>
      <c r="AC16" s="3" t="n">
        <f aca="false">'Cyprus Scaled'!AE21/365</f>
        <v>14.8038356164384</v>
      </c>
      <c r="AD16" s="3" t="n">
        <f aca="false">'Cyprus Scaled'!AF21/365</f>
        <v>2.23205479452055</v>
      </c>
      <c r="AE16" s="3" t="n">
        <f aca="false">'Cyprus Scaled'!AG21/365</f>
        <v>9.66904109589041</v>
      </c>
      <c r="AF16" s="3" t="n">
        <f aca="false">'Cyprus Scaled'!AH21/365</f>
        <v>1.61479452054795</v>
      </c>
      <c r="AG16" s="3" t="n">
        <f aca="false">'Cyprus Scaled'!AI21/365</f>
        <v>37.2583561643836</v>
      </c>
      <c r="AH16" s="3" t="n">
        <f aca="false">'Cyprus Scaled'!AJ21/365</f>
        <v>2.35616438356164</v>
      </c>
      <c r="AI16" s="3" t="n">
        <f aca="false">'Cyprus Scaled'!AK21/365</f>
        <v>9.93890410958904</v>
      </c>
      <c r="AJ16" s="3" t="n">
        <f aca="false">'Cyprus Scaled'!AL21/365</f>
        <v>4.33123287671233</v>
      </c>
      <c r="AK16" s="3" t="n">
        <f aca="false">'Cyprus Scaled'!AM21/365</f>
        <v>27.8186301369863</v>
      </c>
      <c r="AL16" s="3" t="n">
        <f aca="false">'Cyprus Scaled'!AN21/365</f>
        <v>85.5876712328767</v>
      </c>
      <c r="AM16" s="3" t="n">
        <f aca="false">'Cyprus Scaled'!AO21/365</f>
        <v>17.3027397260274</v>
      </c>
      <c r="AN16" s="3" t="n">
        <f aca="false">'Cyprus Scaled'!AP21/365</f>
        <v>9.24356164383562</v>
      </c>
      <c r="AO16" s="3" t="n">
        <f aca="false">'Cyprus Scaled'!AQ21/365</f>
        <v>53.5512328767123</v>
      </c>
      <c r="AP16" s="3" t="n">
        <f aca="false">'Cyprus Scaled'!AR21/365</f>
        <v>28.7756164383562</v>
      </c>
      <c r="AQ16" s="3" t="n">
        <f aca="false">'Cyprus Scaled'!AS21/365</f>
        <v>22.3528767123288</v>
      </c>
      <c r="AR16" s="3" t="n">
        <f aca="false">'Cyprus Scaled'!AT21/365</f>
        <v>8.26547945205479</v>
      </c>
      <c r="AS16" s="3" t="n">
        <f aca="false">'Cyprus Scaled'!AU21/365</f>
        <v>7.47945205479452</v>
      </c>
      <c r="AT16" s="3" t="n">
        <f aca="false">'Cyprus Scaled'!AV21/365</f>
        <v>2.01452054794521</v>
      </c>
    </row>
    <row r="17" customFormat="false" ht="12.8" hidden="false" customHeight="false" outlineLevel="0" collapsed="false">
      <c r="A17" s="0" t="s">
        <v>60</v>
      </c>
      <c r="B17" s="3" t="n">
        <f aca="false">'Cyprus Scaled'!D22/365</f>
        <v>15.313698630137</v>
      </c>
      <c r="C17" s="3" t="n">
        <f aca="false">'Cyprus Scaled'!E22/365</f>
        <v>0.0578082191780822</v>
      </c>
      <c r="D17" s="3" t="n">
        <f aca="false">'Cyprus Scaled'!F22/365</f>
        <v>0.206301369863014</v>
      </c>
      <c r="E17" s="3" t="n">
        <f aca="false">'Cyprus Scaled'!G22/365</f>
        <v>0.404109589041096</v>
      </c>
      <c r="F17" s="3" t="n">
        <f aca="false">'Cyprus Scaled'!H22/365</f>
        <v>0.420547945205479</v>
      </c>
      <c r="G17" s="3" t="n">
        <f aca="false">'Cyprus Scaled'!I22/365</f>
        <v>7.84054794520548</v>
      </c>
      <c r="H17" s="3" t="n">
        <f aca="false">'Cyprus Scaled'!J22/365</f>
        <v>1.68575342465753</v>
      </c>
      <c r="I17" s="3" t="n">
        <f aca="false">'Cyprus Scaled'!K22/365</f>
        <v>0.994794520547945</v>
      </c>
      <c r="J17" s="3" t="n">
        <f aca="false">'Cyprus Scaled'!L22/365</f>
        <v>2.40547945205479</v>
      </c>
      <c r="K17" s="3" t="n">
        <f aca="false">'Cyprus Scaled'!M22/365</f>
        <v>2.80876712328767</v>
      </c>
      <c r="L17" s="3" t="n">
        <f aca="false">'Cyprus Scaled'!N22/365</f>
        <v>4.74712328767123</v>
      </c>
      <c r="M17" s="3" t="n">
        <f aca="false">'Cyprus Scaled'!O22/365</f>
        <v>4.74712328767123</v>
      </c>
      <c r="N17" s="3" t="n">
        <f aca="false">'Cyprus Scaled'!P22/365</f>
        <v>5.5786301369863</v>
      </c>
      <c r="O17" s="3" t="n">
        <f aca="false">'Cyprus Scaled'!Q22/365</f>
        <v>2.79452054794521</v>
      </c>
      <c r="P17" s="3" t="n">
        <f aca="false">'Cyprus Scaled'!R22/365</f>
        <v>2.50054794520548</v>
      </c>
      <c r="Q17" s="3" t="n">
        <f aca="false">'Cyprus Scaled'!S22/365</f>
        <v>5.87287671232877</v>
      </c>
      <c r="R17" s="3" t="n">
        <f aca="false">'Cyprus Scaled'!T22/365</f>
        <v>7.55205479452055</v>
      </c>
      <c r="S17" s="3" t="n">
        <f aca="false">'Cyprus Scaled'!U22/365</f>
        <v>3.8641095890411</v>
      </c>
      <c r="T17" s="3" t="n">
        <f aca="false">'Cyprus Scaled'!V22/365</f>
        <v>5.80602739726027</v>
      </c>
      <c r="U17" s="3" t="n">
        <f aca="false">'Cyprus Scaled'!W22/365</f>
        <v>15.8531506849315</v>
      </c>
      <c r="V17" s="3" t="n">
        <f aca="false">'Cyprus Scaled'!X22/365</f>
        <v>0.632876712328767</v>
      </c>
      <c r="W17" s="3" t="n">
        <f aca="false">'Cyprus Scaled'!Y22/365</f>
        <v>4.94767123287671</v>
      </c>
      <c r="X17" s="3" t="n">
        <f aca="false">'Cyprus Scaled'!Z22/365</f>
        <v>5.56904109589041</v>
      </c>
      <c r="Y17" s="3" t="n">
        <f aca="false">'Cyprus Scaled'!AA22/365</f>
        <v>3.16739726027397</v>
      </c>
      <c r="Z17" s="3" t="n">
        <f aca="false">'Cyprus Scaled'!AB22/365</f>
        <v>19.4413698630137</v>
      </c>
      <c r="AA17" s="3" t="n">
        <f aca="false">'Cyprus Scaled'!AC22/365</f>
        <v>40.292602739726</v>
      </c>
      <c r="AB17" s="3" t="n">
        <f aca="false">'Cyprus Scaled'!AD22/365</f>
        <v>11.2282191780822</v>
      </c>
      <c r="AC17" s="3" t="n">
        <f aca="false">'Cyprus Scaled'!AE22/365</f>
        <v>0.0375342465753425</v>
      </c>
      <c r="AD17" s="3" t="n">
        <f aca="false">'Cyprus Scaled'!AF22/365</f>
        <v>2.07561643835616</v>
      </c>
      <c r="AE17" s="3" t="n">
        <f aca="false">'Cyprus Scaled'!AG22/365</f>
        <v>7.11671232876712</v>
      </c>
      <c r="AF17" s="3" t="n">
        <f aca="false">'Cyprus Scaled'!AH22/365</f>
        <v>1.70164383561644</v>
      </c>
      <c r="AG17" s="3" t="n">
        <f aca="false">'Cyprus Scaled'!AI22/365</f>
        <v>7.00301369863014</v>
      </c>
      <c r="AH17" s="3" t="n">
        <f aca="false">'Cyprus Scaled'!AJ22/365</f>
        <v>3.58657534246575</v>
      </c>
      <c r="AI17" s="3" t="n">
        <f aca="false">'Cyprus Scaled'!AK22/365</f>
        <v>4.93671232876712</v>
      </c>
      <c r="AJ17" s="3" t="n">
        <f aca="false">'Cyprus Scaled'!AL22/365</f>
        <v>9.61945205479452</v>
      </c>
      <c r="AK17" s="3" t="n">
        <f aca="false">'Cyprus Scaled'!AM22/365</f>
        <v>12.9591780821918</v>
      </c>
      <c r="AL17" s="3" t="n">
        <f aca="false">'Cyprus Scaled'!AN22/365</f>
        <v>28.7197260273973</v>
      </c>
      <c r="AM17" s="3" t="n">
        <f aca="false">'Cyprus Scaled'!AO22/365</f>
        <v>22.7923287671233</v>
      </c>
      <c r="AN17" s="3" t="n">
        <f aca="false">'Cyprus Scaled'!AP22/365</f>
        <v>14.7706849315069</v>
      </c>
      <c r="AO17" s="3" t="n">
        <f aca="false">'Cyprus Scaled'!AQ22/365</f>
        <v>29.3484931506849</v>
      </c>
      <c r="AP17" s="3" t="n">
        <f aca="false">'Cyprus Scaled'!AR22/365</f>
        <v>16.3594520547945</v>
      </c>
      <c r="AQ17" s="3" t="n">
        <f aca="false">'Cyprus Scaled'!AS22/365</f>
        <v>16.6443835616438</v>
      </c>
      <c r="AR17" s="3" t="n">
        <f aca="false">'Cyprus Scaled'!AT22/365</f>
        <v>5.35972602739726</v>
      </c>
      <c r="AS17" s="3" t="n">
        <f aca="false">'Cyprus Scaled'!AU22/365</f>
        <v>5.19342465753425</v>
      </c>
      <c r="AT17" s="3" t="n">
        <f aca="false">'Cyprus Scaled'!AV22/365</f>
        <v>0.124931506849315</v>
      </c>
    </row>
    <row r="18" customFormat="false" ht="12.8" hidden="false" customHeight="false" outlineLevel="0" collapsed="false">
      <c r="A18" s="0" t="s">
        <v>61</v>
      </c>
      <c r="B18" s="3" t="n">
        <f aca="false">'Cyprus Scaled'!D23/365</f>
        <v>0.605205479452055</v>
      </c>
      <c r="C18" s="3" t="n">
        <f aca="false">'Cyprus Scaled'!E23/365</f>
        <v>2.18739726027397</v>
      </c>
      <c r="D18" s="3" t="n">
        <f aca="false">'Cyprus Scaled'!F23/365</f>
        <v>0.00410958904109589</v>
      </c>
      <c r="E18" s="3" t="n">
        <f aca="false">'Cyprus Scaled'!G23/365</f>
        <v>0.076986301369863</v>
      </c>
      <c r="F18" s="3" t="n">
        <f aca="false">'Cyprus Scaled'!H23/365</f>
        <v>0.000273972602739726</v>
      </c>
      <c r="G18" s="3" t="n">
        <f aca="false">'Cyprus Scaled'!I23/365</f>
        <v>2.76931506849315</v>
      </c>
      <c r="H18" s="3" t="n">
        <f aca="false">'Cyprus Scaled'!J23/365</f>
        <v>0.0756164383561644</v>
      </c>
      <c r="I18" s="3" t="n">
        <f aca="false">'Cyprus Scaled'!K23/365</f>
        <v>0.0454794520547945</v>
      </c>
      <c r="J18" s="3" t="n">
        <f aca="false">'Cyprus Scaled'!L23/365</f>
        <v>0.145205479452055</v>
      </c>
      <c r="K18" s="3" t="n">
        <f aca="false">'Cyprus Scaled'!M23/365</f>
        <v>0.010958904109589</v>
      </c>
      <c r="L18" s="3" t="n">
        <f aca="false">'Cyprus Scaled'!N23/365</f>
        <v>0.118904109589041</v>
      </c>
      <c r="M18" s="3" t="n">
        <f aca="false">'Cyprus Scaled'!O23/365</f>
        <v>-0.0115068493150685</v>
      </c>
      <c r="N18" s="3" t="n">
        <f aca="false">'Cyprus Scaled'!P23/365</f>
        <v>0.0879452054794521</v>
      </c>
      <c r="O18" s="3" t="n">
        <f aca="false">'Cyprus Scaled'!Q23/365</f>
        <v>0.333972602739726</v>
      </c>
      <c r="P18" s="3" t="n">
        <f aca="false">'Cyprus Scaled'!R23/365</f>
        <v>0.816438356164383</v>
      </c>
      <c r="Q18" s="3" t="n">
        <f aca="false">'Cyprus Scaled'!S23/365</f>
        <v>0.489315068493151</v>
      </c>
      <c r="R18" s="3" t="n">
        <f aca="false">'Cyprus Scaled'!T23/365</f>
        <v>0.0301369863013699</v>
      </c>
      <c r="S18" s="3" t="n">
        <f aca="false">'Cyprus Scaled'!U23/365</f>
        <v>0.0531506849315069</v>
      </c>
      <c r="T18" s="3" t="n">
        <f aca="false">'Cyprus Scaled'!V23/365</f>
        <v>0.52027397260274</v>
      </c>
      <c r="U18" s="3" t="n">
        <f aca="false">'Cyprus Scaled'!W23/365</f>
        <v>0.0136986301369863</v>
      </c>
      <c r="V18" s="3" t="n">
        <f aca="false">'Cyprus Scaled'!X23/365</f>
        <v>0.0126027397260274</v>
      </c>
      <c r="W18" s="3" t="n">
        <f aca="false">'Cyprus Scaled'!Y23/365</f>
        <v>0.752328767123288</v>
      </c>
      <c r="X18" s="3" t="n">
        <f aca="false">'Cyprus Scaled'!Z23/365</f>
        <v>2.25506849315068</v>
      </c>
      <c r="Y18" s="3" t="n">
        <f aca="false">'Cyprus Scaled'!AA23/365</f>
        <v>0.527123287671233</v>
      </c>
      <c r="Z18" s="3" t="n">
        <f aca="false">'Cyprus Scaled'!AB23/365</f>
        <v>5.03780821917808</v>
      </c>
      <c r="AA18" s="3" t="n">
        <f aca="false">'Cyprus Scaled'!AC23/365</f>
        <v>5.82164383561644</v>
      </c>
      <c r="AB18" s="3" t="n">
        <f aca="false">'Cyprus Scaled'!AD23/365</f>
        <v>0.781917808219178</v>
      </c>
      <c r="AC18" s="3" t="n">
        <f aca="false">'Cyprus Scaled'!AE23/365</f>
        <v>0.501917808219178</v>
      </c>
      <c r="AD18" s="3" t="n">
        <f aca="false">'Cyprus Scaled'!AF23/365</f>
        <v>1.72082191780822</v>
      </c>
      <c r="AE18" s="3" t="n">
        <f aca="false">'Cyprus Scaled'!AG23/365</f>
        <v>1.25671232876712</v>
      </c>
      <c r="AF18" s="3" t="n">
        <f aca="false">'Cyprus Scaled'!AH23/365</f>
        <v>0.187123287671233</v>
      </c>
      <c r="AG18" s="3" t="n">
        <f aca="false">'Cyprus Scaled'!AI23/365</f>
        <v>2.43945205479452</v>
      </c>
      <c r="AH18" s="3" t="n">
        <f aca="false">'Cyprus Scaled'!AJ23/365</f>
        <v>0.297260273972603</v>
      </c>
      <c r="AI18" s="3" t="n">
        <f aca="false">'Cyprus Scaled'!AK23/365</f>
        <v>0.809315068493151</v>
      </c>
      <c r="AJ18" s="3" t="n">
        <f aca="false">'Cyprus Scaled'!AL23/365</f>
        <v>1.76520547945205</v>
      </c>
      <c r="AK18" s="3" t="n">
        <f aca="false">'Cyprus Scaled'!AM23/365</f>
        <v>3.7827397260274</v>
      </c>
      <c r="AL18" s="3" t="n">
        <f aca="false">'Cyprus Scaled'!AN23/365</f>
        <v>7.38164383561644</v>
      </c>
      <c r="AM18" s="3" t="n">
        <f aca="false">'Cyprus Scaled'!AO23/365</f>
        <v>2.77095890410959</v>
      </c>
      <c r="AN18" s="3" t="n">
        <f aca="false">'Cyprus Scaled'!AP23/365</f>
        <v>2.85287671232877</v>
      </c>
      <c r="AO18" s="3" t="n">
        <f aca="false">'Cyprus Scaled'!AQ23/365</f>
        <v>3.47671232876712</v>
      </c>
      <c r="AP18" s="3" t="n">
        <f aca="false">'Cyprus Scaled'!AR23/365</f>
        <v>3.89095890410959</v>
      </c>
      <c r="AQ18" s="3" t="n">
        <f aca="false">'Cyprus Scaled'!AS23/365</f>
        <v>5.38191780821918</v>
      </c>
      <c r="AR18" s="3" t="n">
        <f aca="false">'Cyprus Scaled'!AT23/365</f>
        <v>0.912876712328767</v>
      </c>
      <c r="AS18" s="3" t="n">
        <f aca="false">'Cyprus Scaled'!AU23/365</f>
        <v>0.962465753424658</v>
      </c>
      <c r="AT18" s="3" t="n">
        <f aca="false">'Cyprus Scaled'!AV23/365</f>
        <v>0.0345205479452055</v>
      </c>
    </row>
    <row r="19" customFormat="false" ht="12.8" hidden="false" customHeight="false" outlineLevel="0" collapsed="false">
      <c r="A19" s="0" t="s">
        <v>62</v>
      </c>
      <c r="B19" s="3" t="n">
        <f aca="false">'Cyprus Scaled'!D24/365</f>
        <v>8.76164383561644</v>
      </c>
      <c r="C19" s="3" t="n">
        <f aca="false">'Cyprus Scaled'!E24/365</f>
        <v>0.498630136986301</v>
      </c>
      <c r="D19" s="3" t="n">
        <f aca="false">'Cyprus Scaled'!F24/365</f>
        <v>0.0923287671232877</v>
      </c>
      <c r="E19" s="3" t="n">
        <f aca="false">'Cyprus Scaled'!G24/365</f>
        <v>1.85945205479452</v>
      </c>
      <c r="F19" s="3" t="n">
        <f aca="false">'Cyprus Scaled'!H24/365</f>
        <v>0.0443835616438356</v>
      </c>
      <c r="G19" s="3" t="n">
        <f aca="false">'Cyprus Scaled'!I24/365</f>
        <v>29.5717808219178</v>
      </c>
      <c r="H19" s="3" t="n">
        <f aca="false">'Cyprus Scaled'!J24/365</f>
        <v>0.485205479452055</v>
      </c>
      <c r="I19" s="3" t="n">
        <f aca="false">'Cyprus Scaled'!K24/365</f>
        <v>1.11671232876712</v>
      </c>
      <c r="J19" s="3" t="n">
        <f aca="false">'Cyprus Scaled'!L24/365</f>
        <v>1.69671232876712</v>
      </c>
      <c r="K19" s="3" t="n">
        <f aca="false">'Cyprus Scaled'!M24/365</f>
        <v>31.8813698630137</v>
      </c>
      <c r="L19" s="3" t="n">
        <f aca="false">'Cyprus Scaled'!N24/365</f>
        <v>40.5295890410959</v>
      </c>
      <c r="M19" s="3" t="n">
        <f aca="false">'Cyprus Scaled'!O24/365</f>
        <v>119.534246575342</v>
      </c>
      <c r="N19" s="3" t="n">
        <f aca="false">'Cyprus Scaled'!P24/365</f>
        <v>3.2413698630137</v>
      </c>
      <c r="O19" s="3" t="n">
        <f aca="false">'Cyprus Scaled'!Q24/365</f>
        <v>4.31671232876712</v>
      </c>
      <c r="P19" s="3" t="n">
        <f aca="false">'Cyprus Scaled'!R24/365</f>
        <v>0.978356164383562</v>
      </c>
      <c r="Q19" s="3" t="n">
        <f aca="false">'Cyprus Scaled'!S24/365</f>
        <v>3.2172602739726</v>
      </c>
      <c r="R19" s="3" t="n">
        <f aca="false">'Cyprus Scaled'!T24/365</f>
        <v>35.6449315068493</v>
      </c>
      <c r="S19" s="3" t="n">
        <f aca="false">'Cyprus Scaled'!U24/365</f>
        <v>1.40383561643836</v>
      </c>
      <c r="T19" s="3" t="n">
        <f aca="false">'Cyprus Scaled'!V24/365</f>
        <v>11.92</v>
      </c>
      <c r="U19" s="3" t="n">
        <f aca="false">'Cyprus Scaled'!W24/365</f>
        <v>0.613424657534247</v>
      </c>
      <c r="V19" s="3" t="n">
        <f aca="false">'Cyprus Scaled'!X24/365</f>
        <v>0.578904109589041</v>
      </c>
      <c r="W19" s="3" t="n">
        <f aca="false">'Cyprus Scaled'!Y24/365</f>
        <v>55.7271232876712</v>
      </c>
      <c r="X19" s="3" t="n">
        <f aca="false">'Cyprus Scaled'!Z24/365</f>
        <v>9.7745205479452</v>
      </c>
      <c r="Y19" s="3" t="n">
        <f aca="false">'Cyprus Scaled'!AA24/365</f>
        <v>3.97178082191781</v>
      </c>
      <c r="Z19" s="3" t="n">
        <f aca="false">'Cyprus Scaled'!AB24/365</f>
        <v>25.4657534246575</v>
      </c>
      <c r="AA19" s="3" t="n">
        <f aca="false">'Cyprus Scaled'!AC24/365</f>
        <v>76.9361643835616</v>
      </c>
      <c r="AB19" s="3" t="n">
        <f aca="false">'Cyprus Scaled'!AD24/365</f>
        <v>7.97671232876712</v>
      </c>
      <c r="AC19" s="3" t="n">
        <f aca="false">'Cyprus Scaled'!AE24/365</f>
        <v>0.192602739726027</v>
      </c>
      <c r="AD19" s="3" t="n">
        <f aca="false">'Cyprus Scaled'!AF24/365</f>
        <v>4.63424657534247</v>
      </c>
      <c r="AE19" s="3" t="n">
        <f aca="false">'Cyprus Scaled'!AG24/365</f>
        <v>4.33479452054795</v>
      </c>
      <c r="AF19" s="3" t="n">
        <f aca="false">'Cyprus Scaled'!AH24/365</f>
        <v>2.60301369863014</v>
      </c>
      <c r="AG19" s="3" t="n">
        <f aca="false">'Cyprus Scaled'!AI24/365</f>
        <v>17.5372602739726</v>
      </c>
      <c r="AH19" s="3" t="n">
        <f aca="false">'Cyprus Scaled'!AJ24/365</f>
        <v>58.6608219178082</v>
      </c>
      <c r="AI19" s="3" t="n">
        <f aca="false">'Cyprus Scaled'!AK24/365</f>
        <v>9.97068493150685</v>
      </c>
      <c r="AJ19" s="3" t="n">
        <f aca="false">'Cyprus Scaled'!AL24/365</f>
        <v>56.2879452054794</v>
      </c>
      <c r="AK19" s="3" t="n">
        <f aca="false">'Cyprus Scaled'!AM24/365</f>
        <v>59.2506849315068</v>
      </c>
      <c r="AL19" s="3" t="n">
        <f aca="false">'Cyprus Scaled'!AN24/365</f>
        <v>63.626301369863</v>
      </c>
      <c r="AM19" s="3" t="n">
        <f aca="false">'Cyprus Scaled'!AO24/365</f>
        <v>45.2958904109589</v>
      </c>
      <c r="AN19" s="3" t="n">
        <f aca="false">'Cyprus Scaled'!AP24/365</f>
        <v>62.6849315068493</v>
      </c>
      <c r="AO19" s="3" t="n">
        <f aca="false">'Cyprus Scaled'!AQ24/365</f>
        <v>31.8906849315068</v>
      </c>
      <c r="AP19" s="3" t="n">
        <f aca="false">'Cyprus Scaled'!AR24/365</f>
        <v>26.2857534246575</v>
      </c>
      <c r="AQ19" s="3" t="n">
        <f aca="false">'Cyprus Scaled'!AS24/365</f>
        <v>46.1205479452055</v>
      </c>
      <c r="AR19" s="3" t="n">
        <f aca="false">'Cyprus Scaled'!AT24/365</f>
        <v>7.88328767123288</v>
      </c>
      <c r="AS19" s="3" t="n">
        <f aca="false">'Cyprus Scaled'!AU24/365</f>
        <v>5.19890410958904</v>
      </c>
      <c r="AT19" s="3" t="n">
        <f aca="false">'Cyprus Scaled'!AV24/365</f>
        <v>0.303013698630137</v>
      </c>
    </row>
    <row r="20" customFormat="false" ht="12.8" hidden="false" customHeight="false" outlineLevel="0" collapsed="false">
      <c r="A20" s="0" t="s">
        <v>63</v>
      </c>
      <c r="B20" s="3" t="n">
        <f aca="false">'Cyprus Scaled'!D25/365</f>
        <v>10.9301369863014</v>
      </c>
      <c r="C20" s="3" t="n">
        <f aca="false">'Cyprus Scaled'!E25/365</f>
        <v>0.671780821917808</v>
      </c>
      <c r="D20" s="3" t="n">
        <f aca="false">'Cyprus Scaled'!F25/365</f>
        <v>0.724931506849315</v>
      </c>
      <c r="E20" s="3" t="n">
        <f aca="false">'Cyprus Scaled'!G25/365</f>
        <v>7.37643835616438</v>
      </c>
      <c r="F20" s="3" t="n">
        <f aca="false">'Cyprus Scaled'!H25/365</f>
        <v>0.401095890410959</v>
      </c>
      <c r="G20" s="3" t="n">
        <f aca="false">'Cyprus Scaled'!I25/365</f>
        <v>12.8493150684932</v>
      </c>
      <c r="H20" s="3" t="n">
        <f aca="false">'Cyprus Scaled'!J25/365</f>
        <v>2.08712328767123</v>
      </c>
      <c r="I20" s="3" t="n">
        <f aca="false">'Cyprus Scaled'!K25/365</f>
        <v>0.575342465753425</v>
      </c>
      <c r="J20" s="3" t="n">
        <f aca="false">'Cyprus Scaled'!L25/365</f>
        <v>3.42219178082192</v>
      </c>
      <c r="K20" s="3" t="n">
        <f aca="false">'Cyprus Scaled'!M25/365</f>
        <v>9.68</v>
      </c>
      <c r="L20" s="3" t="n">
        <f aca="false">'Cyprus Scaled'!N25/365</f>
        <v>11.1408219178082</v>
      </c>
      <c r="M20" s="3" t="n">
        <f aca="false">'Cyprus Scaled'!O25/365</f>
        <v>9.05068493150685</v>
      </c>
      <c r="N20" s="3" t="n">
        <f aca="false">'Cyprus Scaled'!P25/365</f>
        <v>5.25287671232877</v>
      </c>
      <c r="O20" s="3" t="n">
        <f aca="false">'Cyprus Scaled'!Q25/365</f>
        <v>3.27698630136986</v>
      </c>
      <c r="P20" s="3" t="n">
        <f aca="false">'Cyprus Scaled'!R25/365</f>
        <v>1.62630136986301</v>
      </c>
      <c r="Q20" s="3" t="n">
        <f aca="false">'Cyprus Scaled'!S25/365</f>
        <v>9.48958904109589</v>
      </c>
      <c r="R20" s="3" t="n">
        <f aca="false">'Cyprus Scaled'!T25/365</f>
        <v>26.5767123287671</v>
      </c>
      <c r="S20" s="3" t="n">
        <f aca="false">'Cyprus Scaled'!U25/365</f>
        <v>1.5358904109589</v>
      </c>
      <c r="T20" s="3" t="n">
        <f aca="false">'Cyprus Scaled'!V25/365</f>
        <v>5.33808219178082</v>
      </c>
      <c r="U20" s="3" t="n">
        <f aca="false">'Cyprus Scaled'!W25/365</f>
        <v>1.05342465753425</v>
      </c>
      <c r="V20" s="3" t="n">
        <f aca="false">'Cyprus Scaled'!X25/365</f>
        <v>4.35589041095891</v>
      </c>
      <c r="W20" s="3" t="n">
        <f aca="false">'Cyprus Scaled'!Y25/365</f>
        <v>5.85698630136986</v>
      </c>
      <c r="X20" s="3" t="n">
        <f aca="false">'Cyprus Scaled'!Z25/365</f>
        <v>14.4419178082192</v>
      </c>
      <c r="Y20" s="3" t="n">
        <f aca="false">'Cyprus Scaled'!AA25/365</f>
        <v>1.71479452054795</v>
      </c>
      <c r="Z20" s="3" t="n">
        <f aca="false">'Cyprus Scaled'!AB25/365</f>
        <v>59.3027397260274</v>
      </c>
      <c r="AA20" s="3" t="n">
        <f aca="false">'Cyprus Scaled'!AC25/365</f>
        <v>88.4745205479452</v>
      </c>
      <c r="AB20" s="3" t="n">
        <f aca="false">'Cyprus Scaled'!AD25/365</f>
        <v>14.7104109589041</v>
      </c>
      <c r="AC20" s="3" t="n">
        <f aca="false">'Cyprus Scaled'!AE25/365</f>
        <v>2.86246575342466</v>
      </c>
      <c r="AD20" s="3" t="n">
        <f aca="false">'Cyprus Scaled'!AF25/365</f>
        <v>8.5013698630137</v>
      </c>
      <c r="AE20" s="3" t="n">
        <f aca="false">'Cyprus Scaled'!AG25/365</f>
        <v>2.40328767123288</v>
      </c>
      <c r="AF20" s="3" t="n">
        <f aca="false">'Cyprus Scaled'!AH25/365</f>
        <v>1.81616438356164</v>
      </c>
      <c r="AG20" s="3" t="n">
        <f aca="false">'Cyprus Scaled'!AI25/365</f>
        <v>18.4123287671233</v>
      </c>
      <c r="AH20" s="3" t="n">
        <f aca="false">'Cyprus Scaled'!AJ25/365</f>
        <v>5.40356164383562</v>
      </c>
      <c r="AI20" s="3" t="n">
        <f aca="false">'Cyprus Scaled'!AK25/365</f>
        <v>16.426301369863</v>
      </c>
      <c r="AJ20" s="3" t="n">
        <f aca="false">'Cyprus Scaled'!AL25/365</f>
        <v>62.8112328767123</v>
      </c>
      <c r="AK20" s="3" t="n">
        <f aca="false">'Cyprus Scaled'!AM25/365</f>
        <v>44.3008219178082</v>
      </c>
      <c r="AL20" s="3" t="n">
        <f aca="false">'Cyprus Scaled'!AN25/365</f>
        <v>140.219726027397</v>
      </c>
      <c r="AM20" s="3" t="n">
        <f aca="false">'Cyprus Scaled'!AO25/365</f>
        <v>67.0846575342466</v>
      </c>
      <c r="AN20" s="3" t="n">
        <f aca="false">'Cyprus Scaled'!AP25/365</f>
        <v>34.5994520547945</v>
      </c>
      <c r="AO20" s="3" t="n">
        <f aca="false">'Cyprus Scaled'!AQ25/365</f>
        <v>54.2145205479452</v>
      </c>
      <c r="AP20" s="3" t="n">
        <f aca="false">'Cyprus Scaled'!AR25/365</f>
        <v>61.4430136986301</v>
      </c>
      <c r="AQ20" s="3" t="n">
        <f aca="false">'Cyprus Scaled'!AS25/365</f>
        <v>56.5991780821918</v>
      </c>
      <c r="AR20" s="3" t="n">
        <f aca="false">'Cyprus Scaled'!AT25/365</f>
        <v>16.3230136986301</v>
      </c>
      <c r="AS20" s="3" t="n">
        <f aca="false">'Cyprus Scaled'!AU25/365</f>
        <v>9.23890410958904</v>
      </c>
      <c r="AT20" s="3" t="n">
        <f aca="false">'Cyprus Scaled'!AV25/365</f>
        <v>2.51068493150685</v>
      </c>
    </row>
    <row r="21" customFormat="false" ht="12.8" hidden="false" customHeight="false" outlineLevel="0" collapsed="false">
      <c r="A21" s="0" t="s">
        <v>64</v>
      </c>
      <c r="B21" s="3" t="n">
        <f aca="false">'Cyprus Scaled'!D26/365</f>
        <v>109.305479452055</v>
      </c>
      <c r="C21" s="3" t="n">
        <f aca="false">'Cyprus Scaled'!E26/365</f>
        <v>3.05315068493151</v>
      </c>
      <c r="D21" s="3" t="n">
        <f aca="false">'Cyprus Scaled'!F26/365</f>
        <v>9.35890410958904</v>
      </c>
      <c r="E21" s="3" t="n">
        <f aca="false">'Cyprus Scaled'!G26/365</f>
        <v>4.01315068493151</v>
      </c>
      <c r="F21" s="3" t="n">
        <f aca="false">'Cyprus Scaled'!H26/365</f>
        <v>0.648493150684932</v>
      </c>
      <c r="G21" s="3" t="n">
        <f aca="false">'Cyprus Scaled'!I26/365</f>
        <v>94.6175342465753</v>
      </c>
      <c r="H21" s="3" t="n">
        <f aca="false">'Cyprus Scaled'!J26/365</f>
        <v>83.6232876712329</v>
      </c>
      <c r="I21" s="3" t="n">
        <f aca="false">'Cyprus Scaled'!K26/365</f>
        <v>15.1969863013699</v>
      </c>
      <c r="J21" s="3" t="n">
        <f aca="false">'Cyprus Scaled'!L26/365</f>
        <v>32.3575342465753</v>
      </c>
      <c r="K21" s="3" t="n">
        <f aca="false">'Cyprus Scaled'!M26/365</f>
        <v>9.85780821917808</v>
      </c>
      <c r="L21" s="3" t="n">
        <f aca="false">'Cyprus Scaled'!N26/365</f>
        <v>39.8791780821918</v>
      </c>
      <c r="M21" s="3" t="n">
        <f aca="false">'Cyprus Scaled'!O26/365</f>
        <v>30.2734246575342</v>
      </c>
      <c r="N21" s="3" t="n">
        <f aca="false">'Cyprus Scaled'!P26/365</f>
        <v>41.2169863013699</v>
      </c>
      <c r="O21" s="3" t="n">
        <f aca="false">'Cyprus Scaled'!Q26/365</f>
        <v>31.5134246575342</v>
      </c>
      <c r="P21" s="3" t="n">
        <f aca="false">'Cyprus Scaled'!R26/365</f>
        <v>30.538904109589</v>
      </c>
      <c r="Q21" s="3" t="n">
        <f aca="false">'Cyprus Scaled'!S26/365</f>
        <v>107.935890410959</v>
      </c>
      <c r="R21" s="3" t="n">
        <f aca="false">'Cyprus Scaled'!T26/365</f>
        <v>27.12</v>
      </c>
      <c r="S21" s="3" t="n">
        <f aca="false">'Cyprus Scaled'!U26/365</f>
        <v>37.0758904109589</v>
      </c>
      <c r="T21" s="3" t="n">
        <f aca="false">'Cyprus Scaled'!V26/365</f>
        <v>126.341643835616</v>
      </c>
      <c r="U21" s="3" t="n">
        <f aca="false">'Cyprus Scaled'!W26/365</f>
        <v>49.2934246575342</v>
      </c>
      <c r="V21" s="3" t="n">
        <f aca="false">'Cyprus Scaled'!X26/365</f>
        <v>25.2838356164384</v>
      </c>
      <c r="W21" s="3" t="n">
        <f aca="false">'Cyprus Scaled'!Y26/365</f>
        <v>74.9945205479452</v>
      </c>
      <c r="X21" s="3" t="n">
        <f aca="false">'Cyprus Scaled'!Z26/365</f>
        <v>81.08</v>
      </c>
      <c r="Y21" s="3" t="n">
        <f aca="false">'Cyprus Scaled'!AA26/365</f>
        <v>52.687397260274</v>
      </c>
      <c r="Z21" s="3" t="n">
        <f aca="false">'Cyprus Scaled'!AB26/365</f>
        <v>218.336712328767</v>
      </c>
      <c r="AA21" s="3" t="n">
        <f aca="false">'Cyprus Scaled'!AC26/365</f>
        <v>614.709589041096</v>
      </c>
      <c r="AB21" s="3" t="n">
        <f aca="false">'Cyprus Scaled'!AD26/365</f>
        <v>146.697534246575</v>
      </c>
      <c r="AC21" s="3" t="n">
        <f aca="false">'Cyprus Scaled'!AE26/365</f>
        <v>12.0520547945205</v>
      </c>
      <c r="AD21" s="3" t="n">
        <f aca="false">'Cyprus Scaled'!AF26/365</f>
        <v>7.94109589041096</v>
      </c>
      <c r="AE21" s="3" t="n">
        <f aca="false">'Cyprus Scaled'!AG26/365</f>
        <v>107.782739726027</v>
      </c>
      <c r="AF21" s="3" t="n">
        <f aca="false">'Cyprus Scaled'!AH26/365</f>
        <v>10.3194520547945</v>
      </c>
      <c r="AG21" s="3" t="n">
        <f aca="false">'Cyprus Scaled'!AI26/365</f>
        <v>201.830136986301</v>
      </c>
      <c r="AH21" s="3" t="n">
        <f aca="false">'Cyprus Scaled'!AJ26/365</f>
        <v>29.0701369863014</v>
      </c>
      <c r="AI21" s="3" t="n">
        <f aca="false">'Cyprus Scaled'!AK26/365</f>
        <v>56.692602739726</v>
      </c>
      <c r="AJ21" s="3" t="n">
        <f aca="false">'Cyprus Scaled'!AL26/365</f>
        <v>102.909589041096</v>
      </c>
      <c r="AK21" s="3" t="n">
        <f aca="false">'Cyprus Scaled'!AM26/365</f>
        <v>250.011232876712</v>
      </c>
      <c r="AL21" s="3" t="n">
        <f aca="false">'Cyprus Scaled'!AN26/365</f>
        <v>694.177534246575</v>
      </c>
      <c r="AM21" s="3" t="n">
        <f aca="false">'Cyprus Scaled'!AO26/365</f>
        <v>327.099726027397</v>
      </c>
      <c r="AN21" s="3" t="n">
        <f aca="false">'Cyprus Scaled'!AP26/365</f>
        <v>168.806575342466</v>
      </c>
      <c r="AO21" s="3" t="n">
        <f aca="false">'Cyprus Scaled'!AQ26/365</f>
        <v>335.73698630137</v>
      </c>
      <c r="AP21" s="3" t="n">
        <f aca="false">'Cyprus Scaled'!AR26/365</f>
        <v>210.586301369863</v>
      </c>
      <c r="AQ21" s="3" t="n">
        <f aca="false">'Cyprus Scaled'!AS26/365</f>
        <v>304.99095890411</v>
      </c>
      <c r="AR21" s="3" t="n">
        <f aca="false">'Cyprus Scaled'!AT26/365</f>
        <v>58.4339726027397</v>
      </c>
      <c r="AS21" s="3" t="n">
        <f aca="false">'Cyprus Scaled'!AU26/365</f>
        <v>92.4791780821918</v>
      </c>
      <c r="AT21" s="3" t="n">
        <f aca="false">'Cyprus Scaled'!AV26/365</f>
        <v>58.5821917808219</v>
      </c>
    </row>
    <row r="22" customFormat="false" ht="12.8" hidden="false" customHeight="false" outlineLevel="0" collapsed="false">
      <c r="A22" s="0" t="s">
        <v>65</v>
      </c>
      <c r="B22" s="3" t="n">
        <f aca="false">'Cyprus Scaled'!D27/365</f>
        <v>117.83397260274</v>
      </c>
      <c r="C22" s="3" t="n">
        <f aca="false">'Cyprus Scaled'!E27/365</f>
        <v>18.2246575342466</v>
      </c>
      <c r="D22" s="3" t="n">
        <f aca="false">'Cyprus Scaled'!F27/365</f>
        <v>2.3958904109589</v>
      </c>
      <c r="E22" s="3" t="n">
        <f aca="false">'Cyprus Scaled'!G27/365</f>
        <v>4.97945205479452</v>
      </c>
      <c r="F22" s="3" t="n">
        <f aca="false">'Cyprus Scaled'!H27/365</f>
        <v>1.60849315068493</v>
      </c>
      <c r="G22" s="3" t="n">
        <f aca="false">'Cyprus Scaled'!I27/365</f>
        <v>311.916438356164</v>
      </c>
      <c r="H22" s="3" t="n">
        <f aca="false">'Cyprus Scaled'!J27/365</f>
        <v>36.2958904109589</v>
      </c>
      <c r="I22" s="3" t="n">
        <f aca="false">'Cyprus Scaled'!K27/365</f>
        <v>22.7512328767123</v>
      </c>
      <c r="J22" s="3" t="n">
        <f aca="false">'Cyprus Scaled'!L27/365</f>
        <v>113.80904109589</v>
      </c>
      <c r="K22" s="3" t="n">
        <f aca="false">'Cyprus Scaled'!M27/365</f>
        <v>56.4219178082192</v>
      </c>
      <c r="L22" s="3" t="n">
        <f aca="false">'Cyprus Scaled'!N27/365</f>
        <v>167.243835616438</v>
      </c>
      <c r="M22" s="3" t="n">
        <f aca="false">'Cyprus Scaled'!O27/365</f>
        <v>102.919452054795</v>
      </c>
      <c r="N22" s="3" t="n">
        <f aca="false">'Cyprus Scaled'!P27/365</f>
        <v>131.93095890411</v>
      </c>
      <c r="O22" s="3" t="n">
        <f aca="false">'Cyprus Scaled'!Q27/365</f>
        <v>72.7972602739726</v>
      </c>
      <c r="P22" s="3" t="n">
        <f aca="false">'Cyprus Scaled'!R27/365</f>
        <v>230.463287671233</v>
      </c>
      <c r="Q22" s="3" t="n">
        <f aca="false">'Cyprus Scaled'!S27/365</f>
        <v>132.197260273973</v>
      </c>
      <c r="R22" s="3" t="n">
        <f aca="false">'Cyprus Scaled'!T27/365</f>
        <v>212.701095890411</v>
      </c>
      <c r="S22" s="3" t="n">
        <f aca="false">'Cyprus Scaled'!U27/365</f>
        <v>176.606301369863</v>
      </c>
      <c r="T22" s="3" t="n">
        <f aca="false">'Cyprus Scaled'!V27/365</f>
        <v>408.129589041096</v>
      </c>
      <c r="U22" s="3" t="n">
        <f aca="false">'Cyprus Scaled'!W27/365</f>
        <v>302.959452054794</v>
      </c>
      <c r="V22" s="3" t="n">
        <f aca="false">'Cyprus Scaled'!X27/365</f>
        <v>49.6131506849315</v>
      </c>
      <c r="W22" s="3" t="n">
        <f aca="false">'Cyprus Scaled'!Y27/365</f>
        <v>187.961369863014</v>
      </c>
      <c r="X22" s="3" t="n">
        <f aca="false">'Cyprus Scaled'!Z27/365</f>
        <v>179.840273972603</v>
      </c>
      <c r="Y22" s="3" t="n">
        <f aca="false">'Cyprus Scaled'!AA27/365</f>
        <v>201.194520547945</v>
      </c>
      <c r="Z22" s="3" t="n">
        <f aca="false">'Cyprus Scaled'!AB27/365</f>
        <v>698.873698630137</v>
      </c>
      <c r="AA22" s="3" t="n">
        <f aca="false">'Cyprus Scaled'!AC27/365</f>
        <v>1704.52164383562</v>
      </c>
      <c r="AB22" s="3" t="n">
        <f aca="false">'Cyprus Scaled'!AD27/365</f>
        <v>435.287945205479</v>
      </c>
      <c r="AC22" s="3" t="n">
        <f aca="false">'Cyprus Scaled'!AE27/365</f>
        <v>29.5402739726027</v>
      </c>
      <c r="AD22" s="3" t="n">
        <f aca="false">'Cyprus Scaled'!AF27/365</f>
        <v>18.4857534246575</v>
      </c>
      <c r="AE22" s="3" t="n">
        <f aca="false">'Cyprus Scaled'!AG27/365</f>
        <v>180.072876712329</v>
      </c>
      <c r="AF22" s="3" t="n">
        <f aca="false">'Cyprus Scaled'!AH27/365</f>
        <v>27.7668493150685</v>
      </c>
      <c r="AG22" s="3" t="n">
        <f aca="false">'Cyprus Scaled'!AI27/365</f>
        <v>329.36301369863</v>
      </c>
      <c r="AH22" s="3" t="n">
        <f aca="false">'Cyprus Scaled'!AJ27/365</f>
        <v>115.911506849315</v>
      </c>
      <c r="AI22" s="3" t="n">
        <f aca="false">'Cyprus Scaled'!AK27/365</f>
        <v>229.351232876712</v>
      </c>
      <c r="AJ22" s="3" t="n">
        <f aca="false">'Cyprus Scaled'!AL27/365</f>
        <v>290.737260273973</v>
      </c>
      <c r="AK22" s="3" t="n">
        <f aca="false">'Cyprus Scaled'!AM27/365</f>
        <v>531.83397260274</v>
      </c>
      <c r="AL22" s="3" t="n">
        <f aca="false">'Cyprus Scaled'!AN27/365</f>
        <v>1525.07671232877</v>
      </c>
      <c r="AM22" s="3" t="n">
        <f aca="false">'Cyprus Scaled'!AO27/365</f>
        <v>593.456438356164</v>
      </c>
      <c r="AN22" s="3" t="n">
        <f aca="false">'Cyprus Scaled'!AP27/365</f>
        <v>458.59095890411</v>
      </c>
      <c r="AO22" s="3" t="n">
        <f aca="false">'Cyprus Scaled'!AQ27/365</f>
        <v>642.66301369863</v>
      </c>
      <c r="AP22" s="3" t="n">
        <f aca="false">'Cyprus Scaled'!AR27/365</f>
        <v>447.729589041096</v>
      </c>
      <c r="AQ22" s="3" t="n">
        <f aca="false">'Cyprus Scaled'!AS27/365</f>
        <v>1000.09534246575</v>
      </c>
      <c r="AR22" s="3" t="n">
        <f aca="false">'Cyprus Scaled'!AT27/365</f>
        <v>120.453150684932</v>
      </c>
      <c r="AS22" s="3" t="n">
        <f aca="false">'Cyprus Scaled'!AU27/365</f>
        <v>166.156712328767</v>
      </c>
      <c r="AT22" s="3" t="n">
        <f aca="false">'Cyprus Scaled'!AV27/365</f>
        <v>0</v>
      </c>
    </row>
    <row r="23" customFormat="false" ht="12.8" hidden="false" customHeight="false" outlineLevel="0" collapsed="false">
      <c r="A23" s="0" t="s">
        <v>66</v>
      </c>
      <c r="B23" s="3" t="n">
        <f aca="false">'Cyprus Scaled'!D28/365</f>
        <v>74.318904109589</v>
      </c>
      <c r="C23" s="3" t="n">
        <f aca="false">'Cyprus Scaled'!E28/365</f>
        <v>8.20904109589041</v>
      </c>
      <c r="D23" s="3" t="n">
        <f aca="false">'Cyprus Scaled'!F28/365</f>
        <v>0.746027397260274</v>
      </c>
      <c r="E23" s="3" t="n">
        <f aca="false">'Cyprus Scaled'!G28/365</f>
        <v>4.51479452054795</v>
      </c>
      <c r="F23" s="3" t="n">
        <f aca="false">'Cyprus Scaled'!H28/365</f>
        <v>0.0375342465753425</v>
      </c>
      <c r="G23" s="3" t="n">
        <f aca="false">'Cyprus Scaled'!I28/365</f>
        <v>58.1465753424658</v>
      </c>
      <c r="H23" s="3" t="n">
        <f aca="false">'Cyprus Scaled'!J28/365</f>
        <v>39.6109589041096</v>
      </c>
      <c r="I23" s="3" t="n">
        <f aca="false">'Cyprus Scaled'!K28/365</f>
        <v>5.58246575342466</v>
      </c>
      <c r="J23" s="3" t="n">
        <f aca="false">'Cyprus Scaled'!L28/365</f>
        <v>31.9021917808219</v>
      </c>
      <c r="K23" s="3" t="n">
        <f aca="false">'Cyprus Scaled'!M28/365</f>
        <v>36.9871232876712</v>
      </c>
      <c r="L23" s="3" t="n">
        <f aca="false">'Cyprus Scaled'!N28/365</f>
        <v>100.735890410959</v>
      </c>
      <c r="M23" s="3" t="n">
        <f aca="false">'Cyprus Scaled'!O28/365</f>
        <v>21.4249315068493</v>
      </c>
      <c r="N23" s="3" t="n">
        <f aca="false">'Cyprus Scaled'!P28/365</f>
        <v>64.8243835616438</v>
      </c>
      <c r="O23" s="3" t="n">
        <f aca="false">'Cyprus Scaled'!Q28/365</f>
        <v>32.606301369863</v>
      </c>
      <c r="P23" s="3" t="n">
        <f aca="false">'Cyprus Scaled'!R28/365</f>
        <v>73.4208219178082</v>
      </c>
      <c r="Q23" s="3" t="n">
        <f aca="false">'Cyprus Scaled'!S28/365</f>
        <v>90.0772602739726</v>
      </c>
      <c r="R23" s="3" t="n">
        <f aca="false">'Cyprus Scaled'!T28/365</f>
        <v>369.373698630137</v>
      </c>
      <c r="S23" s="3" t="n">
        <f aca="false">'Cyprus Scaled'!U28/365</f>
        <v>72.9539726027397</v>
      </c>
      <c r="T23" s="3" t="n">
        <f aca="false">'Cyprus Scaled'!V28/365</f>
        <v>110.172328767123</v>
      </c>
      <c r="U23" s="3" t="n">
        <f aca="false">'Cyprus Scaled'!W28/365</f>
        <v>93.8876712328767</v>
      </c>
      <c r="V23" s="3" t="n">
        <f aca="false">'Cyprus Scaled'!X28/365</f>
        <v>27.4953424657534</v>
      </c>
      <c r="W23" s="3" t="n">
        <f aca="false">'Cyprus Scaled'!Y28/365</f>
        <v>29.6290410958904</v>
      </c>
      <c r="X23" s="3" t="n">
        <f aca="false">'Cyprus Scaled'!Z28/365</f>
        <v>58.754794520548</v>
      </c>
      <c r="Y23" s="3" t="n">
        <f aca="false">'Cyprus Scaled'!AA28/365</f>
        <v>28.7605479452055</v>
      </c>
      <c r="Z23" s="3" t="n">
        <f aca="false">'Cyprus Scaled'!AB28/365</f>
        <v>257.225753424657</v>
      </c>
      <c r="AA23" s="3" t="n">
        <f aca="false">'Cyprus Scaled'!AC28/365</f>
        <v>339.608493150685</v>
      </c>
      <c r="AB23" s="3" t="n">
        <f aca="false">'Cyprus Scaled'!AD28/365</f>
        <v>67.64</v>
      </c>
      <c r="AC23" s="3" t="n">
        <f aca="false">'Cyprus Scaled'!AE28/365</f>
        <v>6.99150684931507</v>
      </c>
      <c r="AD23" s="3" t="n">
        <f aca="false">'Cyprus Scaled'!AF28/365</f>
        <v>14.7345205479452</v>
      </c>
      <c r="AE23" s="3" t="n">
        <f aca="false">'Cyprus Scaled'!AG28/365</f>
        <v>46.1386301369863</v>
      </c>
      <c r="AF23" s="3" t="n">
        <f aca="false">'Cyprus Scaled'!AH28/365</f>
        <v>8.70301369863014</v>
      </c>
      <c r="AG23" s="3" t="n">
        <f aca="false">'Cyprus Scaled'!AI28/365</f>
        <v>109.562191780822</v>
      </c>
      <c r="AH23" s="3" t="n">
        <f aca="false">'Cyprus Scaled'!AJ28/365</f>
        <v>71.833698630137</v>
      </c>
      <c r="AI23" s="3" t="n">
        <f aca="false">'Cyprus Scaled'!AK28/365</f>
        <v>46.1895890410959</v>
      </c>
      <c r="AJ23" s="3" t="n">
        <f aca="false">'Cyprus Scaled'!AL28/365</f>
        <v>79.9843835616438</v>
      </c>
      <c r="AK23" s="3" t="n">
        <f aca="false">'Cyprus Scaled'!AM28/365</f>
        <v>259.382739726027</v>
      </c>
      <c r="AL23" s="3" t="n">
        <f aca="false">'Cyprus Scaled'!AN28/365</f>
        <v>344.034520547945</v>
      </c>
      <c r="AM23" s="3" t="n">
        <f aca="false">'Cyprus Scaled'!AO28/365</f>
        <v>266.355068493151</v>
      </c>
      <c r="AN23" s="3" t="n">
        <f aca="false">'Cyprus Scaled'!AP28/365</f>
        <v>153.365205479452</v>
      </c>
      <c r="AO23" s="3" t="n">
        <f aca="false">'Cyprus Scaled'!AQ28/365</f>
        <v>285.954246575342</v>
      </c>
      <c r="AP23" s="3" t="n">
        <f aca="false">'Cyprus Scaled'!AR28/365</f>
        <v>225.741643835616</v>
      </c>
      <c r="AQ23" s="3" t="n">
        <f aca="false">'Cyprus Scaled'!AS28/365</f>
        <v>201.97095890411</v>
      </c>
      <c r="AR23" s="3" t="n">
        <f aca="false">'Cyprus Scaled'!AT28/365</f>
        <v>45.7232876712329</v>
      </c>
      <c r="AS23" s="3" t="n">
        <f aca="false">'Cyprus Scaled'!AU28/365</f>
        <v>52.3424657534247</v>
      </c>
      <c r="AT23" s="3" t="n">
        <f aca="false">'Cyprus Scaled'!AV28/365</f>
        <v>5.51315068493151</v>
      </c>
    </row>
    <row r="24" customFormat="false" ht="12.8" hidden="false" customHeight="false" outlineLevel="0" collapsed="false">
      <c r="A24" s="0" t="s">
        <v>67</v>
      </c>
      <c r="B24" s="3" t="n">
        <f aca="false">'Cyprus Scaled'!D29/365</f>
        <v>3.2386301369863</v>
      </c>
      <c r="C24" s="3" t="n">
        <f aca="false">'Cyprus Scaled'!E29/365</f>
        <v>0.107671232876712</v>
      </c>
      <c r="D24" s="3" t="n">
        <f aca="false">'Cyprus Scaled'!F29/365</f>
        <v>0.00328767123287671</v>
      </c>
      <c r="E24" s="3" t="n">
        <f aca="false">'Cyprus Scaled'!G29/365</f>
        <v>0.397534246575342</v>
      </c>
      <c r="F24" s="3" t="n">
        <f aca="false">'Cyprus Scaled'!H29/365</f>
        <v>0.000821917808219178</v>
      </c>
      <c r="G24" s="3" t="n">
        <f aca="false">'Cyprus Scaled'!I29/365</f>
        <v>1.85698630136986</v>
      </c>
      <c r="H24" s="3" t="n">
        <f aca="false">'Cyprus Scaled'!J29/365</f>
        <v>0.465479452054795</v>
      </c>
      <c r="I24" s="3" t="n">
        <f aca="false">'Cyprus Scaled'!K29/365</f>
        <v>2.39835616438356</v>
      </c>
      <c r="J24" s="3" t="n">
        <f aca="false">'Cyprus Scaled'!L29/365</f>
        <v>0.391232876712329</v>
      </c>
      <c r="K24" s="3" t="n">
        <f aca="false">'Cyprus Scaled'!M29/365</f>
        <v>0.00301369863013699</v>
      </c>
      <c r="L24" s="3" t="n">
        <f aca="false">'Cyprus Scaled'!N29/365</f>
        <v>0.307671232876712</v>
      </c>
      <c r="M24" s="3" t="n">
        <f aca="false">'Cyprus Scaled'!O29/365</f>
        <v>0.277260273972603</v>
      </c>
      <c r="N24" s="3" t="n">
        <f aca="false">'Cyprus Scaled'!P29/365</f>
        <v>0.248493150684931</v>
      </c>
      <c r="O24" s="3" t="n">
        <f aca="false">'Cyprus Scaled'!Q29/365</f>
        <v>0.701643835616438</v>
      </c>
      <c r="P24" s="3" t="n">
        <f aca="false">'Cyprus Scaled'!R29/365</f>
        <v>0.00876712328767123</v>
      </c>
      <c r="Q24" s="3" t="n">
        <f aca="false">'Cyprus Scaled'!S29/365</f>
        <v>0.841369863013699</v>
      </c>
      <c r="R24" s="3" t="n">
        <f aca="false">'Cyprus Scaled'!T29/365</f>
        <v>0.356164383561644</v>
      </c>
      <c r="S24" s="3" t="n">
        <f aca="false">'Cyprus Scaled'!U29/365</f>
        <v>0.322739726027397</v>
      </c>
      <c r="T24" s="3" t="n">
        <f aca="false">'Cyprus Scaled'!V29/365</f>
        <v>0.332876712328767</v>
      </c>
      <c r="U24" s="3" t="n">
        <f aca="false">'Cyprus Scaled'!W29/365</f>
        <v>0.258082191780822</v>
      </c>
      <c r="V24" s="3" t="n">
        <f aca="false">'Cyprus Scaled'!X29/365</f>
        <v>0.106027397260274</v>
      </c>
      <c r="W24" s="3" t="n">
        <f aca="false">'Cyprus Scaled'!Y29/365</f>
        <v>0.845753424657534</v>
      </c>
      <c r="X24" s="3" t="n">
        <f aca="false">'Cyprus Scaled'!Z29/365</f>
        <v>2.01013698630137</v>
      </c>
      <c r="Y24" s="3" t="n">
        <f aca="false">'Cyprus Scaled'!AA29/365</f>
        <v>0.724109589041096</v>
      </c>
      <c r="Z24" s="3" t="n">
        <f aca="false">'Cyprus Scaled'!AB29/365</f>
        <v>5.46082191780822</v>
      </c>
      <c r="AA24" s="3" t="n">
        <f aca="false">'Cyprus Scaled'!AC29/365</f>
        <v>11.3542465753425</v>
      </c>
      <c r="AB24" s="3" t="n">
        <f aca="false">'Cyprus Scaled'!AD29/365</f>
        <v>3.13698630136986</v>
      </c>
      <c r="AC24" s="3" t="n">
        <f aca="false">'Cyprus Scaled'!AE29/365</f>
        <v>0.163835616438356</v>
      </c>
      <c r="AD24" s="3" t="n">
        <f aca="false">'Cyprus Scaled'!AF29/365</f>
        <v>0.494794520547945</v>
      </c>
      <c r="AE24" s="3" t="n">
        <f aca="false">'Cyprus Scaled'!AG29/365</f>
        <v>3.20630136986301</v>
      </c>
      <c r="AF24" s="3" t="n">
        <f aca="false">'Cyprus Scaled'!AH29/365</f>
        <v>0.269315068493151</v>
      </c>
      <c r="AG24" s="3" t="n">
        <f aca="false">'Cyprus Scaled'!AI29/365</f>
        <v>1.57835616438356</v>
      </c>
      <c r="AH24" s="3" t="n">
        <f aca="false">'Cyprus Scaled'!AJ29/365</f>
        <v>0.458904109589041</v>
      </c>
      <c r="AI24" s="3" t="n">
        <f aca="false">'Cyprus Scaled'!AK29/365</f>
        <v>1.38630136986301</v>
      </c>
      <c r="AJ24" s="3" t="n">
        <f aca="false">'Cyprus Scaled'!AL29/365</f>
        <v>2.80356164383562</v>
      </c>
      <c r="AK24" s="3" t="n">
        <f aca="false">'Cyprus Scaled'!AM29/365</f>
        <v>3.06164383561644</v>
      </c>
      <c r="AL24" s="3" t="n">
        <f aca="false">'Cyprus Scaled'!AN29/365</f>
        <v>10.0668493150685</v>
      </c>
      <c r="AM24" s="3" t="n">
        <f aca="false">'Cyprus Scaled'!AO29/365</f>
        <v>3.77232876712329</v>
      </c>
      <c r="AN24" s="3" t="n">
        <f aca="false">'Cyprus Scaled'!AP29/365</f>
        <v>2.57780821917808</v>
      </c>
      <c r="AO24" s="3" t="n">
        <f aca="false">'Cyprus Scaled'!AQ29/365</f>
        <v>6.21890410958904</v>
      </c>
      <c r="AP24" s="3" t="n">
        <f aca="false">'Cyprus Scaled'!AR29/365</f>
        <v>3.87205479452055</v>
      </c>
      <c r="AQ24" s="3" t="n">
        <f aca="false">'Cyprus Scaled'!AS29/365</f>
        <v>3.05808219178082</v>
      </c>
      <c r="AR24" s="3" t="n">
        <f aca="false">'Cyprus Scaled'!AT29/365</f>
        <v>1.56027397260274</v>
      </c>
      <c r="AS24" s="3" t="n">
        <f aca="false">'Cyprus Scaled'!AU29/365</f>
        <v>0.732054794520548</v>
      </c>
      <c r="AT24" s="3" t="n">
        <f aca="false">'Cyprus Scaled'!AV29/365</f>
        <v>0.147397260273973</v>
      </c>
    </row>
    <row r="25" customFormat="false" ht="12.8" hidden="false" customHeight="false" outlineLevel="0" collapsed="false">
      <c r="A25" s="0" t="s">
        <v>68</v>
      </c>
      <c r="B25" s="3" t="n">
        <f aca="false">'Cyprus Scaled'!D30/365</f>
        <v>4.16054794520548</v>
      </c>
      <c r="C25" s="3" t="n">
        <f aca="false">'Cyprus Scaled'!E30/365</f>
        <v>0.0967123287671233</v>
      </c>
      <c r="D25" s="3" t="n">
        <f aca="false">'Cyprus Scaled'!F30/365</f>
        <v>0.203561643835616</v>
      </c>
      <c r="E25" s="3" t="n">
        <f aca="false">'Cyprus Scaled'!G30/365</f>
        <v>0.124931506849315</v>
      </c>
      <c r="F25" s="3" t="n">
        <f aca="false">'Cyprus Scaled'!H30/365</f>
        <v>0.066027397260274</v>
      </c>
      <c r="G25" s="3" t="n">
        <f aca="false">'Cyprus Scaled'!I30/365</f>
        <v>5.23260273972603</v>
      </c>
      <c r="H25" s="3" t="n">
        <f aca="false">'Cyprus Scaled'!J30/365</f>
        <v>1.83945205479452</v>
      </c>
      <c r="I25" s="3" t="n">
        <f aca="false">'Cyprus Scaled'!K30/365</f>
        <v>1.68794520547945</v>
      </c>
      <c r="J25" s="3" t="n">
        <f aca="false">'Cyprus Scaled'!L30/365</f>
        <v>1.14054794520548</v>
      </c>
      <c r="K25" s="3" t="n">
        <f aca="false">'Cyprus Scaled'!M30/365</f>
        <v>1.02054794520548</v>
      </c>
      <c r="L25" s="3" t="n">
        <f aca="false">'Cyprus Scaled'!N30/365</f>
        <v>1.94493150684932</v>
      </c>
      <c r="M25" s="3" t="n">
        <f aca="false">'Cyprus Scaled'!O30/365</f>
        <v>0.277808219178082</v>
      </c>
      <c r="N25" s="3" t="n">
        <f aca="false">'Cyprus Scaled'!P30/365</f>
        <v>1.5</v>
      </c>
      <c r="O25" s="3" t="n">
        <f aca="false">'Cyprus Scaled'!Q30/365</f>
        <v>0.871780821917808</v>
      </c>
      <c r="P25" s="3" t="n">
        <f aca="false">'Cyprus Scaled'!R30/365</f>
        <v>0.073972602739726</v>
      </c>
      <c r="Q25" s="3" t="n">
        <f aca="false">'Cyprus Scaled'!S30/365</f>
        <v>1.42246575342466</v>
      </c>
      <c r="R25" s="3" t="n">
        <f aca="false">'Cyprus Scaled'!T30/365</f>
        <v>0.698904109589041</v>
      </c>
      <c r="S25" s="3" t="n">
        <f aca="false">'Cyprus Scaled'!U30/365</f>
        <v>0.461095890410959</v>
      </c>
      <c r="T25" s="3" t="n">
        <f aca="false">'Cyprus Scaled'!V30/365</f>
        <v>0.754794520547945</v>
      </c>
      <c r="U25" s="3" t="n">
        <f aca="false">'Cyprus Scaled'!W30/365</f>
        <v>0.516438356164384</v>
      </c>
      <c r="V25" s="3" t="n">
        <f aca="false">'Cyprus Scaled'!X30/365</f>
        <v>0.322191780821918</v>
      </c>
      <c r="W25" s="3" t="n">
        <f aca="false">'Cyprus Scaled'!Y30/365</f>
        <v>4.42493150684931</v>
      </c>
      <c r="X25" s="3" t="n">
        <f aca="false">'Cyprus Scaled'!Z30/365</f>
        <v>2.29780821917808</v>
      </c>
      <c r="Y25" s="3" t="n">
        <f aca="false">'Cyprus Scaled'!AA30/365</f>
        <v>1.32712328767123</v>
      </c>
      <c r="Z25" s="3" t="n">
        <f aca="false">'Cyprus Scaled'!AB30/365</f>
        <v>9.16219178082192</v>
      </c>
      <c r="AA25" s="3" t="n">
        <f aca="false">'Cyprus Scaled'!AC30/365</f>
        <v>23.6027397260274</v>
      </c>
      <c r="AB25" s="3" t="n">
        <f aca="false">'Cyprus Scaled'!AD30/365</f>
        <v>10.9339726027397</v>
      </c>
      <c r="AC25" s="3" t="n">
        <f aca="false">'Cyprus Scaled'!AE30/365</f>
        <v>0.302739726027397</v>
      </c>
      <c r="AD25" s="3" t="n">
        <f aca="false">'Cyprus Scaled'!AF30/365</f>
        <v>0.222191780821918</v>
      </c>
      <c r="AE25" s="3" t="n">
        <f aca="false">'Cyprus Scaled'!AG30/365</f>
        <v>4.24904109589041</v>
      </c>
      <c r="AF25" s="3" t="n">
        <f aca="false">'Cyprus Scaled'!AH30/365</f>
        <v>0.308767123287671</v>
      </c>
      <c r="AG25" s="3" t="n">
        <f aca="false">'Cyprus Scaled'!AI30/365</f>
        <v>2.35534246575342</v>
      </c>
      <c r="AH25" s="3" t="n">
        <f aca="false">'Cyprus Scaled'!AJ30/365</f>
        <v>0.648493150684932</v>
      </c>
      <c r="AI25" s="3" t="n">
        <f aca="false">'Cyprus Scaled'!AK30/365</f>
        <v>1.50876712328767</v>
      </c>
      <c r="AJ25" s="3" t="n">
        <f aca="false">'Cyprus Scaled'!AL30/365</f>
        <v>2.78602739726027</v>
      </c>
      <c r="AK25" s="3" t="n">
        <f aca="false">'Cyprus Scaled'!AM30/365</f>
        <v>2.98191780821918</v>
      </c>
      <c r="AL25" s="3" t="n">
        <f aca="false">'Cyprus Scaled'!AN30/365</f>
        <v>8.62821917808219</v>
      </c>
      <c r="AM25" s="3" t="n">
        <f aca="false">'Cyprus Scaled'!AO30/365</f>
        <v>5.21205479452055</v>
      </c>
      <c r="AN25" s="3" t="n">
        <f aca="false">'Cyprus Scaled'!AP30/365</f>
        <v>4.26821917808219</v>
      </c>
      <c r="AO25" s="3" t="n">
        <f aca="false">'Cyprus Scaled'!AQ30/365</f>
        <v>7.61260273972603</v>
      </c>
      <c r="AP25" s="3" t="n">
        <f aca="false">'Cyprus Scaled'!AR30/365</f>
        <v>5.86520547945206</v>
      </c>
      <c r="AQ25" s="3" t="n">
        <f aca="false">'Cyprus Scaled'!AS30/365</f>
        <v>5.56657534246575</v>
      </c>
      <c r="AR25" s="3" t="n">
        <f aca="false">'Cyprus Scaled'!AT30/365</f>
        <v>1.54547945205479</v>
      </c>
      <c r="AS25" s="3" t="n">
        <f aca="false">'Cyprus Scaled'!AU30/365</f>
        <v>1.25945205479452</v>
      </c>
      <c r="AT25" s="3" t="n">
        <f aca="false">'Cyprus Scaled'!AV30/365</f>
        <v>0.125753424657534</v>
      </c>
    </row>
    <row r="26" customFormat="false" ht="12.8" hidden="false" customHeight="false" outlineLevel="0" collapsed="false">
      <c r="A26" s="0" t="s">
        <v>69</v>
      </c>
      <c r="B26" s="3" t="n">
        <f aca="false">'Cyprus Scaled'!D31/365</f>
        <v>0.439178082191781</v>
      </c>
      <c r="C26" s="3" t="n">
        <f aca="false">'Cyprus Scaled'!E31/365</f>
        <v>0</v>
      </c>
      <c r="D26" s="3" t="n">
        <f aca="false">'Cyprus Scaled'!F31/365</f>
        <v>0</v>
      </c>
      <c r="E26" s="3" t="n">
        <f aca="false">'Cyprus Scaled'!G31/365</f>
        <v>0.0915068493150685</v>
      </c>
      <c r="F26" s="3" t="n">
        <f aca="false">'Cyprus Scaled'!H31/365</f>
        <v>0.027945205479452</v>
      </c>
      <c r="G26" s="3" t="n">
        <f aca="false">'Cyprus Scaled'!I31/365</f>
        <v>0.907671232876712</v>
      </c>
      <c r="H26" s="3" t="n">
        <f aca="false">'Cyprus Scaled'!J31/365</f>
        <v>0.761095890410959</v>
      </c>
      <c r="I26" s="3" t="n">
        <f aca="false">'Cyprus Scaled'!K31/365</f>
        <v>0.109041095890411</v>
      </c>
      <c r="J26" s="3" t="n">
        <f aca="false">'Cyprus Scaled'!L31/365</f>
        <v>0.246027397260274</v>
      </c>
      <c r="K26" s="3" t="n">
        <f aca="false">'Cyprus Scaled'!M31/365</f>
        <v>0</v>
      </c>
      <c r="L26" s="3" t="n">
        <f aca="false">'Cyprus Scaled'!N31/365</f>
        <v>0.411780821917808</v>
      </c>
      <c r="M26" s="3" t="n">
        <f aca="false">'Cyprus Scaled'!O31/365</f>
        <v>0.0975342465753425</v>
      </c>
      <c r="N26" s="3" t="n">
        <f aca="false">'Cyprus Scaled'!P31/365</f>
        <v>1.25917808219178</v>
      </c>
      <c r="O26" s="3" t="n">
        <f aca="false">'Cyprus Scaled'!Q31/365</f>
        <v>0.755342465753425</v>
      </c>
      <c r="P26" s="3" t="n">
        <f aca="false">'Cyprus Scaled'!R31/365</f>
        <v>2.40465753424658</v>
      </c>
      <c r="Q26" s="3" t="n">
        <f aca="false">'Cyprus Scaled'!S31/365</f>
        <v>0.870958904109589</v>
      </c>
      <c r="R26" s="3" t="n">
        <f aca="false">'Cyprus Scaled'!T31/365</f>
        <v>0.242465753424658</v>
      </c>
      <c r="S26" s="3" t="n">
        <f aca="false">'Cyprus Scaled'!U31/365</f>
        <v>0.0961643835616438</v>
      </c>
      <c r="T26" s="3" t="n">
        <f aca="false">'Cyprus Scaled'!V31/365</f>
        <v>1.34219178082192</v>
      </c>
      <c r="U26" s="3" t="n">
        <f aca="false">'Cyprus Scaled'!W31/365</f>
        <v>0.125205479452055</v>
      </c>
      <c r="V26" s="3" t="n">
        <f aca="false">'Cyprus Scaled'!X31/365</f>
        <v>0.00657534246575342</v>
      </c>
      <c r="W26" s="3" t="n">
        <f aca="false">'Cyprus Scaled'!Y31/365</f>
        <v>0.309315068493151</v>
      </c>
      <c r="X26" s="3" t="n">
        <f aca="false">'Cyprus Scaled'!Z31/365</f>
        <v>1.41095890410959</v>
      </c>
      <c r="Y26" s="3" t="n">
        <f aca="false">'Cyprus Scaled'!AA31/365</f>
        <v>0.856986301369863</v>
      </c>
      <c r="Z26" s="3" t="n">
        <f aca="false">'Cyprus Scaled'!AB31/365</f>
        <v>10.4276712328767</v>
      </c>
      <c r="AA26" s="3" t="n">
        <f aca="false">'Cyprus Scaled'!AC31/365</f>
        <v>16.7816438356164</v>
      </c>
      <c r="AB26" s="3" t="n">
        <f aca="false">'Cyprus Scaled'!AD31/365</f>
        <v>4.49643835616438</v>
      </c>
      <c r="AC26" s="3" t="n">
        <f aca="false">'Cyprus Scaled'!AE31/365</f>
        <v>0.281643835616438</v>
      </c>
      <c r="AD26" s="3" t="n">
        <f aca="false">'Cyprus Scaled'!AF31/365</f>
        <v>2.06958904109589</v>
      </c>
      <c r="AE26" s="3" t="n">
        <f aca="false">'Cyprus Scaled'!AG31/365</f>
        <v>0.853424657534247</v>
      </c>
      <c r="AF26" s="3" t="n">
        <f aca="false">'Cyprus Scaled'!AH31/365</f>
        <v>0.551232876712329</v>
      </c>
      <c r="AG26" s="3" t="n">
        <f aca="false">'Cyprus Scaled'!AI31/365</f>
        <v>2.93287671232877</v>
      </c>
      <c r="AH26" s="3" t="n">
        <f aca="false">'Cyprus Scaled'!AJ31/365</f>
        <v>1.38849315068493</v>
      </c>
      <c r="AI26" s="3" t="n">
        <f aca="false">'Cyprus Scaled'!AK31/365</f>
        <v>4.25506849315068</v>
      </c>
      <c r="AJ26" s="3" t="n">
        <f aca="false">'Cyprus Scaled'!AL31/365</f>
        <v>6.94547945205479</v>
      </c>
      <c r="AK26" s="3" t="n">
        <f aca="false">'Cyprus Scaled'!AM31/365</f>
        <v>45.8939726027397</v>
      </c>
      <c r="AL26" s="3" t="n">
        <f aca="false">'Cyprus Scaled'!AN31/365</f>
        <v>12.8216438356164</v>
      </c>
      <c r="AM26" s="3" t="n">
        <f aca="false">'Cyprus Scaled'!AO31/365</f>
        <v>14.5457534246575</v>
      </c>
      <c r="AN26" s="3" t="n">
        <f aca="false">'Cyprus Scaled'!AP31/365</f>
        <v>7.37315068493151</v>
      </c>
      <c r="AO26" s="3" t="n">
        <f aca="false">'Cyprus Scaled'!AQ31/365</f>
        <v>10.4778082191781</v>
      </c>
      <c r="AP26" s="3" t="n">
        <f aca="false">'Cyprus Scaled'!AR31/365</f>
        <v>7.50027397260274</v>
      </c>
      <c r="AQ26" s="3" t="n">
        <f aca="false">'Cyprus Scaled'!AS31/365</f>
        <v>10.5961643835616</v>
      </c>
      <c r="AR26" s="3" t="n">
        <f aca="false">'Cyprus Scaled'!AT31/365</f>
        <v>1.11342465753425</v>
      </c>
      <c r="AS26" s="3" t="n">
        <f aca="false">'Cyprus Scaled'!AU31/365</f>
        <v>1.38109589041096</v>
      </c>
      <c r="AT26" s="3" t="n">
        <f aca="false">'Cyprus Scaled'!AV31/365</f>
        <v>0.479452054794521</v>
      </c>
    </row>
    <row r="27" customFormat="false" ht="12.8" hidden="false" customHeight="false" outlineLevel="0" collapsed="false">
      <c r="A27" s="0" t="s">
        <v>70</v>
      </c>
      <c r="B27" s="3" t="n">
        <f aca="false">'Cyprus Scaled'!D32/365</f>
        <v>109.675342465753</v>
      </c>
      <c r="C27" s="3" t="n">
        <f aca="false">'Cyprus Scaled'!E32/365</f>
        <v>3.55972602739726</v>
      </c>
      <c r="D27" s="3" t="n">
        <f aca="false">'Cyprus Scaled'!F32/365</f>
        <v>90.1665753424658</v>
      </c>
      <c r="E27" s="3" t="n">
        <f aca="false">'Cyprus Scaled'!G32/365</f>
        <v>34.3430136986301</v>
      </c>
      <c r="F27" s="3" t="n">
        <f aca="false">'Cyprus Scaled'!H32/365</f>
        <v>11.7005479452055</v>
      </c>
      <c r="G27" s="3" t="n">
        <f aca="false">'Cyprus Scaled'!I32/365</f>
        <v>148.204383561644</v>
      </c>
      <c r="H27" s="3" t="n">
        <f aca="false">'Cyprus Scaled'!J32/365</f>
        <v>22.846301369863</v>
      </c>
      <c r="I27" s="3" t="n">
        <f aca="false">'Cyprus Scaled'!K32/365</f>
        <v>4.64739726027397</v>
      </c>
      <c r="J27" s="3" t="n">
        <f aca="false">'Cyprus Scaled'!L32/365</f>
        <v>13.7742465753425</v>
      </c>
      <c r="K27" s="3" t="n">
        <f aca="false">'Cyprus Scaled'!M32/365</f>
        <v>22.326301369863</v>
      </c>
      <c r="L27" s="3" t="n">
        <f aca="false">'Cyprus Scaled'!N32/365</f>
        <v>29.5375342465753</v>
      </c>
      <c r="M27" s="3" t="n">
        <f aca="false">'Cyprus Scaled'!O32/365</f>
        <v>10.3509589041096</v>
      </c>
      <c r="N27" s="3" t="n">
        <f aca="false">'Cyprus Scaled'!P32/365</f>
        <v>17.0298630136986</v>
      </c>
      <c r="O27" s="3" t="n">
        <f aca="false">'Cyprus Scaled'!Q32/365</f>
        <v>15.1334246575342</v>
      </c>
      <c r="P27" s="3" t="n">
        <f aca="false">'Cyprus Scaled'!R32/365</f>
        <v>36.9805479452055</v>
      </c>
      <c r="Q27" s="3" t="n">
        <f aca="false">'Cyprus Scaled'!S32/365</f>
        <v>19.9243835616438</v>
      </c>
      <c r="R27" s="3" t="n">
        <f aca="false">'Cyprus Scaled'!T32/365</f>
        <v>49.9254794520548</v>
      </c>
      <c r="S27" s="3" t="n">
        <f aca="false">'Cyprus Scaled'!U32/365</f>
        <v>18.9106849315068</v>
      </c>
      <c r="T27" s="3" t="n">
        <f aca="false">'Cyprus Scaled'!V32/365</f>
        <v>25.3175342465753</v>
      </c>
      <c r="U27" s="3" t="n">
        <f aca="false">'Cyprus Scaled'!W32/365</f>
        <v>118.159726027397</v>
      </c>
      <c r="V27" s="3" t="n">
        <f aca="false">'Cyprus Scaled'!X32/365</f>
        <v>9.14082191780822</v>
      </c>
      <c r="W27" s="3" t="n">
        <f aca="false">'Cyprus Scaled'!Y32/365</f>
        <v>19.5690410958904</v>
      </c>
      <c r="X27" s="3" t="n">
        <f aca="false">'Cyprus Scaled'!Z32/365</f>
        <v>55.8476712328767</v>
      </c>
      <c r="Y27" s="3" t="n">
        <f aca="false">'Cyprus Scaled'!AA32/365</f>
        <v>12.2501369863014</v>
      </c>
      <c r="Z27" s="3" t="n">
        <f aca="false">'Cyprus Scaled'!AB32/365</f>
        <v>249.124657534247</v>
      </c>
      <c r="AA27" s="3" t="n">
        <f aca="false">'Cyprus Scaled'!AC32/365</f>
        <v>638.148767123288</v>
      </c>
      <c r="AB27" s="3" t="n">
        <f aca="false">'Cyprus Scaled'!AD32/365</f>
        <v>172.919452054795</v>
      </c>
      <c r="AC27" s="3" t="n">
        <f aca="false">'Cyprus Scaled'!AE32/365</f>
        <v>2.64986301369863</v>
      </c>
      <c r="AD27" s="3" t="n">
        <f aca="false">'Cyprus Scaled'!AF32/365</f>
        <v>7.03534246575343</v>
      </c>
      <c r="AE27" s="3" t="n">
        <f aca="false">'Cyprus Scaled'!AG32/365</f>
        <v>26.1260273972603</v>
      </c>
      <c r="AF27" s="3" t="n">
        <f aca="false">'Cyprus Scaled'!AH32/365</f>
        <v>4.30794520547945</v>
      </c>
      <c r="AG27" s="3" t="n">
        <f aca="false">'Cyprus Scaled'!AI32/365</f>
        <v>76.1693150684931</v>
      </c>
      <c r="AH27" s="3" t="n">
        <f aca="false">'Cyprus Scaled'!AJ32/365</f>
        <v>12.2194520547945</v>
      </c>
      <c r="AI27" s="3" t="n">
        <f aca="false">'Cyprus Scaled'!AK32/365</f>
        <v>40.2920547945205</v>
      </c>
      <c r="AJ27" s="3" t="n">
        <f aca="false">'Cyprus Scaled'!AL32/365</f>
        <v>3.60767123287671</v>
      </c>
      <c r="AK27" s="3" t="n">
        <f aca="false">'Cyprus Scaled'!AM32/365</f>
        <v>135.704109589041</v>
      </c>
      <c r="AL27" s="3" t="n">
        <f aca="false">'Cyprus Scaled'!AN32/365</f>
        <v>313.303561643836</v>
      </c>
      <c r="AM27" s="3" t="n">
        <f aca="false">'Cyprus Scaled'!AO32/365</f>
        <v>78.0643835616438</v>
      </c>
      <c r="AN27" s="3" t="n">
        <f aca="false">'Cyprus Scaled'!AP32/365</f>
        <v>121.874246575342</v>
      </c>
      <c r="AO27" s="3" t="n">
        <f aca="false">'Cyprus Scaled'!AQ32/365</f>
        <v>124.374246575342</v>
      </c>
      <c r="AP27" s="3" t="n">
        <f aca="false">'Cyprus Scaled'!AR32/365</f>
        <v>122.858356164384</v>
      </c>
      <c r="AQ27" s="3" t="n">
        <f aca="false">'Cyprus Scaled'!AS32/365</f>
        <v>73.4624657534247</v>
      </c>
      <c r="AR27" s="3" t="n">
        <f aca="false">'Cyprus Scaled'!AT32/365</f>
        <v>13.8115068493151</v>
      </c>
      <c r="AS27" s="3" t="n">
        <f aca="false">'Cyprus Scaled'!AU32/365</f>
        <v>29.6298630136986</v>
      </c>
      <c r="AT27" s="3" t="n">
        <f aca="false">'Cyprus Scaled'!AV32/365</f>
        <v>14.2457534246575</v>
      </c>
    </row>
    <row r="28" customFormat="false" ht="12.8" hidden="false" customHeight="false" outlineLevel="0" collapsed="false">
      <c r="A28" s="0" t="s">
        <v>71</v>
      </c>
      <c r="B28" s="3" t="n">
        <f aca="false">'Cyprus Scaled'!D33/365</f>
        <v>40.2090410958904</v>
      </c>
      <c r="C28" s="3" t="n">
        <f aca="false">'Cyprus Scaled'!E33/365</f>
        <v>1.1158904109589</v>
      </c>
      <c r="D28" s="3" t="n">
        <f aca="false">'Cyprus Scaled'!F33/365</f>
        <v>18.5687671232877</v>
      </c>
      <c r="E28" s="3" t="n">
        <f aca="false">'Cyprus Scaled'!G33/365</f>
        <v>1.37150684931507</v>
      </c>
      <c r="F28" s="3" t="n">
        <f aca="false">'Cyprus Scaled'!H33/365</f>
        <v>3.24109589041096</v>
      </c>
      <c r="G28" s="3" t="n">
        <f aca="false">'Cyprus Scaled'!I33/365</f>
        <v>52.4682191780822</v>
      </c>
      <c r="H28" s="3" t="n">
        <f aca="false">'Cyprus Scaled'!J33/365</f>
        <v>3.78438356164384</v>
      </c>
      <c r="I28" s="3" t="n">
        <f aca="false">'Cyprus Scaled'!K33/365</f>
        <v>3.5386301369863</v>
      </c>
      <c r="J28" s="3" t="n">
        <f aca="false">'Cyprus Scaled'!L33/365</f>
        <v>10.7323287671233</v>
      </c>
      <c r="K28" s="3" t="n">
        <f aca="false">'Cyprus Scaled'!M33/365</f>
        <v>3.88465753424658</v>
      </c>
      <c r="L28" s="3" t="n">
        <f aca="false">'Cyprus Scaled'!N33/365</f>
        <v>38.8635616438356</v>
      </c>
      <c r="M28" s="3" t="n">
        <f aca="false">'Cyprus Scaled'!O33/365</f>
        <v>8.45835616438356</v>
      </c>
      <c r="N28" s="3" t="n">
        <f aca="false">'Cyprus Scaled'!P33/365</f>
        <v>9.85890410958904</v>
      </c>
      <c r="O28" s="3" t="n">
        <f aca="false">'Cyprus Scaled'!Q33/365</f>
        <v>6.89287671232877</v>
      </c>
      <c r="P28" s="3" t="n">
        <f aca="false">'Cyprus Scaled'!R33/365</f>
        <v>7.86328767123288</v>
      </c>
      <c r="Q28" s="3" t="n">
        <f aca="false">'Cyprus Scaled'!S33/365</f>
        <v>24.2432876712329</v>
      </c>
      <c r="R28" s="3" t="n">
        <f aca="false">'Cyprus Scaled'!T33/365</f>
        <v>14.6591780821918</v>
      </c>
      <c r="S28" s="3" t="n">
        <f aca="false">'Cyprus Scaled'!U33/365</f>
        <v>9.48712328767123</v>
      </c>
      <c r="T28" s="3" t="n">
        <f aca="false">'Cyprus Scaled'!V33/365</f>
        <v>38.8860273972603</v>
      </c>
      <c r="U28" s="3" t="n">
        <f aca="false">'Cyprus Scaled'!W33/365</f>
        <v>9.55178082191781</v>
      </c>
      <c r="V28" s="3" t="n">
        <f aca="false">'Cyprus Scaled'!X33/365</f>
        <v>4.39890410958904</v>
      </c>
      <c r="W28" s="3" t="n">
        <f aca="false">'Cyprus Scaled'!Y33/365</f>
        <v>29.2471232876712</v>
      </c>
      <c r="X28" s="3" t="n">
        <f aca="false">'Cyprus Scaled'!Z33/365</f>
        <v>26.1709589041096</v>
      </c>
      <c r="Y28" s="3" t="n">
        <f aca="false">'Cyprus Scaled'!AA33/365</f>
        <v>14.338904109589</v>
      </c>
      <c r="Z28" s="3" t="n">
        <f aca="false">'Cyprus Scaled'!AB33/365</f>
        <v>105.266301369863</v>
      </c>
      <c r="AA28" s="3" t="n">
        <f aca="false">'Cyprus Scaled'!AC33/365</f>
        <v>307.880547945205</v>
      </c>
      <c r="AB28" s="3" t="n">
        <f aca="false">'Cyprus Scaled'!AD33/365</f>
        <v>39.6364383561644</v>
      </c>
      <c r="AC28" s="3" t="n">
        <f aca="false">'Cyprus Scaled'!AE33/365</f>
        <v>8.89835616438356</v>
      </c>
      <c r="AD28" s="3" t="n">
        <f aca="false">'Cyprus Scaled'!AF33/365</f>
        <v>12.4175342465753</v>
      </c>
      <c r="AE28" s="3" t="n">
        <f aca="false">'Cyprus Scaled'!AG33/365</f>
        <v>39.161095890411</v>
      </c>
      <c r="AF28" s="3" t="n">
        <f aca="false">'Cyprus Scaled'!AH33/365</f>
        <v>6.58246575342466</v>
      </c>
      <c r="AG28" s="3" t="n">
        <f aca="false">'Cyprus Scaled'!AI33/365</f>
        <v>47.6421917808219</v>
      </c>
      <c r="AH28" s="3" t="n">
        <f aca="false">'Cyprus Scaled'!AJ33/365</f>
        <v>17.0041095890411</v>
      </c>
      <c r="AI28" s="3" t="n">
        <f aca="false">'Cyprus Scaled'!AK33/365</f>
        <v>24.2432876712329</v>
      </c>
      <c r="AJ28" s="3" t="n">
        <f aca="false">'Cyprus Scaled'!AL33/365</f>
        <v>70.5687671232877</v>
      </c>
      <c r="AK28" s="3" t="n">
        <f aca="false">'Cyprus Scaled'!AM33/365</f>
        <v>150.265753424658</v>
      </c>
      <c r="AL28" s="3" t="n">
        <f aca="false">'Cyprus Scaled'!AN33/365</f>
        <v>164.077534246575</v>
      </c>
      <c r="AM28" s="3" t="n">
        <f aca="false">'Cyprus Scaled'!AO33/365</f>
        <v>181.466575342466</v>
      </c>
      <c r="AN28" s="3" t="n">
        <f aca="false">'Cyprus Scaled'!AP33/365</f>
        <v>160.985205479452</v>
      </c>
      <c r="AO28" s="3" t="n">
        <f aca="false">'Cyprus Scaled'!AQ33/365</f>
        <v>156.479452054795</v>
      </c>
      <c r="AP28" s="3" t="n">
        <f aca="false">'Cyprus Scaled'!AR33/365</f>
        <v>109.74602739726</v>
      </c>
      <c r="AQ28" s="3" t="n">
        <f aca="false">'Cyprus Scaled'!AS33/365</f>
        <v>203.720547945205</v>
      </c>
      <c r="AR28" s="3" t="n">
        <f aca="false">'Cyprus Scaled'!AT33/365</f>
        <v>24.9452054794521</v>
      </c>
      <c r="AS28" s="3" t="n">
        <f aca="false">'Cyprus Scaled'!AU33/365</f>
        <v>25.2104109589041</v>
      </c>
      <c r="AT28" s="3" t="n">
        <f aca="false">'Cyprus Scaled'!AV33/365</f>
        <v>2.34821917808219</v>
      </c>
    </row>
    <row r="29" customFormat="false" ht="12.8" hidden="false" customHeight="false" outlineLevel="0" collapsed="false">
      <c r="A29" s="0" t="s">
        <v>72</v>
      </c>
      <c r="B29" s="3" t="n">
        <f aca="false">'Cyprus Scaled'!D34/365</f>
        <v>27.2723287671233</v>
      </c>
      <c r="C29" s="3" t="n">
        <f aca="false">'Cyprus Scaled'!E34/365</f>
        <v>4.87013698630137</v>
      </c>
      <c r="D29" s="3" t="n">
        <f aca="false">'Cyprus Scaled'!F34/365</f>
        <v>2.47753424657534</v>
      </c>
      <c r="E29" s="3" t="n">
        <f aca="false">'Cyprus Scaled'!G34/365</f>
        <v>2.69479452054794</v>
      </c>
      <c r="F29" s="3" t="n">
        <f aca="false">'Cyprus Scaled'!H34/365</f>
        <v>0.239178082191781</v>
      </c>
      <c r="G29" s="3" t="n">
        <f aca="false">'Cyprus Scaled'!I34/365</f>
        <v>20.6427397260274</v>
      </c>
      <c r="H29" s="3" t="n">
        <f aca="false">'Cyprus Scaled'!J34/365</f>
        <v>1.24575342465753</v>
      </c>
      <c r="I29" s="3" t="n">
        <f aca="false">'Cyprus Scaled'!K34/365</f>
        <v>2.97369863013699</v>
      </c>
      <c r="J29" s="3" t="n">
        <f aca="false">'Cyprus Scaled'!L34/365</f>
        <v>2.91972602739726</v>
      </c>
      <c r="K29" s="3" t="n">
        <f aca="false">'Cyprus Scaled'!M34/365</f>
        <v>4.12301369863014</v>
      </c>
      <c r="L29" s="3" t="n">
        <f aca="false">'Cyprus Scaled'!N34/365</f>
        <v>2.09972602739726</v>
      </c>
      <c r="M29" s="3" t="n">
        <f aca="false">'Cyprus Scaled'!O34/365</f>
        <v>0.571780821917808</v>
      </c>
      <c r="N29" s="3" t="n">
        <f aca="false">'Cyprus Scaled'!P34/365</f>
        <v>2.72876712328767</v>
      </c>
      <c r="O29" s="3" t="n">
        <f aca="false">'Cyprus Scaled'!Q34/365</f>
        <v>2.2227397260274</v>
      </c>
      <c r="P29" s="3" t="n">
        <f aca="false">'Cyprus Scaled'!R34/365</f>
        <v>1.62767123287671</v>
      </c>
      <c r="Q29" s="3" t="n">
        <f aca="false">'Cyprus Scaled'!S34/365</f>
        <v>4.53835616438356</v>
      </c>
      <c r="R29" s="3" t="n">
        <f aca="false">'Cyprus Scaled'!T34/365</f>
        <v>1.65342465753425</v>
      </c>
      <c r="S29" s="3" t="n">
        <f aca="false">'Cyprus Scaled'!U34/365</f>
        <v>1.68849315068493</v>
      </c>
      <c r="T29" s="3" t="n">
        <f aca="false">'Cyprus Scaled'!V34/365</f>
        <v>3.82328767123288</v>
      </c>
      <c r="U29" s="3" t="n">
        <f aca="false">'Cyprus Scaled'!W34/365</f>
        <v>1.05643835616438</v>
      </c>
      <c r="V29" s="3" t="n">
        <f aca="false">'Cyprus Scaled'!X34/365</f>
        <v>1.45178082191781</v>
      </c>
      <c r="W29" s="3" t="n">
        <f aca="false">'Cyprus Scaled'!Y34/365</f>
        <v>1.45890410958904</v>
      </c>
      <c r="X29" s="3" t="n">
        <f aca="false">'Cyprus Scaled'!Z34/365</f>
        <v>11.7624657534247</v>
      </c>
      <c r="Y29" s="3" t="n">
        <f aca="false">'Cyprus Scaled'!AA34/365</f>
        <v>4.15315068493151</v>
      </c>
      <c r="Z29" s="3" t="n">
        <f aca="false">'Cyprus Scaled'!AB34/365</f>
        <v>37.9580821917808</v>
      </c>
      <c r="AA29" s="3" t="n">
        <f aca="false">'Cyprus Scaled'!AC34/365</f>
        <v>53.1597260273973</v>
      </c>
      <c r="AB29" s="3" t="n">
        <f aca="false">'Cyprus Scaled'!AD34/365</f>
        <v>9.55095890410959</v>
      </c>
      <c r="AC29" s="3" t="n">
        <f aca="false">'Cyprus Scaled'!AE34/365</f>
        <v>0.855068493150685</v>
      </c>
      <c r="AD29" s="3" t="n">
        <f aca="false">'Cyprus Scaled'!AF34/365</f>
        <v>4.44082191780822</v>
      </c>
      <c r="AE29" s="3" t="n">
        <f aca="false">'Cyprus Scaled'!AG34/365</f>
        <v>8.28657534246575</v>
      </c>
      <c r="AF29" s="3" t="n">
        <f aca="false">'Cyprus Scaled'!AH34/365</f>
        <v>1.75671232876712</v>
      </c>
      <c r="AG29" s="3" t="n">
        <f aca="false">'Cyprus Scaled'!AI34/365</f>
        <v>12.6731506849315</v>
      </c>
      <c r="AH29" s="3" t="n">
        <f aca="false">'Cyprus Scaled'!AJ34/365</f>
        <v>3.68739726027397</v>
      </c>
      <c r="AI29" s="3" t="n">
        <f aca="false">'Cyprus Scaled'!AK34/365</f>
        <v>3.3413698630137</v>
      </c>
      <c r="AJ29" s="3" t="n">
        <f aca="false">'Cyprus Scaled'!AL34/365</f>
        <v>6.06328767123288</v>
      </c>
      <c r="AK29" s="3" t="n">
        <f aca="false">'Cyprus Scaled'!AM34/365</f>
        <v>32.2758904109589</v>
      </c>
      <c r="AL29" s="3" t="n">
        <f aca="false">'Cyprus Scaled'!AN34/365</f>
        <v>74.5961643835616</v>
      </c>
      <c r="AM29" s="3" t="n">
        <f aca="false">'Cyprus Scaled'!AO34/365</f>
        <v>45.24</v>
      </c>
      <c r="AN29" s="3" t="n">
        <f aca="false">'Cyprus Scaled'!AP34/365</f>
        <v>17.9808219178082</v>
      </c>
      <c r="AO29" s="3" t="n">
        <f aca="false">'Cyprus Scaled'!AQ34/365</f>
        <v>22.5079452054795</v>
      </c>
      <c r="AP29" s="3" t="n">
        <f aca="false">'Cyprus Scaled'!AR34/365</f>
        <v>24.226301369863</v>
      </c>
      <c r="AQ29" s="3" t="n">
        <f aca="false">'Cyprus Scaled'!AS34/365</f>
        <v>33.9295890410959</v>
      </c>
      <c r="AR29" s="3" t="n">
        <f aca="false">'Cyprus Scaled'!AT34/365</f>
        <v>7.40054794520548</v>
      </c>
      <c r="AS29" s="3" t="n">
        <f aca="false">'Cyprus Scaled'!AU34/365</f>
        <v>10.5021917808219</v>
      </c>
      <c r="AT29" s="3" t="n">
        <f aca="false">'Cyprus Scaled'!AV34/365</f>
        <v>0</v>
      </c>
    </row>
    <row r="30" customFormat="false" ht="12.8" hidden="false" customHeight="false" outlineLevel="0" collapsed="false">
      <c r="A30" s="0" t="s">
        <v>73</v>
      </c>
      <c r="B30" s="3" t="n">
        <f aca="false">'Cyprus Scaled'!D35/365</f>
        <v>6.74794520547945</v>
      </c>
      <c r="C30" s="3" t="n">
        <f aca="false">'Cyprus Scaled'!E35/365</f>
        <v>15.6531506849315</v>
      </c>
      <c r="D30" s="3" t="n">
        <f aca="false">'Cyprus Scaled'!F35/365</f>
        <v>194.408219178082</v>
      </c>
      <c r="E30" s="3" t="n">
        <f aca="false">'Cyprus Scaled'!G35/365</f>
        <v>1.86684931506849</v>
      </c>
      <c r="F30" s="3" t="n">
        <f aca="false">'Cyprus Scaled'!H35/365</f>
        <v>9.76958904109589</v>
      </c>
      <c r="G30" s="3" t="n">
        <f aca="false">'Cyprus Scaled'!I35/365</f>
        <v>14.3860273972603</v>
      </c>
      <c r="H30" s="3" t="n">
        <f aca="false">'Cyprus Scaled'!J35/365</f>
        <v>1.24904109589041</v>
      </c>
      <c r="I30" s="3" t="n">
        <f aca="false">'Cyprus Scaled'!K35/365</f>
        <v>3.05972602739726</v>
      </c>
      <c r="J30" s="3" t="n">
        <f aca="false">'Cyprus Scaled'!L35/365</f>
        <v>2.30821917808219</v>
      </c>
      <c r="K30" s="3" t="n">
        <f aca="false">'Cyprus Scaled'!M35/365</f>
        <v>1.2786301369863</v>
      </c>
      <c r="L30" s="3" t="n">
        <f aca="false">'Cyprus Scaled'!N35/365</f>
        <v>4.95753424657534</v>
      </c>
      <c r="M30" s="3" t="n">
        <f aca="false">'Cyprus Scaled'!O35/365</f>
        <v>2.89616438356164</v>
      </c>
      <c r="N30" s="3" t="n">
        <f aca="false">'Cyprus Scaled'!P35/365</f>
        <v>1.27616438356164</v>
      </c>
      <c r="O30" s="3" t="n">
        <f aca="false">'Cyprus Scaled'!Q35/365</f>
        <v>3.36849315068493</v>
      </c>
      <c r="P30" s="3" t="n">
        <f aca="false">'Cyprus Scaled'!R35/365</f>
        <v>5.0172602739726</v>
      </c>
      <c r="Q30" s="3" t="n">
        <f aca="false">'Cyprus Scaled'!S35/365</f>
        <v>5.75123287671233</v>
      </c>
      <c r="R30" s="3" t="n">
        <f aca="false">'Cyprus Scaled'!T35/365</f>
        <v>3.02383561643836</v>
      </c>
      <c r="S30" s="3" t="n">
        <f aca="false">'Cyprus Scaled'!U35/365</f>
        <v>2.25068493150685</v>
      </c>
      <c r="T30" s="3" t="n">
        <f aca="false">'Cyprus Scaled'!V35/365</f>
        <v>5.34328767123288</v>
      </c>
      <c r="U30" s="3" t="n">
        <f aca="false">'Cyprus Scaled'!W35/365</f>
        <v>0.866575342465753</v>
      </c>
      <c r="V30" s="3" t="n">
        <f aca="false">'Cyprus Scaled'!X35/365</f>
        <v>5.47342465753425</v>
      </c>
      <c r="W30" s="3" t="n">
        <f aca="false">'Cyprus Scaled'!Y35/365</f>
        <v>7.6613698630137</v>
      </c>
      <c r="X30" s="3" t="n">
        <f aca="false">'Cyprus Scaled'!Z35/365</f>
        <v>28.4243835616438</v>
      </c>
      <c r="Y30" s="3" t="n">
        <f aca="false">'Cyprus Scaled'!AA35/365</f>
        <v>7.34575342465753</v>
      </c>
      <c r="Z30" s="3" t="n">
        <f aca="false">'Cyprus Scaled'!AB35/365</f>
        <v>69.2334246575342</v>
      </c>
      <c r="AA30" s="3" t="n">
        <f aca="false">'Cyprus Scaled'!AC35/365</f>
        <v>81.1104109589041</v>
      </c>
      <c r="AB30" s="3" t="n">
        <f aca="false">'Cyprus Scaled'!AD35/365</f>
        <v>19.0986301369863</v>
      </c>
      <c r="AC30" s="3" t="n">
        <f aca="false">'Cyprus Scaled'!AE35/365</f>
        <v>11.4994520547945</v>
      </c>
      <c r="AD30" s="3" t="n">
        <f aca="false">'Cyprus Scaled'!AF35/365</f>
        <v>2.59150684931507</v>
      </c>
      <c r="AE30" s="3" t="n">
        <f aca="false">'Cyprus Scaled'!AG35/365</f>
        <v>9.10684931506849</v>
      </c>
      <c r="AF30" s="3" t="n">
        <f aca="false">'Cyprus Scaled'!AH35/365</f>
        <v>3.24547945205479</v>
      </c>
      <c r="AG30" s="3" t="n">
        <f aca="false">'Cyprus Scaled'!AI35/365</f>
        <v>15.1668493150685</v>
      </c>
      <c r="AH30" s="3" t="n">
        <f aca="false">'Cyprus Scaled'!AJ35/365</f>
        <v>10.7350684931507</v>
      </c>
      <c r="AI30" s="3" t="n">
        <f aca="false">'Cyprus Scaled'!AK35/365</f>
        <v>10.8027397260274</v>
      </c>
      <c r="AJ30" s="3" t="n">
        <f aca="false">'Cyprus Scaled'!AL35/365</f>
        <v>20.7087671232877</v>
      </c>
      <c r="AK30" s="3" t="n">
        <f aca="false">'Cyprus Scaled'!AM35/365</f>
        <v>51.4334246575343</v>
      </c>
      <c r="AL30" s="3" t="n">
        <f aca="false">'Cyprus Scaled'!AN35/365</f>
        <v>79.5295890410959</v>
      </c>
      <c r="AM30" s="3" t="n">
        <f aca="false">'Cyprus Scaled'!AO35/365</f>
        <v>47.1112328767123</v>
      </c>
      <c r="AN30" s="3" t="n">
        <f aca="false">'Cyprus Scaled'!AP35/365</f>
        <v>29.418904109589</v>
      </c>
      <c r="AO30" s="3" t="n">
        <f aca="false">'Cyprus Scaled'!AQ35/365</f>
        <v>69.7764383561644</v>
      </c>
      <c r="AP30" s="3" t="n">
        <f aca="false">'Cyprus Scaled'!AR35/365</f>
        <v>55.772602739726</v>
      </c>
      <c r="AQ30" s="3" t="n">
        <f aca="false">'Cyprus Scaled'!AS35/365</f>
        <v>116.121643835616</v>
      </c>
      <c r="AR30" s="3" t="n">
        <f aca="false">'Cyprus Scaled'!AT35/365</f>
        <v>9.59780821917808</v>
      </c>
      <c r="AS30" s="3" t="n">
        <f aca="false">'Cyprus Scaled'!AU35/365</f>
        <v>10.7652054794521</v>
      </c>
      <c r="AT30" s="3" t="n">
        <f aca="false">'Cyprus Scaled'!AV35/365</f>
        <v>0.0819178082191781</v>
      </c>
    </row>
    <row r="31" customFormat="false" ht="12.8" hidden="false" customHeight="false" outlineLevel="0" collapsed="false">
      <c r="A31" s="0" t="s">
        <v>74</v>
      </c>
      <c r="B31" s="3" t="n">
        <f aca="false">'Cyprus Scaled'!D36/365</f>
        <v>37.3805479452055</v>
      </c>
      <c r="C31" s="3" t="n">
        <f aca="false">'Cyprus Scaled'!E36/365</f>
        <v>0.252602739726027</v>
      </c>
      <c r="D31" s="3" t="n">
        <f aca="false">'Cyprus Scaled'!F36/365</f>
        <v>13.9347945205479</v>
      </c>
      <c r="E31" s="3" t="n">
        <f aca="false">'Cyprus Scaled'!G36/365</f>
        <v>7.86794520547945</v>
      </c>
      <c r="F31" s="3" t="n">
        <f aca="false">'Cyprus Scaled'!H36/365</f>
        <v>2.81095890410959</v>
      </c>
      <c r="G31" s="3" t="n">
        <f aca="false">'Cyprus Scaled'!I36/365</f>
        <v>44.393698630137</v>
      </c>
      <c r="H31" s="3" t="n">
        <f aca="false">'Cyprus Scaled'!J36/365</f>
        <v>8.3586301369863</v>
      </c>
      <c r="I31" s="3" t="n">
        <f aca="false">'Cyprus Scaled'!K36/365</f>
        <v>10.0038356164384</v>
      </c>
      <c r="J31" s="3" t="n">
        <f aca="false">'Cyprus Scaled'!L36/365</f>
        <v>14.4704109589041</v>
      </c>
      <c r="K31" s="3" t="n">
        <f aca="false">'Cyprus Scaled'!M36/365</f>
        <v>8.36465753424658</v>
      </c>
      <c r="L31" s="3" t="n">
        <f aca="false">'Cyprus Scaled'!N36/365</f>
        <v>11.8139726027397</v>
      </c>
      <c r="M31" s="3" t="n">
        <f aca="false">'Cyprus Scaled'!O36/365</f>
        <v>6.47506849315069</v>
      </c>
      <c r="N31" s="3" t="n">
        <f aca="false">'Cyprus Scaled'!P36/365</f>
        <v>20.9969863013699</v>
      </c>
      <c r="O31" s="3" t="n">
        <f aca="false">'Cyprus Scaled'!Q36/365</f>
        <v>16.1482191780822</v>
      </c>
      <c r="P31" s="3" t="n">
        <f aca="false">'Cyprus Scaled'!R36/365</f>
        <v>7.65616438356164</v>
      </c>
      <c r="Q31" s="3" t="n">
        <f aca="false">'Cyprus Scaled'!S36/365</f>
        <v>31.4797260273973</v>
      </c>
      <c r="R31" s="3" t="n">
        <f aca="false">'Cyprus Scaled'!T36/365</f>
        <v>6.60191780821918</v>
      </c>
      <c r="S31" s="3" t="n">
        <f aca="false">'Cyprus Scaled'!U36/365</f>
        <v>11.0257534246575</v>
      </c>
      <c r="T31" s="3" t="n">
        <f aca="false">'Cyprus Scaled'!V36/365</f>
        <v>13.1164383561644</v>
      </c>
      <c r="U31" s="3" t="n">
        <f aca="false">'Cyprus Scaled'!W36/365</f>
        <v>22.4991780821918</v>
      </c>
      <c r="V31" s="3" t="n">
        <f aca="false">'Cyprus Scaled'!X36/365</f>
        <v>5.42602739726027</v>
      </c>
      <c r="W31" s="3" t="n">
        <f aca="false">'Cyprus Scaled'!Y36/365</f>
        <v>30.3684931506849</v>
      </c>
      <c r="X31" s="3" t="n">
        <f aca="false">'Cyprus Scaled'!Z36/365</f>
        <v>39.0775342465753</v>
      </c>
      <c r="Y31" s="3" t="n">
        <f aca="false">'Cyprus Scaled'!AA36/365</f>
        <v>18.6287671232877</v>
      </c>
      <c r="Z31" s="3" t="n">
        <f aca="false">'Cyprus Scaled'!AB36/365</f>
        <v>107.733150684932</v>
      </c>
      <c r="AA31" s="3" t="n">
        <f aca="false">'Cyprus Scaled'!AC36/365</f>
        <v>250.275342465753</v>
      </c>
      <c r="AB31" s="3" t="n">
        <f aca="false">'Cyprus Scaled'!AD36/365</f>
        <v>61.7846575342466</v>
      </c>
      <c r="AC31" s="3" t="n">
        <f aca="false">'Cyprus Scaled'!AE36/365</f>
        <v>0.556986301369863</v>
      </c>
      <c r="AD31" s="3" t="n">
        <f aca="false">'Cyprus Scaled'!AF36/365</f>
        <v>2.21041095890411</v>
      </c>
      <c r="AE31" s="3" t="n">
        <f aca="false">'Cyprus Scaled'!AG36/365</f>
        <v>30.0268493150685</v>
      </c>
      <c r="AF31" s="3" t="n">
        <f aca="false">'Cyprus Scaled'!AH36/365</f>
        <v>4.42767123287671</v>
      </c>
      <c r="AG31" s="3" t="n">
        <f aca="false">'Cyprus Scaled'!AI36/365</f>
        <v>18.6153424657534</v>
      </c>
      <c r="AH31" s="3" t="n">
        <f aca="false">'Cyprus Scaled'!AJ36/365</f>
        <v>11.6994520547945</v>
      </c>
      <c r="AI31" s="3" t="n">
        <f aca="false">'Cyprus Scaled'!AK36/365</f>
        <v>16.1734246575342</v>
      </c>
      <c r="AJ31" s="3" t="n">
        <f aca="false">'Cyprus Scaled'!AL36/365</f>
        <v>32.2178082191781</v>
      </c>
      <c r="AK31" s="3" t="n">
        <f aca="false">'Cyprus Scaled'!AM36/365</f>
        <v>58.6539726027397</v>
      </c>
      <c r="AL31" s="3" t="n">
        <f aca="false">'Cyprus Scaled'!AN36/365</f>
        <v>68.8747945205479</v>
      </c>
      <c r="AM31" s="3" t="n">
        <f aca="false">'Cyprus Scaled'!AO36/365</f>
        <v>83.3027397260274</v>
      </c>
      <c r="AN31" s="3" t="n">
        <f aca="false">'Cyprus Scaled'!AP36/365</f>
        <v>37.0309589041096</v>
      </c>
      <c r="AO31" s="3" t="n">
        <f aca="false">'Cyprus Scaled'!AQ36/365</f>
        <v>77.0808219178082</v>
      </c>
      <c r="AP31" s="3" t="n">
        <f aca="false">'Cyprus Scaled'!AR36/365</f>
        <v>64.5424657534247</v>
      </c>
      <c r="AQ31" s="3" t="n">
        <f aca="false">'Cyprus Scaled'!AS36/365</f>
        <v>62.8586301369863</v>
      </c>
      <c r="AR31" s="3" t="n">
        <f aca="false">'Cyprus Scaled'!AT36/365</f>
        <v>10.8164383561644</v>
      </c>
      <c r="AS31" s="3" t="n">
        <f aca="false">'Cyprus Scaled'!AU36/365</f>
        <v>19.0931506849315</v>
      </c>
      <c r="AT31" s="3" t="n">
        <f aca="false">'Cyprus Scaled'!AV36/365</f>
        <v>1.89561643835616</v>
      </c>
    </row>
    <row r="32" customFormat="false" ht="12.8" hidden="false" customHeight="false" outlineLevel="0" collapsed="false">
      <c r="A32" s="0" t="s">
        <v>75</v>
      </c>
      <c r="B32" s="3" t="n">
        <f aca="false">'Cyprus Scaled'!D37/365</f>
        <v>12.4304109589041</v>
      </c>
      <c r="C32" s="3" t="n">
        <f aca="false">'Cyprus Scaled'!E37/365</f>
        <v>1.10794520547945</v>
      </c>
      <c r="D32" s="3" t="n">
        <f aca="false">'Cyprus Scaled'!F37/365</f>
        <v>0</v>
      </c>
      <c r="E32" s="3" t="n">
        <f aca="false">'Cyprus Scaled'!G37/365</f>
        <v>1.93479452054795</v>
      </c>
      <c r="F32" s="3" t="n">
        <f aca="false">'Cyprus Scaled'!H37/365</f>
        <v>0.0536986301369863</v>
      </c>
      <c r="G32" s="3" t="n">
        <f aca="false">'Cyprus Scaled'!I37/365</f>
        <v>13.7112328767123</v>
      </c>
      <c r="H32" s="3" t="n">
        <f aca="false">'Cyprus Scaled'!J37/365</f>
        <v>13.8682191780822</v>
      </c>
      <c r="I32" s="3" t="n">
        <f aca="false">'Cyprus Scaled'!K37/365</f>
        <v>3.32109589041096</v>
      </c>
      <c r="J32" s="3" t="n">
        <f aca="false">'Cyprus Scaled'!L37/365</f>
        <v>4.91452054794521</v>
      </c>
      <c r="K32" s="3" t="n">
        <f aca="false">'Cyprus Scaled'!M37/365</f>
        <v>1.75643835616438</v>
      </c>
      <c r="L32" s="3" t="n">
        <f aca="false">'Cyprus Scaled'!N37/365</f>
        <v>2.61178082191781</v>
      </c>
      <c r="M32" s="3" t="n">
        <f aca="false">'Cyprus Scaled'!O37/365</f>
        <v>1.91561643835616</v>
      </c>
      <c r="N32" s="3" t="n">
        <f aca="false">'Cyprus Scaled'!P37/365</f>
        <v>4.09095890410959</v>
      </c>
      <c r="O32" s="3" t="n">
        <f aca="false">'Cyprus Scaled'!Q37/365</f>
        <v>4.86821917808219</v>
      </c>
      <c r="P32" s="3" t="n">
        <f aca="false">'Cyprus Scaled'!R37/365</f>
        <v>1.56958904109589</v>
      </c>
      <c r="Q32" s="3" t="n">
        <f aca="false">'Cyprus Scaled'!S37/365</f>
        <v>7.98191780821918</v>
      </c>
      <c r="R32" s="3" t="n">
        <f aca="false">'Cyprus Scaled'!T37/365</f>
        <v>1.74027397260274</v>
      </c>
      <c r="S32" s="3" t="n">
        <f aca="false">'Cyprus Scaled'!U37/365</f>
        <v>2.05150684931507</v>
      </c>
      <c r="T32" s="3" t="n">
        <f aca="false">'Cyprus Scaled'!V37/365</f>
        <v>2.92657534246575</v>
      </c>
      <c r="U32" s="3" t="n">
        <f aca="false">'Cyprus Scaled'!W37/365</f>
        <v>5.64575342465753</v>
      </c>
      <c r="V32" s="3" t="n">
        <f aca="false">'Cyprus Scaled'!X37/365</f>
        <v>0.615068493150685</v>
      </c>
      <c r="W32" s="3" t="n">
        <f aca="false">'Cyprus Scaled'!Y37/365</f>
        <v>6.62849315068493</v>
      </c>
      <c r="X32" s="3" t="n">
        <f aca="false">'Cyprus Scaled'!Z37/365</f>
        <v>14.9791780821918</v>
      </c>
      <c r="Y32" s="3" t="n">
        <f aca="false">'Cyprus Scaled'!AA37/365</f>
        <v>5.43561643835616</v>
      </c>
      <c r="Z32" s="3" t="n">
        <f aca="false">'Cyprus Scaled'!AB37/365</f>
        <v>24.0802739726027</v>
      </c>
      <c r="AA32" s="3" t="n">
        <f aca="false">'Cyprus Scaled'!AC37/365</f>
        <v>79.0523287671233</v>
      </c>
      <c r="AB32" s="3" t="n">
        <f aca="false">'Cyprus Scaled'!AD37/365</f>
        <v>11.1890410958904</v>
      </c>
      <c r="AC32" s="3" t="n">
        <f aca="false">'Cyprus Scaled'!AE37/365</f>
        <v>0.417534246575343</v>
      </c>
      <c r="AD32" s="3" t="n">
        <f aca="false">'Cyprus Scaled'!AF37/365</f>
        <v>3.31698630136986</v>
      </c>
      <c r="AE32" s="3" t="n">
        <f aca="false">'Cyprus Scaled'!AG37/365</f>
        <v>11.421095890411</v>
      </c>
      <c r="AF32" s="3" t="n">
        <f aca="false">'Cyprus Scaled'!AH37/365</f>
        <v>1.61369863013699</v>
      </c>
      <c r="AG32" s="3" t="n">
        <f aca="false">'Cyprus Scaled'!AI37/365</f>
        <v>34.5213698630137</v>
      </c>
      <c r="AH32" s="3" t="n">
        <f aca="false">'Cyprus Scaled'!AJ37/365</f>
        <v>3.33095890410959</v>
      </c>
      <c r="AI32" s="3" t="n">
        <f aca="false">'Cyprus Scaled'!AK37/365</f>
        <v>7.54054794520548</v>
      </c>
      <c r="AJ32" s="3" t="n">
        <f aca="false">'Cyprus Scaled'!AL37/365</f>
        <v>9.18465753424658</v>
      </c>
      <c r="AK32" s="3" t="n">
        <f aca="false">'Cyprus Scaled'!AM37/365</f>
        <v>27.9635616438356</v>
      </c>
      <c r="AL32" s="3" t="n">
        <f aca="false">'Cyprus Scaled'!AN37/365</f>
        <v>71.5616438356164</v>
      </c>
      <c r="AM32" s="3" t="n">
        <f aca="false">'Cyprus Scaled'!AO37/365</f>
        <v>21.8580821917808</v>
      </c>
      <c r="AN32" s="3" t="n">
        <f aca="false">'Cyprus Scaled'!AP37/365</f>
        <v>22.713698630137</v>
      </c>
      <c r="AO32" s="3" t="n">
        <f aca="false">'Cyprus Scaled'!AQ37/365</f>
        <v>39.7476712328767</v>
      </c>
      <c r="AP32" s="3" t="n">
        <f aca="false">'Cyprus Scaled'!AR37/365</f>
        <v>32.8671232876712</v>
      </c>
      <c r="AQ32" s="3" t="n">
        <f aca="false">'Cyprus Scaled'!AS37/365</f>
        <v>36.6052054794521</v>
      </c>
      <c r="AR32" s="3" t="n">
        <f aca="false">'Cyprus Scaled'!AT37/365</f>
        <v>5.31041095890411</v>
      </c>
      <c r="AS32" s="3" t="n">
        <f aca="false">'Cyprus Scaled'!AU37/365</f>
        <v>7.68383561643836</v>
      </c>
      <c r="AT32" s="3" t="n">
        <f aca="false">'Cyprus Scaled'!AV37/365</f>
        <v>3.58876712328767</v>
      </c>
    </row>
    <row r="33" customFormat="false" ht="12.8" hidden="false" customHeight="false" outlineLevel="0" collapsed="false">
      <c r="A33" s="0" t="s">
        <v>76</v>
      </c>
      <c r="B33" s="3" t="n">
        <f aca="false">'Cyprus Scaled'!D38/365</f>
        <v>6.83095890410959</v>
      </c>
      <c r="C33" s="3" t="n">
        <f aca="false">'Cyprus Scaled'!E38/365</f>
        <v>0.0147945205479452</v>
      </c>
      <c r="D33" s="3" t="n">
        <f aca="false">'Cyprus Scaled'!F38/365</f>
        <v>0.188767123287671</v>
      </c>
      <c r="E33" s="3" t="n">
        <f aca="false">'Cyprus Scaled'!G38/365</f>
        <v>0.392054794520548</v>
      </c>
      <c r="F33" s="3" t="n">
        <f aca="false">'Cyprus Scaled'!H38/365</f>
        <v>0.491780821917808</v>
      </c>
      <c r="G33" s="3" t="n">
        <f aca="false">'Cyprus Scaled'!I38/365</f>
        <v>3.50739726027397</v>
      </c>
      <c r="H33" s="3" t="n">
        <f aca="false">'Cyprus Scaled'!J38/365</f>
        <v>2.15917808219178</v>
      </c>
      <c r="I33" s="3" t="n">
        <f aca="false">'Cyprus Scaled'!K38/365</f>
        <v>2.29808219178082</v>
      </c>
      <c r="J33" s="3" t="n">
        <f aca="false">'Cyprus Scaled'!L38/365</f>
        <v>1.75232876712329</v>
      </c>
      <c r="K33" s="3" t="n">
        <f aca="false">'Cyprus Scaled'!M38/365</f>
        <v>1.06</v>
      </c>
      <c r="L33" s="3" t="n">
        <f aca="false">'Cyprus Scaled'!N38/365</f>
        <v>1.76849315068493</v>
      </c>
      <c r="M33" s="3" t="n">
        <f aca="false">'Cyprus Scaled'!O38/365</f>
        <v>0.226301369863014</v>
      </c>
      <c r="N33" s="3" t="n">
        <f aca="false">'Cyprus Scaled'!P38/365</f>
        <v>4.52958904109589</v>
      </c>
      <c r="O33" s="3" t="n">
        <f aca="false">'Cyprus Scaled'!Q38/365</f>
        <v>2.13561643835616</v>
      </c>
      <c r="P33" s="3" t="n">
        <f aca="false">'Cyprus Scaled'!R38/365</f>
        <v>3.65506849315068</v>
      </c>
      <c r="Q33" s="3" t="n">
        <f aca="false">'Cyprus Scaled'!S38/365</f>
        <v>8.06246575342466</v>
      </c>
      <c r="R33" s="3" t="n">
        <f aca="false">'Cyprus Scaled'!T38/365</f>
        <v>1.89178082191781</v>
      </c>
      <c r="S33" s="3" t="n">
        <f aca="false">'Cyprus Scaled'!U38/365</f>
        <v>3.31890410958904</v>
      </c>
      <c r="T33" s="3" t="n">
        <f aca="false">'Cyprus Scaled'!V38/365</f>
        <v>4.95287671232877</v>
      </c>
      <c r="U33" s="3" t="n">
        <f aca="false">'Cyprus Scaled'!W38/365</f>
        <v>11.6394520547945</v>
      </c>
      <c r="V33" s="3" t="n">
        <f aca="false">'Cyprus Scaled'!X38/365</f>
        <v>0.353424657534247</v>
      </c>
      <c r="W33" s="3" t="n">
        <f aca="false">'Cyprus Scaled'!Y38/365</f>
        <v>3.69780821917808</v>
      </c>
      <c r="X33" s="3" t="n">
        <f aca="false">'Cyprus Scaled'!Z38/365</f>
        <v>6.37178082191781</v>
      </c>
      <c r="Y33" s="3" t="n">
        <f aca="false">'Cyprus Scaled'!AA38/365</f>
        <v>2.26767123287671</v>
      </c>
      <c r="Z33" s="3" t="n">
        <f aca="false">'Cyprus Scaled'!AB38/365</f>
        <v>20.5860273972603</v>
      </c>
      <c r="AA33" s="3" t="n">
        <f aca="false">'Cyprus Scaled'!AC38/365</f>
        <v>30.1550684931507</v>
      </c>
      <c r="AB33" s="3" t="n">
        <f aca="false">'Cyprus Scaled'!AD38/365</f>
        <v>9.90246575342466</v>
      </c>
      <c r="AC33" s="3" t="n">
        <f aca="false">'Cyprus Scaled'!AE38/365</f>
        <v>0.0410958904109589</v>
      </c>
      <c r="AD33" s="3" t="n">
        <f aca="false">'Cyprus Scaled'!AF38/365</f>
        <v>0.0978082191780822</v>
      </c>
      <c r="AE33" s="3" t="n">
        <f aca="false">'Cyprus Scaled'!AG38/365</f>
        <v>5.43452054794521</v>
      </c>
      <c r="AF33" s="3" t="n">
        <f aca="false">'Cyprus Scaled'!AH38/365</f>
        <v>0.998082191780822</v>
      </c>
      <c r="AG33" s="3" t="n">
        <f aca="false">'Cyprus Scaled'!AI38/365</f>
        <v>4.02219178082192</v>
      </c>
      <c r="AH33" s="3" t="n">
        <f aca="false">'Cyprus Scaled'!AJ38/365</f>
        <v>1.68027397260274</v>
      </c>
      <c r="AI33" s="3" t="n">
        <f aca="false">'Cyprus Scaled'!AK38/365</f>
        <v>3.68164383561644</v>
      </c>
      <c r="AJ33" s="3" t="n">
        <f aca="false">'Cyprus Scaled'!AL38/365</f>
        <v>6.86465753424658</v>
      </c>
      <c r="AK33" s="3" t="n">
        <f aca="false">'Cyprus Scaled'!AM38/365</f>
        <v>8.09917808219178</v>
      </c>
      <c r="AL33" s="3" t="n">
        <f aca="false">'Cyprus Scaled'!AN38/365</f>
        <v>25.5183561643836</v>
      </c>
      <c r="AM33" s="3" t="n">
        <f aca="false">'Cyprus Scaled'!AO38/365</f>
        <v>17.101095890411</v>
      </c>
      <c r="AN33" s="3" t="n">
        <f aca="false">'Cyprus Scaled'!AP38/365</f>
        <v>9.27205479452055</v>
      </c>
      <c r="AO33" s="3" t="n">
        <f aca="false">'Cyprus Scaled'!AQ38/365</f>
        <v>18.0232876712329</v>
      </c>
      <c r="AP33" s="3" t="n">
        <f aca="false">'Cyprus Scaled'!AR38/365</f>
        <v>9.63698630136986</v>
      </c>
      <c r="AQ33" s="3" t="n">
        <f aca="false">'Cyprus Scaled'!AS38/365</f>
        <v>9.88493150684931</v>
      </c>
      <c r="AR33" s="3" t="n">
        <f aca="false">'Cyprus Scaled'!AT38/365</f>
        <v>2.16712328767123</v>
      </c>
      <c r="AS33" s="3" t="n">
        <f aca="false">'Cyprus Scaled'!AU38/365</f>
        <v>3.07095890410959</v>
      </c>
      <c r="AT33" s="3" t="n">
        <f aca="false">'Cyprus Scaled'!AV38/365</f>
        <v>0.137260273972603</v>
      </c>
    </row>
    <row r="34" customFormat="false" ht="12.8" hidden="false" customHeight="false" outlineLevel="0" collapsed="false">
      <c r="A34" s="0" t="s">
        <v>77</v>
      </c>
      <c r="B34" s="3" t="n">
        <f aca="false">'Cyprus Scaled'!D39/365</f>
        <v>3.31260273972603</v>
      </c>
      <c r="C34" s="3" t="n">
        <f aca="false">'Cyprus Scaled'!E39/365</f>
        <v>0.0147945205479452</v>
      </c>
      <c r="D34" s="3" t="n">
        <f aca="false">'Cyprus Scaled'!F39/365</f>
        <v>0.256438356164384</v>
      </c>
      <c r="E34" s="3" t="n">
        <f aca="false">'Cyprus Scaled'!G39/365</f>
        <v>0.202191780821918</v>
      </c>
      <c r="F34" s="3" t="n">
        <f aca="false">'Cyprus Scaled'!H39/365</f>
        <v>0.00410958904109589</v>
      </c>
      <c r="G34" s="3" t="n">
        <f aca="false">'Cyprus Scaled'!I39/365</f>
        <v>2.04328767123288</v>
      </c>
      <c r="H34" s="3" t="n">
        <f aca="false">'Cyprus Scaled'!J39/365</f>
        <v>0.895342465753425</v>
      </c>
      <c r="I34" s="3" t="n">
        <f aca="false">'Cyprus Scaled'!K39/365</f>
        <v>0.942739726027397</v>
      </c>
      <c r="J34" s="3" t="n">
        <f aca="false">'Cyprus Scaled'!L39/365</f>
        <v>1.10054794520548</v>
      </c>
      <c r="K34" s="3" t="n">
        <f aca="false">'Cyprus Scaled'!M39/365</f>
        <v>0.00328767123287671</v>
      </c>
      <c r="L34" s="3" t="n">
        <f aca="false">'Cyprus Scaled'!N39/365</f>
        <v>1.25534246575342</v>
      </c>
      <c r="M34" s="3" t="n">
        <f aca="false">'Cyprus Scaled'!O39/365</f>
        <v>3.40520547945205</v>
      </c>
      <c r="N34" s="3" t="n">
        <f aca="false">'Cyprus Scaled'!P39/365</f>
        <v>2.24657534246575</v>
      </c>
      <c r="O34" s="3" t="n">
        <f aca="false">'Cyprus Scaled'!Q39/365</f>
        <v>1.1172602739726</v>
      </c>
      <c r="P34" s="3" t="n">
        <f aca="false">'Cyprus Scaled'!R39/365</f>
        <v>1.55178082191781</v>
      </c>
      <c r="Q34" s="3" t="n">
        <f aca="false">'Cyprus Scaled'!S39/365</f>
        <v>4.32794520547945</v>
      </c>
      <c r="R34" s="3" t="n">
        <f aca="false">'Cyprus Scaled'!T39/365</f>
        <v>0.953698630136986</v>
      </c>
      <c r="S34" s="3" t="n">
        <f aca="false">'Cyprus Scaled'!U39/365</f>
        <v>2.97616438356164</v>
      </c>
      <c r="T34" s="3" t="n">
        <f aca="false">'Cyprus Scaled'!V39/365</f>
        <v>2.18767123287671</v>
      </c>
      <c r="U34" s="3" t="n">
        <f aca="false">'Cyprus Scaled'!W39/365</f>
        <v>2.43972602739726</v>
      </c>
      <c r="V34" s="3" t="n">
        <f aca="false">'Cyprus Scaled'!X39/365</f>
        <v>0.101643835616438</v>
      </c>
      <c r="W34" s="3" t="n">
        <f aca="false">'Cyprus Scaled'!Y39/365</f>
        <v>2.56493150684931</v>
      </c>
      <c r="X34" s="3" t="n">
        <f aca="false">'Cyprus Scaled'!Z39/365</f>
        <v>2.86246575342466</v>
      </c>
      <c r="Y34" s="3" t="n">
        <f aca="false">'Cyprus Scaled'!AA39/365</f>
        <v>1.11205479452055</v>
      </c>
      <c r="Z34" s="3" t="n">
        <f aca="false">'Cyprus Scaled'!AB39/365</f>
        <v>7.39506849315068</v>
      </c>
      <c r="AA34" s="3" t="n">
        <f aca="false">'Cyprus Scaled'!AC39/365</f>
        <v>15.6879452054795</v>
      </c>
      <c r="AB34" s="3" t="n">
        <f aca="false">'Cyprus Scaled'!AD39/365</f>
        <v>4.30849315068493</v>
      </c>
      <c r="AC34" s="3" t="n">
        <f aca="false">'Cyprus Scaled'!AE39/365</f>
        <v>0.0821917808219178</v>
      </c>
      <c r="AD34" s="3" t="n">
        <f aca="false">'Cyprus Scaled'!AF39/365</f>
        <v>0.0827397260273973</v>
      </c>
      <c r="AE34" s="3" t="n">
        <f aca="false">'Cyprus Scaled'!AG39/365</f>
        <v>3.23780821917808</v>
      </c>
      <c r="AF34" s="3" t="n">
        <f aca="false">'Cyprus Scaled'!AH39/365</f>
        <v>0.61013698630137</v>
      </c>
      <c r="AG34" s="3" t="n">
        <f aca="false">'Cyprus Scaled'!AI39/365</f>
        <v>3.18109589041096</v>
      </c>
      <c r="AH34" s="3" t="n">
        <f aca="false">'Cyprus Scaled'!AJ39/365</f>
        <v>0.84054794520548</v>
      </c>
      <c r="AI34" s="3" t="n">
        <f aca="false">'Cyprus Scaled'!AK39/365</f>
        <v>1.47260273972603</v>
      </c>
      <c r="AJ34" s="3" t="n">
        <f aca="false">'Cyprus Scaled'!AL39/365</f>
        <v>2.6772602739726</v>
      </c>
      <c r="AK34" s="3" t="n">
        <f aca="false">'Cyprus Scaled'!AM39/365</f>
        <v>4.89698630136986</v>
      </c>
      <c r="AL34" s="3" t="n">
        <f aca="false">'Cyprus Scaled'!AN39/365</f>
        <v>9.67041095890411</v>
      </c>
      <c r="AM34" s="3" t="n">
        <f aca="false">'Cyprus Scaled'!AO39/365</f>
        <v>9.01780821917808</v>
      </c>
      <c r="AN34" s="3" t="n">
        <f aca="false">'Cyprus Scaled'!AP39/365</f>
        <v>4.21643835616438</v>
      </c>
      <c r="AO34" s="3" t="n">
        <f aca="false">'Cyprus Scaled'!AQ39/365</f>
        <v>7.32520547945205</v>
      </c>
      <c r="AP34" s="3" t="n">
        <f aca="false">'Cyprus Scaled'!AR39/365</f>
        <v>6.75232876712329</v>
      </c>
      <c r="AQ34" s="3" t="n">
        <f aca="false">'Cyprus Scaled'!AS39/365</f>
        <v>6.67150684931507</v>
      </c>
      <c r="AR34" s="3" t="n">
        <f aca="false">'Cyprus Scaled'!AT39/365</f>
        <v>1.71780821917808</v>
      </c>
      <c r="AS34" s="3" t="n">
        <f aca="false">'Cyprus Scaled'!AU39/365</f>
        <v>1.35972602739726</v>
      </c>
      <c r="AT34" s="3" t="n">
        <f aca="false">'Cyprus Scaled'!AV39/365</f>
        <v>0.0986301369863014</v>
      </c>
    </row>
    <row r="35" customFormat="false" ht="12.8" hidden="false" customHeight="false" outlineLevel="0" collapsed="false">
      <c r="A35" s="0" t="s">
        <v>78</v>
      </c>
      <c r="B35" s="3" t="n">
        <f aca="false">'Cyprus Scaled'!D40/365</f>
        <v>104.167123287671</v>
      </c>
      <c r="C35" s="3" t="n">
        <f aca="false">'Cyprus Scaled'!E40/365</f>
        <v>4.77397260273973</v>
      </c>
      <c r="D35" s="3" t="n">
        <f aca="false">'Cyprus Scaled'!F40/365</f>
        <v>3.22739726027397</v>
      </c>
      <c r="E35" s="3" t="n">
        <f aca="false">'Cyprus Scaled'!G40/365</f>
        <v>5.42958904109589</v>
      </c>
      <c r="F35" s="3" t="n">
        <f aca="false">'Cyprus Scaled'!H40/365</f>
        <v>0.346301369863014</v>
      </c>
      <c r="G35" s="3" t="n">
        <f aca="false">'Cyprus Scaled'!I40/365</f>
        <v>83.2339726027397</v>
      </c>
      <c r="H35" s="3" t="n">
        <f aca="false">'Cyprus Scaled'!J40/365</f>
        <v>29.7161643835616</v>
      </c>
      <c r="I35" s="3" t="n">
        <f aca="false">'Cyprus Scaled'!K40/365</f>
        <v>6.7054794520548</v>
      </c>
      <c r="J35" s="3" t="n">
        <f aca="false">'Cyprus Scaled'!L40/365</f>
        <v>20.2268493150685</v>
      </c>
      <c r="K35" s="3" t="n">
        <f aca="false">'Cyprus Scaled'!M40/365</f>
        <v>11.1586301369863</v>
      </c>
      <c r="L35" s="3" t="n">
        <f aca="false">'Cyprus Scaled'!N40/365</f>
        <v>30.4098630136986</v>
      </c>
      <c r="M35" s="3" t="n">
        <f aca="false">'Cyprus Scaled'!O40/365</f>
        <v>21.6819178082192</v>
      </c>
      <c r="N35" s="3" t="n">
        <f aca="false">'Cyprus Scaled'!P40/365</f>
        <v>19.5819178082192</v>
      </c>
      <c r="O35" s="3" t="n">
        <f aca="false">'Cyprus Scaled'!Q40/365</f>
        <v>18.6679452054795</v>
      </c>
      <c r="P35" s="3" t="n">
        <f aca="false">'Cyprus Scaled'!R40/365</f>
        <v>22.1484931506849</v>
      </c>
      <c r="Q35" s="3" t="n">
        <f aca="false">'Cyprus Scaled'!S40/365</f>
        <v>37.7309589041096</v>
      </c>
      <c r="R35" s="3" t="n">
        <f aca="false">'Cyprus Scaled'!T40/365</f>
        <v>5.77205479452055</v>
      </c>
      <c r="S35" s="3" t="n">
        <f aca="false">'Cyprus Scaled'!U40/365</f>
        <v>15.2161643835616</v>
      </c>
      <c r="T35" s="3" t="n">
        <f aca="false">'Cyprus Scaled'!V40/365</f>
        <v>23.1791780821918</v>
      </c>
      <c r="U35" s="3" t="n">
        <f aca="false">'Cyprus Scaled'!W40/365</f>
        <v>39.9284931506849</v>
      </c>
      <c r="V35" s="3" t="n">
        <f aca="false">'Cyprus Scaled'!X40/365</f>
        <v>15.041095890411</v>
      </c>
      <c r="W35" s="3" t="n">
        <f aca="false">'Cyprus Scaled'!Y40/365</f>
        <v>37.261095890411</v>
      </c>
      <c r="X35" s="3" t="n">
        <f aca="false">'Cyprus Scaled'!Z40/365</f>
        <v>72.587397260274</v>
      </c>
      <c r="Y35" s="3" t="n">
        <f aca="false">'Cyprus Scaled'!AA40/365</f>
        <v>40.1942465753425</v>
      </c>
      <c r="Z35" s="3" t="n">
        <f aca="false">'Cyprus Scaled'!AB40/365</f>
        <v>219.515616438356</v>
      </c>
      <c r="AA35" s="3" t="n">
        <f aca="false">'Cyprus Scaled'!AC40/365</f>
        <v>457.063835616438</v>
      </c>
      <c r="AB35" s="3" t="n">
        <f aca="false">'Cyprus Scaled'!AD40/365</f>
        <v>77.6821917808219</v>
      </c>
      <c r="AC35" s="3" t="n">
        <f aca="false">'Cyprus Scaled'!AE40/365</f>
        <v>2.48246575342466</v>
      </c>
      <c r="AD35" s="3" t="n">
        <f aca="false">'Cyprus Scaled'!AF40/365</f>
        <v>9.94958904109589</v>
      </c>
      <c r="AE35" s="3" t="n">
        <f aca="false">'Cyprus Scaled'!AG40/365</f>
        <v>63.9698630136986</v>
      </c>
      <c r="AF35" s="3" t="n">
        <f aca="false">'Cyprus Scaled'!AH40/365</f>
        <v>7.83972602739726</v>
      </c>
      <c r="AG35" s="3" t="n">
        <f aca="false">'Cyprus Scaled'!AI40/365</f>
        <v>219.551232876712</v>
      </c>
      <c r="AH35" s="3" t="n">
        <f aca="false">'Cyprus Scaled'!AJ40/365</f>
        <v>28.1734246575342</v>
      </c>
      <c r="AI35" s="3" t="n">
        <f aca="false">'Cyprus Scaled'!AK40/365</f>
        <v>45.9890410958904</v>
      </c>
      <c r="AJ35" s="3" t="n">
        <f aca="false">'Cyprus Scaled'!AL40/365</f>
        <v>57.0342465753425</v>
      </c>
      <c r="AK35" s="3" t="n">
        <f aca="false">'Cyprus Scaled'!AM40/365</f>
        <v>141.937260273973</v>
      </c>
      <c r="AL35" s="3" t="n">
        <f aca="false">'Cyprus Scaled'!AN40/365</f>
        <v>407.691506849315</v>
      </c>
      <c r="AM35" s="3" t="n">
        <f aca="false">'Cyprus Scaled'!AO40/365</f>
        <v>164.014520547945</v>
      </c>
      <c r="AN35" s="3" t="n">
        <f aca="false">'Cyprus Scaled'!AP40/365</f>
        <v>152.055342465753</v>
      </c>
      <c r="AO35" s="3" t="n">
        <f aca="false">'Cyprus Scaled'!AQ40/365</f>
        <v>216.838630136986</v>
      </c>
      <c r="AP35" s="3" t="n">
        <f aca="false">'Cyprus Scaled'!AR40/365</f>
        <v>183.025753424658</v>
      </c>
      <c r="AQ35" s="3" t="n">
        <f aca="false">'Cyprus Scaled'!AS40/365</f>
        <v>233.441917808219</v>
      </c>
      <c r="AR35" s="3" t="n">
        <f aca="false">'Cyprus Scaled'!AT40/365</f>
        <v>69.8098630136986</v>
      </c>
      <c r="AS35" s="3" t="n">
        <f aca="false">'Cyprus Scaled'!AU40/365</f>
        <v>67.1295890410959</v>
      </c>
      <c r="AT35" s="3" t="n">
        <f aca="false">'Cyprus Scaled'!AV40/365</f>
        <v>32.4613698630137</v>
      </c>
    </row>
    <row r="36" customFormat="false" ht="12.8" hidden="false" customHeight="false" outlineLevel="0" collapsed="false">
      <c r="A36" s="0" t="s">
        <v>79</v>
      </c>
      <c r="B36" s="3" t="n">
        <f aca="false">'Cyprus Scaled'!D41/365</f>
        <v>20.8158904109589</v>
      </c>
      <c r="C36" s="3" t="n">
        <f aca="false">'Cyprus Scaled'!E41/365</f>
        <v>0.406027397260274</v>
      </c>
      <c r="D36" s="3" t="n">
        <f aca="false">'Cyprus Scaled'!F41/365</f>
        <v>0.218082191780822</v>
      </c>
      <c r="E36" s="3" t="n">
        <f aca="false">'Cyprus Scaled'!G41/365</f>
        <v>8.47616438356164</v>
      </c>
      <c r="F36" s="3" t="n">
        <f aca="false">'Cyprus Scaled'!H41/365</f>
        <v>0.0736986301369863</v>
      </c>
      <c r="G36" s="3" t="n">
        <f aca="false">'Cyprus Scaled'!I41/365</f>
        <v>15.172602739726</v>
      </c>
      <c r="H36" s="3" t="n">
        <f aca="false">'Cyprus Scaled'!J41/365</f>
        <v>1.56438356164384</v>
      </c>
      <c r="I36" s="3" t="n">
        <f aca="false">'Cyprus Scaled'!K41/365</f>
        <v>7.7641095890411</v>
      </c>
      <c r="J36" s="3" t="n">
        <f aca="false">'Cyprus Scaled'!L41/365</f>
        <v>16.761095890411</v>
      </c>
      <c r="K36" s="3" t="n">
        <f aca="false">'Cyprus Scaled'!M41/365</f>
        <v>2.22575342465753</v>
      </c>
      <c r="L36" s="3" t="n">
        <f aca="false">'Cyprus Scaled'!N41/365</f>
        <v>9.13835616438356</v>
      </c>
      <c r="M36" s="3" t="n">
        <f aca="false">'Cyprus Scaled'!O41/365</f>
        <v>11.3405479452055</v>
      </c>
      <c r="N36" s="3" t="n">
        <f aca="false">'Cyprus Scaled'!P41/365</f>
        <v>5.48438356164384</v>
      </c>
      <c r="O36" s="3" t="n">
        <f aca="false">'Cyprus Scaled'!Q41/365</f>
        <v>4.84602739726027</v>
      </c>
      <c r="P36" s="3" t="n">
        <f aca="false">'Cyprus Scaled'!R41/365</f>
        <v>10.9106849315069</v>
      </c>
      <c r="Q36" s="3" t="n">
        <f aca="false">'Cyprus Scaled'!S41/365</f>
        <v>17.9567123287671</v>
      </c>
      <c r="R36" s="3" t="n">
        <f aca="false">'Cyprus Scaled'!T41/365</f>
        <v>7.70767123287671</v>
      </c>
      <c r="S36" s="3" t="n">
        <f aca="false">'Cyprus Scaled'!U41/365</f>
        <v>7.11890410958904</v>
      </c>
      <c r="T36" s="3" t="n">
        <f aca="false">'Cyprus Scaled'!V41/365</f>
        <v>28.9635616438356</v>
      </c>
      <c r="U36" s="3" t="n">
        <f aca="false">'Cyprus Scaled'!W41/365</f>
        <v>34.5857534246575</v>
      </c>
      <c r="V36" s="3" t="n">
        <f aca="false">'Cyprus Scaled'!X41/365</f>
        <v>7.08547945205479</v>
      </c>
      <c r="W36" s="3" t="n">
        <f aca="false">'Cyprus Scaled'!Y41/365</f>
        <v>9.93534246575343</v>
      </c>
      <c r="X36" s="3" t="n">
        <f aca="false">'Cyprus Scaled'!Z41/365</f>
        <v>28.6356164383562</v>
      </c>
      <c r="Y36" s="3" t="n">
        <f aca="false">'Cyprus Scaled'!AA41/365</f>
        <v>8.65452054794521</v>
      </c>
      <c r="Z36" s="3" t="n">
        <f aca="false">'Cyprus Scaled'!AB41/365</f>
        <v>90.6339726027397</v>
      </c>
      <c r="AA36" s="3" t="n">
        <f aca="false">'Cyprus Scaled'!AC41/365</f>
        <v>140.727671232877</v>
      </c>
      <c r="AB36" s="3" t="n">
        <f aca="false">'Cyprus Scaled'!AD41/365</f>
        <v>31.8180821917808</v>
      </c>
      <c r="AC36" s="3" t="n">
        <f aca="false">'Cyprus Scaled'!AE41/365</f>
        <v>2.49424657534247</v>
      </c>
      <c r="AD36" s="3" t="n">
        <f aca="false">'Cyprus Scaled'!AF41/365</f>
        <v>2.33095890410959</v>
      </c>
      <c r="AE36" s="3" t="n">
        <f aca="false">'Cyprus Scaled'!AG41/365</f>
        <v>28.2079452054794</v>
      </c>
      <c r="AF36" s="3" t="n">
        <f aca="false">'Cyprus Scaled'!AH41/365</f>
        <v>5.11506849315069</v>
      </c>
      <c r="AG36" s="3" t="n">
        <f aca="false">'Cyprus Scaled'!AI41/365</f>
        <v>24.2271232876712</v>
      </c>
      <c r="AH36" s="3" t="n">
        <f aca="false">'Cyprus Scaled'!AJ41/365</f>
        <v>28.5038356164384</v>
      </c>
      <c r="AI36" s="3" t="n">
        <f aca="false">'Cyprus Scaled'!AK41/365</f>
        <v>18.7742465753425</v>
      </c>
      <c r="AJ36" s="3" t="n">
        <f aca="false">'Cyprus Scaled'!AL41/365</f>
        <v>55.0632876712329</v>
      </c>
      <c r="AK36" s="3" t="n">
        <f aca="false">'Cyprus Scaled'!AM41/365</f>
        <v>53.6830136986301</v>
      </c>
      <c r="AL36" s="3" t="n">
        <f aca="false">'Cyprus Scaled'!AN41/365</f>
        <v>116.553424657534</v>
      </c>
      <c r="AM36" s="3" t="n">
        <f aca="false">'Cyprus Scaled'!AO41/365</f>
        <v>108.635890410959</v>
      </c>
      <c r="AN36" s="3" t="n">
        <f aca="false">'Cyprus Scaled'!AP41/365</f>
        <v>50.1317808219178</v>
      </c>
      <c r="AO36" s="3" t="n">
        <f aca="false">'Cyprus Scaled'!AQ41/365</f>
        <v>65.7024657534247</v>
      </c>
      <c r="AP36" s="3" t="n">
        <f aca="false">'Cyprus Scaled'!AR41/365</f>
        <v>76.4021917808219</v>
      </c>
      <c r="AQ36" s="3" t="n">
        <f aca="false">'Cyprus Scaled'!AS41/365</f>
        <v>146.244931506849</v>
      </c>
      <c r="AR36" s="3" t="n">
        <f aca="false">'Cyprus Scaled'!AT41/365</f>
        <v>17.6635616438356</v>
      </c>
      <c r="AS36" s="3" t="n">
        <f aca="false">'Cyprus Scaled'!AU41/365</f>
        <v>20.8060273972603</v>
      </c>
      <c r="AT36" s="3" t="n">
        <f aca="false">'Cyprus Scaled'!AV41/365</f>
        <v>0.771780821917808</v>
      </c>
    </row>
    <row r="37" customFormat="false" ht="12.8" hidden="false" customHeight="false" outlineLevel="0" collapsed="false">
      <c r="A37" s="0" t="s">
        <v>80</v>
      </c>
      <c r="B37" s="3" t="n">
        <f aca="false">'Cyprus Scaled'!D42/365</f>
        <v>12.4630136986301</v>
      </c>
      <c r="C37" s="3" t="n">
        <f aca="false">'Cyprus Scaled'!E42/365</f>
        <v>0.0983561643835616</v>
      </c>
      <c r="D37" s="3" t="n">
        <f aca="false">'Cyprus Scaled'!F42/365</f>
        <v>0.865205479452055</v>
      </c>
      <c r="E37" s="3" t="n">
        <f aca="false">'Cyprus Scaled'!G42/365</f>
        <v>1.28821917808219</v>
      </c>
      <c r="F37" s="3" t="n">
        <f aca="false">'Cyprus Scaled'!H42/365</f>
        <v>0.0545205479452055</v>
      </c>
      <c r="G37" s="3" t="n">
        <f aca="false">'Cyprus Scaled'!I42/365</f>
        <v>35.8383561643836</v>
      </c>
      <c r="H37" s="3" t="n">
        <f aca="false">'Cyprus Scaled'!J42/365</f>
        <v>3.21150684931507</v>
      </c>
      <c r="I37" s="3" t="n">
        <f aca="false">'Cyprus Scaled'!K42/365</f>
        <v>8.57287671232877</v>
      </c>
      <c r="J37" s="3" t="n">
        <f aca="false">'Cyprus Scaled'!L42/365</f>
        <v>6.73780821917808</v>
      </c>
      <c r="K37" s="3" t="n">
        <f aca="false">'Cyprus Scaled'!M42/365</f>
        <v>11.5361643835616</v>
      </c>
      <c r="L37" s="3" t="n">
        <f aca="false">'Cyprus Scaled'!N42/365</f>
        <v>9.26082191780822</v>
      </c>
      <c r="M37" s="3" t="n">
        <f aca="false">'Cyprus Scaled'!O42/365</f>
        <v>101.992876712329</v>
      </c>
      <c r="N37" s="3" t="n">
        <f aca="false">'Cyprus Scaled'!P42/365</f>
        <v>7.80712328767123</v>
      </c>
      <c r="O37" s="3" t="n">
        <f aca="false">'Cyprus Scaled'!Q42/365</f>
        <v>6.57671232876712</v>
      </c>
      <c r="P37" s="3" t="n">
        <f aca="false">'Cyprus Scaled'!R42/365</f>
        <v>4.66958904109589</v>
      </c>
      <c r="Q37" s="3" t="n">
        <f aca="false">'Cyprus Scaled'!S42/365</f>
        <v>25.0684931506849</v>
      </c>
      <c r="R37" s="3" t="n">
        <f aca="false">'Cyprus Scaled'!T42/365</f>
        <v>58.114794520548</v>
      </c>
      <c r="S37" s="3" t="n">
        <f aca="false">'Cyprus Scaled'!U42/365</f>
        <v>12.9906849315069</v>
      </c>
      <c r="T37" s="3" t="n">
        <f aca="false">'Cyprus Scaled'!V42/365</f>
        <v>33.5947945205479</v>
      </c>
      <c r="U37" s="3" t="n">
        <f aca="false">'Cyprus Scaled'!W42/365</f>
        <v>1.87808219178082</v>
      </c>
      <c r="V37" s="3" t="n">
        <f aca="false">'Cyprus Scaled'!X42/365</f>
        <v>5.55835616438356</v>
      </c>
      <c r="W37" s="3" t="n">
        <f aca="false">'Cyprus Scaled'!Y42/365</f>
        <v>18.1424657534247</v>
      </c>
      <c r="X37" s="3" t="n">
        <f aca="false">'Cyprus Scaled'!Z42/365</f>
        <v>24.7460273972603</v>
      </c>
      <c r="Y37" s="3" t="n">
        <f aca="false">'Cyprus Scaled'!AA42/365</f>
        <v>5.51972602739726</v>
      </c>
      <c r="Z37" s="3" t="n">
        <f aca="false">'Cyprus Scaled'!AB42/365</f>
        <v>99.1693150684932</v>
      </c>
      <c r="AA37" s="3" t="n">
        <f aca="false">'Cyprus Scaled'!AC42/365</f>
        <v>267.705753424658</v>
      </c>
      <c r="AB37" s="3" t="n">
        <f aca="false">'Cyprus Scaled'!AD42/365</f>
        <v>33.2164383561644</v>
      </c>
      <c r="AC37" s="3" t="n">
        <f aca="false">'Cyprus Scaled'!AE42/365</f>
        <v>19.2953424657534</v>
      </c>
      <c r="AD37" s="3" t="n">
        <f aca="false">'Cyprus Scaled'!AF42/365</f>
        <v>6.3654794520548</v>
      </c>
      <c r="AE37" s="3" t="n">
        <f aca="false">'Cyprus Scaled'!AG42/365</f>
        <v>13.0282191780822</v>
      </c>
      <c r="AF37" s="3" t="n">
        <f aca="false">'Cyprus Scaled'!AH42/365</f>
        <v>7.66493150684932</v>
      </c>
      <c r="AG37" s="3" t="n">
        <f aca="false">'Cyprus Scaled'!AI42/365</f>
        <v>32.0095890410959</v>
      </c>
      <c r="AH37" s="3" t="n">
        <f aca="false">'Cyprus Scaled'!AJ42/365</f>
        <v>9.21561643835616</v>
      </c>
      <c r="AI37" s="3" t="n">
        <f aca="false">'Cyprus Scaled'!AK42/365</f>
        <v>22.3408219178082</v>
      </c>
      <c r="AJ37" s="3" t="n">
        <f aca="false">'Cyprus Scaled'!AL42/365</f>
        <v>45.2145205479452</v>
      </c>
      <c r="AK37" s="3" t="n">
        <f aca="false">'Cyprus Scaled'!AM42/365</f>
        <v>177.153150684932</v>
      </c>
      <c r="AL37" s="3" t="n">
        <f aca="false">'Cyprus Scaled'!AN42/365</f>
        <v>140.18301369863</v>
      </c>
      <c r="AM37" s="3" t="n">
        <f aca="false">'Cyprus Scaled'!AO42/365</f>
        <v>140.509863013699</v>
      </c>
      <c r="AN37" s="3" t="n">
        <f aca="false">'Cyprus Scaled'!AP42/365</f>
        <v>53.792602739726</v>
      </c>
      <c r="AO37" s="3" t="n">
        <f aca="false">'Cyprus Scaled'!AQ42/365</f>
        <v>196.581369863014</v>
      </c>
      <c r="AP37" s="3" t="n">
        <f aca="false">'Cyprus Scaled'!AR42/365</f>
        <v>11.038904109589</v>
      </c>
      <c r="AQ37" s="3" t="n">
        <f aca="false">'Cyprus Scaled'!AS42/365</f>
        <v>150.572602739726</v>
      </c>
      <c r="AR37" s="3" t="n">
        <f aca="false">'Cyprus Scaled'!AT42/365</f>
        <v>20.1246575342466</v>
      </c>
      <c r="AS37" s="3" t="n">
        <f aca="false">'Cyprus Scaled'!AU42/365</f>
        <v>26.5572602739726</v>
      </c>
      <c r="AT37" s="3" t="n">
        <f aca="false">'Cyprus Scaled'!AV42/365</f>
        <v>6.63698630136986</v>
      </c>
    </row>
    <row r="38" customFormat="false" ht="12.8" hidden="false" customHeight="false" outlineLevel="0" collapsed="false">
      <c r="A38" s="0" t="s">
        <v>81</v>
      </c>
      <c r="B38" s="3" t="n">
        <f aca="false">'Cyprus Scaled'!D43/365</f>
        <v>119.03397260274</v>
      </c>
      <c r="C38" s="3" t="n">
        <f aca="false">'Cyprus Scaled'!E43/365</f>
        <v>2.89753424657534</v>
      </c>
      <c r="D38" s="3" t="n">
        <f aca="false">'Cyprus Scaled'!F43/365</f>
        <v>5.5786301369863</v>
      </c>
      <c r="E38" s="3" t="n">
        <f aca="false">'Cyprus Scaled'!G43/365</f>
        <v>14.9528767123288</v>
      </c>
      <c r="F38" s="3" t="n">
        <f aca="false">'Cyprus Scaled'!H43/365</f>
        <v>0.857534246575342</v>
      </c>
      <c r="G38" s="3" t="n">
        <f aca="false">'Cyprus Scaled'!I43/365</f>
        <v>52.8295890410959</v>
      </c>
      <c r="H38" s="3" t="n">
        <f aca="false">'Cyprus Scaled'!J43/365</f>
        <v>74.5145205479452</v>
      </c>
      <c r="I38" s="3" t="n">
        <f aca="false">'Cyprus Scaled'!K43/365</f>
        <v>5.0827397260274</v>
      </c>
      <c r="J38" s="3" t="n">
        <f aca="false">'Cyprus Scaled'!L43/365</f>
        <v>14.1687671232877</v>
      </c>
      <c r="K38" s="3" t="n">
        <f aca="false">'Cyprus Scaled'!M43/365</f>
        <v>8.88082191780822</v>
      </c>
      <c r="L38" s="3" t="n">
        <f aca="false">'Cyprus Scaled'!N43/365</f>
        <v>23.4008219178082</v>
      </c>
      <c r="M38" s="3" t="n">
        <f aca="false">'Cyprus Scaled'!O43/365</f>
        <v>4.78712328767123</v>
      </c>
      <c r="N38" s="3" t="n">
        <f aca="false">'Cyprus Scaled'!P43/365</f>
        <v>19.5860273972603</v>
      </c>
      <c r="O38" s="3" t="n">
        <f aca="false">'Cyprus Scaled'!Q43/365</f>
        <v>24.8512328767123</v>
      </c>
      <c r="P38" s="3" t="n">
        <f aca="false">'Cyprus Scaled'!R43/365</f>
        <v>40.958904109589</v>
      </c>
      <c r="Q38" s="3" t="n">
        <f aca="false">'Cyprus Scaled'!S43/365</f>
        <v>29.9797260273973</v>
      </c>
      <c r="R38" s="3" t="n">
        <f aca="false">'Cyprus Scaled'!T43/365</f>
        <v>7.4813698630137</v>
      </c>
      <c r="S38" s="3" t="n">
        <f aca="false">'Cyprus Scaled'!U43/365</f>
        <v>13.3983561643836</v>
      </c>
      <c r="T38" s="3" t="n">
        <f aca="false">'Cyprus Scaled'!V43/365</f>
        <v>18.713698630137</v>
      </c>
      <c r="U38" s="3" t="n">
        <f aca="false">'Cyprus Scaled'!W43/365</f>
        <v>24.4734246575342</v>
      </c>
      <c r="V38" s="3" t="n">
        <f aca="false">'Cyprus Scaled'!X43/365</f>
        <v>9.41972602739726</v>
      </c>
      <c r="W38" s="3" t="n">
        <f aca="false">'Cyprus Scaled'!Y43/365</f>
        <v>29.3980821917808</v>
      </c>
      <c r="X38" s="3" t="n">
        <f aca="false">'Cyprus Scaled'!Z43/365</f>
        <v>28.3843835616438</v>
      </c>
      <c r="Y38" s="3" t="n">
        <f aca="false">'Cyprus Scaled'!AA43/365</f>
        <v>18.6153424657534</v>
      </c>
      <c r="Z38" s="3" t="n">
        <f aca="false">'Cyprus Scaled'!AB43/365</f>
        <v>150.340273972603</v>
      </c>
      <c r="AA38" s="3" t="n">
        <f aca="false">'Cyprus Scaled'!AC43/365</f>
        <v>258.584109589041</v>
      </c>
      <c r="AB38" s="3" t="n">
        <f aca="false">'Cyprus Scaled'!AD43/365</f>
        <v>108.483561643836</v>
      </c>
      <c r="AC38" s="3" t="n">
        <f aca="false">'Cyprus Scaled'!AE43/365</f>
        <v>11.8616438356164</v>
      </c>
      <c r="AD38" s="3" t="n">
        <f aca="false">'Cyprus Scaled'!AF43/365</f>
        <v>15.2076712328767</v>
      </c>
      <c r="AE38" s="3" t="n">
        <f aca="false">'Cyprus Scaled'!AG43/365</f>
        <v>37.3567123287671</v>
      </c>
      <c r="AF38" s="3" t="n">
        <f aca="false">'Cyprus Scaled'!AH43/365</f>
        <v>5.2241095890411</v>
      </c>
      <c r="AG38" s="3" t="n">
        <f aca="false">'Cyprus Scaled'!AI43/365</f>
        <v>65.3065753424658</v>
      </c>
      <c r="AH38" s="3" t="n">
        <f aca="false">'Cyprus Scaled'!AJ43/365</f>
        <v>9.28712328767123</v>
      </c>
      <c r="AI38" s="3" t="n">
        <f aca="false">'Cyprus Scaled'!AK43/365</f>
        <v>19.1230136986301</v>
      </c>
      <c r="AJ38" s="3" t="n">
        <f aca="false">'Cyprus Scaled'!AL43/365</f>
        <v>23.8597260273973</v>
      </c>
      <c r="AK38" s="3" t="n">
        <f aca="false">'Cyprus Scaled'!AM43/365</f>
        <v>62.9465753424658</v>
      </c>
      <c r="AL38" s="3" t="n">
        <f aca="false">'Cyprus Scaled'!AN43/365</f>
        <v>141.86904109589</v>
      </c>
      <c r="AM38" s="3" t="n">
        <f aca="false">'Cyprus Scaled'!AO43/365</f>
        <v>47.2284931506849</v>
      </c>
      <c r="AN38" s="3" t="n">
        <f aca="false">'Cyprus Scaled'!AP43/365</f>
        <v>62.8084931506849</v>
      </c>
      <c r="AO38" s="3" t="n">
        <f aca="false">'Cyprus Scaled'!AQ43/365</f>
        <v>101.343561643836</v>
      </c>
      <c r="AP38" s="3" t="n">
        <f aca="false">'Cyprus Scaled'!AR43/365</f>
        <v>87.7049315068493</v>
      </c>
      <c r="AQ38" s="3" t="n">
        <f aca="false">'Cyprus Scaled'!AS43/365</f>
        <v>51.6915068493151</v>
      </c>
      <c r="AR38" s="3" t="n">
        <f aca="false">'Cyprus Scaled'!AT43/365</f>
        <v>18.9950684931507</v>
      </c>
      <c r="AS38" s="3" t="n">
        <f aca="false">'Cyprus Scaled'!AU43/365</f>
        <v>19.9879452054795</v>
      </c>
      <c r="AT38" s="3" t="n">
        <f aca="false">'Cyprus Scaled'!AV43/365</f>
        <v>1.02082191780822</v>
      </c>
    </row>
    <row r="39" customFormat="false" ht="12.8" hidden="false" customHeight="false" outlineLevel="0" collapsed="false">
      <c r="A39" s="0" t="s">
        <v>82</v>
      </c>
      <c r="B39" s="3" t="n">
        <f aca="false">'Cyprus Scaled'!D44/365</f>
        <v>42.627397260274</v>
      </c>
      <c r="C39" s="3" t="n">
        <f aca="false">'Cyprus Scaled'!E44/365</f>
        <v>1.91178082191781</v>
      </c>
      <c r="D39" s="3" t="n">
        <f aca="false">'Cyprus Scaled'!F44/365</f>
        <v>66.7923287671233</v>
      </c>
      <c r="E39" s="3" t="n">
        <f aca="false">'Cyprus Scaled'!G44/365</f>
        <v>7.01068493150685</v>
      </c>
      <c r="F39" s="3" t="n">
        <f aca="false">'Cyprus Scaled'!H44/365</f>
        <v>4.51424657534247</v>
      </c>
      <c r="G39" s="3" t="n">
        <f aca="false">'Cyprus Scaled'!I44/365</f>
        <v>109.909589041096</v>
      </c>
      <c r="H39" s="3" t="n">
        <f aca="false">'Cyprus Scaled'!J44/365</f>
        <v>25.221095890411</v>
      </c>
      <c r="I39" s="3" t="n">
        <f aca="false">'Cyprus Scaled'!K44/365</f>
        <v>10.698904109589</v>
      </c>
      <c r="J39" s="3" t="n">
        <f aca="false">'Cyprus Scaled'!L44/365</f>
        <v>35.006301369863</v>
      </c>
      <c r="K39" s="3" t="n">
        <f aca="false">'Cyprus Scaled'!M44/365</f>
        <v>10.5893150684932</v>
      </c>
      <c r="L39" s="3" t="n">
        <f aca="false">'Cyprus Scaled'!N44/365</f>
        <v>41.5090410958904</v>
      </c>
      <c r="M39" s="3" t="n">
        <f aca="false">'Cyprus Scaled'!O44/365</f>
        <v>47.0687671232877</v>
      </c>
      <c r="N39" s="3" t="n">
        <f aca="false">'Cyprus Scaled'!P44/365</f>
        <v>28.9495890410959</v>
      </c>
      <c r="O39" s="3" t="n">
        <f aca="false">'Cyprus Scaled'!Q44/365</f>
        <v>20.878904109589</v>
      </c>
      <c r="P39" s="3" t="n">
        <f aca="false">'Cyprus Scaled'!R44/365</f>
        <v>14.7161643835616</v>
      </c>
      <c r="Q39" s="3" t="n">
        <f aca="false">'Cyprus Scaled'!S44/365</f>
        <v>58.2939726027397</v>
      </c>
      <c r="R39" s="3" t="n">
        <f aca="false">'Cyprus Scaled'!T44/365</f>
        <v>49.5797260273973</v>
      </c>
      <c r="S39" s="3" t="n">
        <f aca="false">'Cyprus Scaled'!U44/365</f>
        <v>17.5487671232877</v>
      </c>
      <c r="T39" s="3" t="n">
        <f aca="false">'Cyprus Scaled'!V44/365</f>
        <v>58.8093150684932</v>
      </c>
      <c r="U39" s="3" t="n">
        <f aca="false">'Cyprus Scaled'!W44/365</f>
        <v>62.2819178082192</v>
      </c>
      <c r="V39" s="3" t="n">
        <f aca="false">'Cyprus Scaled'!X44/365</f>
        <v>44.7731506849315</v>
      </c>
      <c r="W39" s="3" t="n">
        <f aca="false">'Cyprus Scaled'!Y44/365</f>
        <v>66.5219178082192</v>
      </c>
      <c r="X39" s="3" t="n">
        <f aca="false">'Cyprus Scaled'!Z44/365</f>
        <v>99.0169863013699</v>
      </c>
      <c r="Y39" s="3" t="n">
        <f aca="false">'Cyprus Scaled'!AA44/365</f>
        <v>88.9175342465753</v>
      </c>
      <c r="Z39" s="3" t="n">
        <f aca="false">'Cyprus Scaled'!AB44/365</f>
        <v>450.32301369863</v>
      </c>
      <c r="AA39" s="3" t="n">
        <f aca="false">'Cyprus Scaled'!AC44/365</f>
        <v>729.350136986301</v>
      </c>
      <c r="AB39" s="3" t="n">
        <f aca="false">'Cyprus Scaled'!AD44/365</f>
        <v>106.126575342466</v>
      </c>
      <c r="AC39" s="3" t="n">
        <f aca="false">'Cyprus Scaled'!AE44/365</f>
        <v>25.4002739726027</v>
      </c>
      <c r="AD39" s="3" t="n">
        <f aca="false">'Cyprus Scaled'!AF44/365</f>
        <v>20.4109589041096</v>
      </c>
      <c r="AE39" s="3" t="n">
        <f aca="false">'Cyprus Scaled'!AG44/365</f>
        <v>86.2895890410959</v>
      </c>
      <c r="AF39" s="3" t="n">
        <f aca="false">'Cyprus Scaled'!AH44/365</f>
        <v>44.1882191780822</v>
      </c>
      <c r="AG39" s="3" t="n">
        <f aca="false">'Cyprus Scaled'!AI44/365</f>
        <v>205.607671232877</v>
      </c>
      <c r="AH39" s="3" t="n">
        <f aca="false">'Cyprus Scaled'!AJ44/365</f>
        <v>118.207123287671</v>
      </c>
      <c r="AI39" s="3" t="n">
        <f aca="false">'Cyprus Scaled'!AK44/365</f>
        <v>125.327397260274</v>
      </c>
      <c r="AJ39" s="3" t="n">
        <f aca="false">'Cyprus Scaled'!AL44/365</f>
        <v>215.264931506849</v>
      </c>
      <c r="AK39" s="3" t="n">
        <f aca="false">'Cyprus Scaled'!AM44/365</f>
        <v>472.50301369863</v>
      </c>
      <c r="AL39" s="3" t="n">
        <f aca="false">'Cyprus Scaled'!AN44/365</f>
        <v>942.655890410959</v>
      </c>
      <c r="AM39" s="3" t="n">
        <f aca="false">'Cyprus Scaled'!AO44/365</f>
        <v>536.608767123288</v>
      </c>
      <c r="AN39" s="3" t="n">
        <f aca="false">'Cyprus Scaled'!AP44/365</f>
        <v>368.149315068493</v>
      </c>
      <c r="AO39" s="3" t="n">
        <f aca="false">'Cyprus Scaled'!AQ44/365</f>
        <v>343.037808219178</v>
      </c>
      <c r="AP39" s="3" t="n">
        <f aca="false">'Cyprus Scaled'!AR44/365</f>
        <v>396.576164383562</v>
      </c>
      <c r="AQ39" s="3" t="n">
        <f aca="false">'Cyprus Scaled'!AS44/365</f>
        <v>525.544383561644</v>
      </c>
      <c r="AR39" s="3" t="n">
        <f aca="false">'Cyprus Scaled'!AT44/365</f>
        <v>112.256438356164</v>
      </c>
      <c r="AS39" s="3" t="n">
        <f aca="false">'Cyprus Scaled'!AU44/365</f>
        <v>124.260273972603</v>
      </c>
      <c r="AT39" s="3" t="n">
        <f aca="false">'Cyprus Scaled'!AV44/365</f>
        <v>21.1931506849315</v>
      </c>
    </row>
    <row r="40" customFormat="false" ht="12.8" hidden="false" customHeight="false" outlineLevel="0" collapsed="false">
      <c r="A40" s="0" t="s">
        <v>83</v>
      </c>
      <c r="B40" s="3" t="n">
        <f aca="false">'Cyprus Scaled'!D45/365</f>
        <v>508.320547945205</v>
      </c>
      <c r="C40" s="3" t="n">
        <f aca="false">'Cyprus Scaled'!E45/365</f>
        <v>11.7065753424658</v>
      </c>
      <c r="D40" s="3" t="n">
        <f aca="false">'Cyprus Scaled'!F45/365</f>
        <v>610.243287671233</v>
      </c>
      <c r="E40" s="3" t="n">
        <f aca="false">'Cyprus Scaled'!G45/365</f>
        <v>99.4906849315069</v>
      </c>
      <c r="F40" s="3" t="n">
        <f aca="false">'Cyprus Scaled'!H45/365</f>
        <v>154.337534246575</v>
      </c>
      <c r="G40" s="3" t="n">
        <f aca="false">'Cyprus Scaled'!I45/365</f>
        <v>654.908219178082</v>
      </c>
      <c r="H40" s="3" t="n">
        <f aca="false">'Cyprus Scaled'!J45/365</f>
        <v>73.2786301369863</v>
      </c>
      <c r="I40" s="3" t="n">
        <f aca="false">'Cyprus Scaled'!K45/365</f>
        <v>110.255342465753</v>
      </c>
      <c r="J40" s="3" t="n">
        <f aca="false">'Cyprus Scaled'!L45/365</f>
        <v>272.438356164384</v>
      </c>
      <c r="K40" s="3" t="n">
        <f aca="false">'Cyprus Scaled'!M45/365</f>
        <v>486.583287671233</v>
      </c>
      <c r="L40" s="3" t="n">
        <f aca="false">'Cyprus Scaled'!N45/365</f>
        <v>566.188767123288</v>
      </c>
      <c r="M40" s="3" t="n">
        <f aca="false">'Cyprus Scaled'!O45/365</f>
        <v>452.348219178082</v>
      </c>
      <c r="N40" s="3" t="n">
        <f aca="false">'Cyprus Scaled'!P45/365</f>
        <v>220.649315068493</v>
      </c>
      <c r="O40" s="3" t="n">
        <f aca="false">'Cyprus Scaled'!Q45/365</f>
        <v>182.130136986301</v>
      </c>
      <c r="P40" s="3" t="n">
        <f aca="false">'Cyprus Scaled'!R45/365</f>
        <v>215.05698630137</v>
      </c>
      <c r="Q40" s="3" t="n">
        <f aca="false">'Cyprus Scaled'!S45/365</f>
        <v>423.775068493151</v>
      </c>
      <c r="R40" s="3" t="n">
        <f aca="false">'Cyprus Scaled'!T45/365</f>
        <v>813.413698630137</v>
      </c>
      <c r="S40" s="3" t="n">
        <f aca="false">'Cyprus Scaled'!U45/365</f>
        <v>174.528219178082</v>
      </c>
      <c r="T40" s="3" t="n">
        <f aca="false">'Cyprus Scaled'!V45/365</f>
        <v>437.555616438356</v>
      </c>
      <c r="U40" s="3" t="n">
        <f aca="false">'Cyprus Scaled'!W45/365</f>
        <v>411.869863013699</v>
      </c>
      <c r="V40" s="3" t="n">
        <f aca="false">'Cyprus Scaled'!X45/365</f>
        <v>436.504657534247</v>
      </c>
      <c r="W40" s="3" t="n">
        <f aca="false">'Cyprus Scaled'!Y45/365</f>
        <v>394.130684931507</v>
      </c>
      <c r="X40" s="3" t="n">
        <f aca="false">'Cyprus Scaled'!Z45/365</f>
        <v>774.059452054795</v>
      </c>
      <c r="Y40" s="3" t="n">
        <f aca="false">'Cyprus Scaled'!AA45/365</f>
        <v>183.536712328767</v>
      </c>
      <c r="Z40" s="3" t="n">
        <f aca="false">'Cyprus Scaled'!AB45/365</f>
        <v>2319.13808219178</v>
      </c>
      <c r="AA40" s="3" t="n">
        <f aca="false">'Cyprus Scaled'!AC45/365</f>
        <v>5381.31178082192</v>
      </c>
      <c r="AB40" s="3" t="n">
        <f aca="false">'Cyprus Scaled'!AD45/365</f>
        <v>833.82794520548</v>
      </c>
      <c r="AC40" s="3" t="n">
        <f aca="false">'Cyprus Scaled'!AE45/365</f>
        <v>40.5328767123288</v>
      </c>
      <c r="AD40" s="3" t="n">
        <f aca="false">'Cyprus Scaled'!AF45/365</f>
        <v>318.524931506849</v>
      </c>
      <c r="AE40" s="3" t="n">
        <f aca="false">'Cyprus Scaled'!AG45/365</f>
        <v>386.706849315068</v>
      </c>
      <c r="AF40" s="3" t="n">
        <f aca="false">'Cyprus Scaled'!AH45/365</f>
        <v>260.775616438356</v>
      </c>
      <c r="AG40" s="3" t="n">
        <f aca="false">'Cyprus Scaled'!AI45/365</f>
        <v>1526.57205479452</v>
      </c>
      <c r="AH40" s="3" t="n">
        <f aca="false">'Cyprus Scaled'!AJ45/365</f>
        <v>1249.26301369863</v>
      </c>
      <c r="AI40" s="3" t="n">
        <f aca="false">'Cyprus Scaled'!AK45/365</f>
        <v>867.472054794521</v>
      </c>
      <c r="AJ40" s="3" t="n">
        <f aca="false">'Cyprus Scaled'!AL45/365</f>
        <v>1609.69780821918</v>
      </c>
      <c r="AK40" s="3" t="n">
        <f aca="false">'Cyprus Scaled'!AM45/365</f>
        <v>4355.19397260274</v>
      </c>
      <c r="AL40" s="3" t="n">
        <f aca="false">'Cyprus Scaled'!AN45/365</f>
        <v>6871.95561643836</v>
      </c>
      <c r="AM40" s="3" t="n">
        <f aca="false">'Cyprus Scaled'!AO45/365</f>
        <v>4294.41260273973</v>
      </c>
      <c r="AN40" s="3" t="n">
        <f aca="false">'Cyprus Scaled'!AP45/365</f>
        <v>2199.53863013699</v>
      </c>
      <c r="AO40" s="3" t="n">
        <f aca="false">'Cyprus Scaled'!AQ45/365</f>
        <v>4653.82739726027</v>
      </c>
      <c r="AP40" s="3" t="n">
        <f aca="false">'Cyprus Scaled'!AR45/365</f>
        <v>2993.3301369863</v>
      </c>
      <c r="AQ40" s="3" t="n">
        <f aca="false">'Cyprus Scaled'!AS45/365</f>
        <v>4152.90520547945</v>
      </c>
      <c r="AR40" s="3" t="n">
        <f aca="false">'Cyprus Scaled'!AT45/365</f>
        <v>582.751232876712</v>
      </c>
      <c r="AS40" s="3" t="n">
        <f aca="false">'Cyprus Scaled'!AU45/365</f>
        <v>794.047671232877</v>
      </c>
      <c r="AT40" s="3" t="n">
        <f aca="false">'Cyprus Scaled'!AV45/365</f>
        <v>60.1884931506849</v>
      </c>
    </row>
    <row r="41" customFormat="false" ht="12.8" hidden="false" customHeight="false" outlineLevel="0" collapsed="false">
      <c r="A41" s="0" t="s">
        <v>84</v>
      </c>
      <c r="B41" s="3" t="n">
        <f aca="false">'Cyprus Scaled'!D46/365</f>
        <v>81.133698630137</v>
      </c>
      <c r="C41" s="3" t="n">
        <f aca="false">'Cyprus Scaled'!E46/365</f>
        <v>5.33178082191781</v>
      </c>
      <c r="D41" s="3" t="n">
        <f aca="false">'Cyprus Scaled'!F46/365</f>
        <v>41.7052054794521</v>
      </c>
      <c r="E41" s="3" t="n">
        <f aca="false">'Cyprus Scaled'!G46/365</f>
        <v>9.33260273972603</v>
      </c>
      <c r="F41" s="3" t="n">
        <f aca="false">'Cyprus Scaled'!H46/365</f>
        <v>3.33616438356164</v>
      </c>
      <c r="G41" s="3" t="n">
        <f aca="false">'Cyprus Scaled'!I46/365</f>
        <v>55.632602739726</v>
      </c>
      <c r="H41" s="3" t="n">
        <f aca="false">'Cyprus Scaled'!J46/365</f>
        <v>10.7624657534247</v>
      </c>
      <c r="I41" s="3" t="n">
        <f aca="false">'Cyprus Scaled'!K46/365</f>
        <v>2.74794520547945</v>
      </c>
      <c r="J41" s="3" t="n">
        <f aca="false">'Cyprus Scaled'!L46/365</f>
        <v>12.0441095890411</v>
      </c>
      <c r="K41" s="3" t="n">
        <f aca="false">'Cyprus Scaled'!M46/365</f>
        <v>4.90520547945206</v>
      </c>
      <c r="L41" s="3" t="n">
        <f aca="false">'Cyprus Scaled'!N46/365</f>
        <v>15.9156164383562</v>
      </c>
      <c r="M41" s="3" t="n">
        <f aca="false">'Cyprus Scaled'!O46/365</f>
        <v>8.00328767123288</v>
      </c>
      <c r="N41" s="3" t="n">
        <f aca="false">'Cyprus Scaled'!P46/365</f>
        <v>8.34657534246575</v>
      </c>
      <c r="O41" s="3" t="n">
        <f aca="false">'Cyprus Scaled'!Q46/365</f>
        <v>8.55698630136986</v>
      </c>
      <c r="P41" s="3" t="n">
        <f aca="false">'Cyprus Scaled'!R46/365</f>
        <v>13.9887671232877</v>
      </c>
      <c r="Q41" s="3" t="n">
        <f aca="false">'Cyprus Scaled'!S46/365</f>
        <v>8.45452054794521</v>
      </c>
      <c r="R41" s="3" t="n">
        <f aca="false">'Cyprus Scaled'!T46/365</f>
        <v>3.03671232876712</v>
      </c>
      <c r="S41" s="3" t="n">
        <f aca="false">'Cyprus Scaled'!U46/365</f>
        <v>3.38164383561644</v>
      </c>
      <c r="T41" s="3" t="n">
        <f aca="false">'Cyprus Scaled'!V46/365</f>
        <v>9.63424657534247</v>
      </c>
      <c r="U41" s="3" t="n">
        <f aca="false">'Cyprus Scaled'!W46/365</f>
        <v>9.01561643835616</v>
      </c>
      <c r="V41" s="3" t="n">
        <f aca="false">'Cyprus Scaled'!X46/365</f>
        <v>0.57041095890411</v>
      </c>
      <c r="W41" s="3" t="n">
        <f aca="false">'Cyprus Scaled'!Y46/365</f>
        <v>5.4627397260274</v>
      </c>
      <c r="X41" s="3" t="n">
        <f aca="false">'Cyprus Scaled'!Z46/365</f>
        <v>30.9008219178082</v>
      </c>
      <c r="Y41" s="3" t="n">
        <f aca="false">'Cyprus Scaled'!AA46/365</f>
        <v>10.0495890410959</v>
      </c>
      <c r="Z41" s="3" t="n">
        <f aca="false">'Cyprus Scaled'!AB46/365</f>
        <v>58.1934246575342</v>
      </c>
      <c r="AA41" s="3" t="n">
        <f aca="false">'Cyprus Scaled'!AC46/365</f>
        <v>184.345753424658</v>
      </c>
      <c r="AB41" s="3" t="n">
        <f aca="false">'Cyprus Scaled'!AD46/365</f>
        <v>37.621095890411</v>
      </c>
      <c r="AC41" s="3" t="n">
        <f aca="false">'Cyprus Scaled'!AE46/365</f>
        <v>1.22602739726027</v>
      </c>
      <c r="AD41" s="3" t="n">
        <f aca="false">'Cyprus Scaled'!AF46/365</f>
        <v>1.72575342465753</v>
      </c>
      <c r="AE41" s="3" t="n">
        <f aca="false">'Cyprus Scaled'!AG46/365</f>
        <v>9.73342465753425</v>
      </c>
      <c r="AF41" s="3" t="n">
        <f aca="false">'Cyprus Scaled'!AH46/365</f>
        <v>1.93534246575342</v>
      </c>
      <c r="AG41" s="3" t="n">
        <f aca="false">'Cyprus Scaled'!AI46/365</f>
        <v>28.941095890411</v>
      </c>
      <c r="AH41" s="3" t="n">
        <f aca="false">'Cyprus Scaled'!AJ46/365</f>
        <v>11.5975342465753</v>
      </c>
      <c r="AI41" s="3" t="n">
        <f aca="false">'Cyprus Scaled'!AK46/365</f>
        <v>15.14</v>
      </c>
      <c r="AJ41" s="3" t="n">
        <f aca="false">'Cyprus Scaled'!AL46/365</f>
        <v>3.8586301369863</v>
      </c>
      <c r="AK41" s="3" t="n">
        <f aca="false">'Cyprus Scaled'!AM46/365</f>
        <v>59.2394520547945</v>
      </c>
      <c r="AL41" s="3" t="n">
        <f aca="false">'Cyprus Scaled'!AN46/365</f>
        <v>50.0016438356164</v>
      </c>
      <c r="AM41" s="3" t="n">
        <f aca="false">'Cyprus Scaled'!AO46/365</f>
        <v>38.0065753424658</v>
      </c>
      <c r="AN41" s="3" t="n">
        <f aca="false">'Cyprus Scaled'!AP46/365</f>
        <v>54.9383561643836</v>
      </c>
      <c r="AO41" s="3" t="n">
        <f aca="false">'Cyprus Scaled'!AQ46/365</f>
        <v>99.6846575342466</v>
      </c>
      <c r="AP41" s="3" t="n">
        <f aca="false">'Cyprus Scaled'!AR46/365</f>
        <v>71.3619178082192</v>
      </c>
      <c r="AQ41" s="3" t="n">
        <f aca="false">'Cyprus Scaled'!AS46/365</f>
        <v>72.8172602739726</v>
      </c>
      <c r="AR41" s="3" t="n">
        <f aca="false">'Cyprus Scaled'!AT46/365</f>
        <v>5.4441095890411</v>
      </c>
      <c r="AS41" s="3" t="n">
        <f aca="false">'Cyprus Scaled'!AU46/365</f>
        <v>26.7969863013699</v>
      </c>
      <c r="AT41" s="3" t="n">
        <f aca="false">'Cyprus Scaled'!AV46/365</f>
        <v>9.3758904109589</v>
      </c>
    </row>
    <row r="42" customFormat="false" ht="12.8" hidden="false" customHeight="false" outlineLevel="0" collapsed="false">
      <c r="A42" s="0" t="s">
        <v>85</v>
      </c>
      <c r="B42" s="3" t="n">
        <f aca="false">'Cyprus Scaled'!D47/365</f>
        <v>221.340821917808</v>
      </c>
      <c r="C42" s="3" t="n">
        <f aca="false">'Cyprus Scaled'!E47/365</f>
        <v>17.9701369863014</v>
      </c>
      <c r="D42" s="3" t="n">
        <f aca="false">'Cyprus Scaled'!F47/365</f>
        <v>69.2646575342466</v>
      </c>
      <c r="E42" s="3" t="n">
        <f aca="false">'Cyprus Scaled'!G47/365</f>
        <v>54.6032876712329</v>
      </c>
      <c r="F42" s="3" t="n">
        <f aca="false">'Cyprus Scaled'!H47/365</f>
        <v>4.84</v>
      </c>
      <c r="G42" s="3" t="n">
        <f aca="false">'Cyprus Scaled'!I47/365</f>
        <v>101.898904109589</v>
      </c>
      <c r="H42" s="3" t="n">
        <f aca="false">'Cyprus Scaled'!J47/365</f>
        <v>41.9068493150685</v>
      </c>
      <c r="I42" s="3" t="n">
        <f aca="false">'Cyprus Scaled'!K47/365</f>
        <v>8.21013698630137</v>
      </c>
      <c r="J42" s="3" t="n">
        <f aca="false">'Cyprus Scaled'!L47/365</f>
        <v>29.3523287671233</v>
      </c>
      <c r="K42" s="3" t="n">
        <f aca="false">'Cyprus Scaled'!M47/365</f>
        <v>37.6052054794521</v>
      </c>
      <c r="L42" s="3" t="n">
        <f aca="false">'Cyprus Scaled'!N47/365</f>
        <v>36.912602739726</v>
      </c>
      <c r="M42" s="3" t="n">
        <f aca="false">'Cyprus Scaled'!O47/365</f>
        <v>24.2895890410959</v>
      </c>
      <c r="N42" s="3" t="n">
        <f aca="false">'Cyprus Scaled'!P47/365</f>
        <v>20.6980821917808</v>
      </c>
      <c r="O42" s="3" t="n">
        <f aca="false">'Cyprus Scaled'!Q47/365</f>
        <v>17.2854794520548</v>
      </c>
      <c r="P42" s="3" t="n">
        <f aca="false">'Cyprus Scaled'!R47/365</f>
        <v>23.4715068493151</v>
      </c>
      <c r="Q42" s="3" t="n">
        <f aca="false">'Cyprus Scaled'!S47/365</f>
        <v>23.28</v>
      </c>
      <c r="R42" s="3" t="n">
        <f aca="false">'Cyprus Scaled'!T47/365</f>
        <v>10.8920547945205</v>
      </c>
      <c r="S42" s="3" t="n">
        <f aca="false">'Cyprus Scaled'!U47/365</f>
        <v>13.9876712328767</v>
      </c>
      <c r="T42" s="3" t="n">
        <f aca="false">'Cyprus Scaled'!V47/365</f>
        <v>26.212602739726</v>
      </c>
      <c r="U42" s="3" t="n">
        <f aca="false">'Cyprus Scaled'!W47/365</f>
        <v>37.1994520547945</v>
      </c>
      <c r="V42" s="3" t="n">
        <f aca="false">'Cyprus Scaled'!X47/365</f>
        <v>9.51123287671233</v>
      </c>
      <c r="W42" s="3" t="n">
        <f aca="false">'Cyprus Scaled'!Y47/365</f>
        <v>42.76</v>
      </c>
      <c r="X42" s="3" t="n">
        <f aca="false">'Cyprus Scaled'!Z47/365</f>
        <v>94.3334246575342</v>
      </c>
      <c r="Y42" s="3" t="n">
        <f aca="false">'Cyprus Scaled'!AA47/365</f>
        <v>36.892602739726</v>
      </c>
      <c r="Z42" s="3" t="n">
        <f aca="false">'Cyprus Scaled'!AB47/365</f>
        <v>178.604657534247</v>
      </c>
      <c r="AA42" s="3" t="n">
        <f aca="false">'Cyprus Scaled'!AC47/365</f>
        <v>560.401369863014</v>
      </c>
      <c r="AB42" s="3" t="n">
        <f aca="false">'Cyprus Scaled'!AD47/365</f>
        <v>121.293150684932</v>
      </c>
      <c r="AC42" s="3" t="n">
        <f aca="false">'Cyprus Scaled'!AE47/365</f>
        <v>7.39671232876712</v>
      </c>
      <c r="AD42" s="3" t="n">
        <f aca="false">'Cyprus Scaled'!AF47/365</f>
        <v>7.30767123287671</v>
      </c>
      <c r="AE42" s="3" t="n">
        <f aca="false">'Cyprus Scaled'!AG47/365</f>
        <v>42.1049315068493</v>
      </c>
      <c r="AF42" s="3" t="n">
        <f aca="false">'Cyprus Scaled'!AH47/365</f>
        <v>14.6912328767123</v>
      </c>
      <c r="AG42" s="3" t="n">
        <f aca="false">'Cyprus Scaled'!AI47/365</f>
        <v>106.696712328767</v>
      </c>
      <c r="AH42" s="3" t="n">
        <f aca="false">'Cyprus Scaled'!AJ47/365</f>
        <v>18.7942465753425</v>
      </c>
      <c r="AI42" s="3" t="n">
        <f aca="false">'Cyprus Scaled'!AK47/365</f>
        <v>51.3495890410959</v>
      </c>
      <c r="AJ42" s="3" t="n">
        <f aca="false">'Cyprus Scaled'!AL47/365</f>
        <v>81.16</v>
      </c>
      <c r="AK42" s="3" t="n">
        <f aca="false">'Cyprus Scaled'!AM47/365</f>
        <v>304.832602739726</v>
      </c>
      <c r="AL42" s="3" t="n">
        <f aca="false">'Cyprus Scaled'!AN47/365</f>
        <v>436.698630136986</v>
      </c>
      <c r="AM42" s="3" t="n">
        <f aca="false">'Cyprus Scaled'!AO47/365</f>
        <v>199.024657534247</v>
      </c>
      <c r="AN42" s="3" t="n">
        <f aca="false">'Cyprus Scaled'!AP47/365</f>
        <v>151.792876712329</v>
      </c>
      <c r="AO42" s="3" t="n">
        <f aca="false">'Cyprus Scaled'!AQ47/365</f>
        <v>452.255342465753</v>
      </c>
      <c r="AP42" s="3" t="n">
        <f aca="false">'Cyprus Scaled'!AR47/365</f>
        <v>292.205479452055</v>
      </c>
      <c r="AQ42" s="3" t="n">
        <f aca="false">'Cyprus Scaled'!AS47/365</f>
        <v>189.318082191781</v>
      </c>
      <c r="AR42" s="3" t="n">
        <f aca="false">'Cyprus Scaled'!AT47/365</f>
        <v>14.9706849315069</v>
      </c>
      <c r="AS42" s="3" t="n">
        <f aca="false">'Cyprus Scaled'!AU47/365</f>
        <v>83.5353424657534</v>
      </c>
      <c r="AT42" s="3" t="n">
        <f aca="false">'Cyprus Scaled'!AV47/365</f>
        <v>54.6583561643836</v>
      </c>
    </row>
    <row r="43" customFormat="false" ht="12.8" hidden="false" customHeight="false" outlineLevel="0" collapsed="false">
      <c r="A43" s="0" t="s">
        <v>86</v>
      </c>
      <c r="B43" s="3" t="n">
        <f aca="false">'Cyprus Scaled'!D48/365</f>
        <v>0.204383561643836</v>
      </c>
      <c r="C43" s="3" t="n">
        <f aca="false">'Cyprus Scaled'!E48/365</f>
        <v>0.00712328767123288</v>
      </c>
      <c r="D43" s="3" t="n">
        <f aca="false">'Cyprus Scaled'!F48/365</f>
        <v>17.706301369863</v>
      </c>
      <c r="E43" s="3" t="n">
        <f aca="false">'Cyprus Scaled'!G48/365</f>
        <v>0.136712328767123</v>
      </c>
      <c r="F43" s="3" t="n">
        <f aca="false">'Cyprus Scaled'!H48/365</f>
        <v>0.389041095890411</v>
      </c>
      <c r="G43" s="3" t="n">
        <f aca="false">'Cyprus Scaled'!I48/365</f>
        <v>0.0526027397260274</v>
      </c>
      <c r="H43" s="3" t="n">
        <f aca="false">'Cyprus Scaled'!J48/365</f>
        <v>0.132876712328767</v>
      </c>
      <c r="I43" s="3" t="n">
        <f aca="false">'Cyprus Scaled'!K48/365</f>
        <v>0.00657534246575342</v>
      </c>
      <c r="J43" s="3" t="n">
        <f aca="false">'Cyprus Scaled'!L48/365</f>
        <v>0.0194520547945205</v>
      </c>
      <c r="K43" s="3" t="n">
        <f aca="false">'Cyprus Scaled'!M48/365</f>
        <v>3.41945205479452</v>
      </c>
      <c r="L43" s="3" t="n">
        <f aca="false">'Cyprus Scaled'!N48/365</f>
        <v>0.102739726027397</v>
      </c>
      <c r="M43" s="3" t="n">
        <f aca="false">'Cyprus Scaled'!O48/365</f>
        <v>0.000273972602739726</v>
      </c>
      <c r="N43" s="3" t="n">
        <f aca="false">'Cyprus Scaled'!P48/365</f>
        <v>0.0189041095890411</v>
      </c>
      <c r="O43" s="3" t="n">
        <f aca="false">'Cyprus Scaled'!Q48/365</f>
        <v>0.0380821917808219</v>
      </c>
      <c r="P43" s="3" t="n">
        <f aca="false">'Cyprus Scaled'!R48/365</f>
        <v>0.0441095890410959</v>
      </c>
      <c r="Q43" s="3" t="n">
        <f aca="false">'Cyprus Scaled'!S48/365</f>
        <v>0.0156164383561644</v>
      </c>
      <c r="R43" s="3" t="n">
        <f aca="false">'Cyprus Scaled'!T48/365</f>
        <v>0.0106849315068493</v>
      </c>
      <c r="S43" s="3" t="n">
        <f aca="false">'Cyprus Scaled'!U48/365</f>
        <v>0.0232876712328767</v>
      </c>
      <c r="T43" s="3" t="n">
        <f aca="false">'Cyprus Scaled'!V48/365</f>
        <v>0.0227397260273973</v>
      </c>
      <c r="U43" s="3" t="n">
        <f aca="false">'Cyprus Scaled'!W48/365</f>
        <v>0</v>
      </c>
      <c r="V43" s="3" t="n">
        <f aca="false">'Cyprus Scaled'!X48/365</f>
        <v>0.208219178082192</v>
      </c>
      <c r="W43" s="3" t="n">
        <f aca="false">'Cyprus Scaled'!Y48/365</f>
        <v>0.0205479452054794</v>
      </c>
      <c r="X43" s="3" t="n">
        <f aca="false">'Cyprus Scaled'!Z48/365</f>
        <v>0.184931506849315</v>
      </c>
      <c r="Y43" s="3" t="n">
        <f aca="false">'Cyprus Scaled'!AA48/365</f>
        <v>0.136438356164384</v>
      </c>
      <c r="Z43" s="3" t="n">
        <f aca="false">'Cyprus Scaled'!AB48/365</f>
        <v>0.648219178082192</v>
      </c>
      <c r="AA43" s="3" t="n">
        <f aca="false">'Cyprus Scaled'!AC48/365</f>
        <v>1.90301369863014</v>
      </c>
      <c r="AB43" s="3" t="n">
        <f aca="false">'Cyprus Scaled'!AD48/365</f>
        <v>0.0676712328767123</v>
      </c>
      <c r="AC43" s="3" t="n">
        <f aca="false">'Cyprus Scaled'!AE48/365</f>
        <v>0.214246575342466</v>
      </c>
      <c r="AD43" s="3" t="n">
        <f aca="false">'Cyprus Scaled'!AF48/365</f>
        <v>0.385205479452055</v>
      </c>
      <c r="AE43" s="3" t="n">
        <f aca="false">'Cyprus Scaled'!AG48/365</f>
        <v>0.112876712328767</v>
      </c>
      <c r="AF43" s="3" t="n">
        <f aca="false">'Cyprus Scaled'!AH48/365</f>
        <v>0.0194520547945205</v>
      </c>
      <c r="AG43" s="3" t="n">
        <f aca="false">'Cyprus Scaled'!AI48/365</f>
        <v>0.278356164383562</v>
      </c>
      <c r="AH43" s="3" t="n">
        <f aca="false">'Cyprus Scaled'!AJ48/365</f>
        <v>0.0865753424657534</v>
      </c>
      <c r="AI43" s="3" t="n">
        <f aca="false">'Cyprus Scaled'!AK48/365</f>
        <v>0.596986301369863</v>
      </c>
      <c r="AJ43" s="3" t="n">
        <f aca="false">'Cyprus Scaled'!AL48/365</f>
        <v>0.0208219178082192</v>
      </c>
      <c r="AK43" s="3" t="n">
        <f aca="false">'Cyprus Scaled'!AM48/365</f>
        <v>2.30191780821918</v>
      </c>
      <c r="AL43" s="3" t="n">
        <f aca="false">'Cyprus Scaled'!AN48/365</f>
        <v>0.896712328767123</v>
      </c>
      <c r="AM43" s="3" t="n">
        <f aca="false">'Cyprus Scaled'!AO48/365</f>
        <v>0.825479452054795</v>
      </c>
      <c r="AN43" s="3" t="n">
        <f aca="false">'Cyprus Scaled'!AP48/365</f>
        <v>0.114246575342466</v>
      </c>
      <c r="AO43" s="3" t="n">
        <f aca="false">'Cyprus Scaled'!AQ48/365</f>
        <v>4.40191780821918</v>
      </c>
      <c r="AP43" s="3" t="n">
        <f aca="false">'Cyprus Scaled'!AR48/365</f>
        <v>1.33397260273973</v>
      </c>
      <c r="AQ43" s="3" t="n">
        <f aca="false">'Cyprus Scaled'!AS48/365</f>
        <v>0.584931506849315</v>
      </c>
      <c r="AR43" s="3" t="n">
        <f aca="false">'Cyprus Scaled'!AT48/365</f>
        <v>0.00328767123287671</v>
      </c>
      <c r="AS43" s="3" t="n">
        <f aca="false">'Cyprus Scaled'!AU48/365</f>
        <v>0.0389041095890411</v>
      </c>
      <c r="AT43" s="3" t="n">
        <f aca="false">'Cyprus Scaled'!AV48/365</f>
        <v>0.0284931506849315</v>
      </c>
    </row>
    <row r="44" customFormat="false" ht="12.8" hidden="false" customHeight="false" outlineLevel="0" collapsed="false">
      <c r="A44" s="0" t="s">
        <v>87</v>
      </c>
      <c r="B44" s="3" t="n">
        <f aca="false">'Cyprus Scaled'!D49/365</f>
        <v>5.96931506849315</v>
      </c>
      <c r="C44" s="3" t="n">
        <f aca="false">'Cyprus Scaled'!E49/365</f>
        <v>0.0419178082191781</v>
      </c>
      <c r="D44" s="3" t="n">
        <f aca="false">'Cyprus Scaled'!F49/365</f>
        <v>0.843561643835616</v>
      </c>
      <c r="E44" s="3" t="n">
        <f aca="false">'Cyprus Scaled'!G49/365</f>
        <v>2.01890410958904</v>
      </c>
      <c r="F44" s="3" t="n">
        <f aca="false">'Cyprus Scaled'!H49/365</f>
        <v>0.0224657534246575</v>
      </c>
      <c r="G44" s="3" t="n">
        <f aca="false">'Cyprus Scaled'!I49/365</f>
        <v>3.93315068493151</v>
      </c>
      <c r="H44" s="3" t="n">
        <f aca="false">'Cyprus Scaled'!J49/365</f>
        <v>2.2986301369863</v>
      </c>
      <c r="I44" s="3" t="n">
        <f aca="false">'Cyprus Scaled'!K49/365</f>
        <v>0.416164383561644</v>
      </c>
      <c r="J44" s="3" t="n">
        <f aca="false">'Cyprus Scaled'!L49/365</f>
        <v>0.996712328767123</v>
      </c>
      <c r="K44" s="3" t="n">
        <f aca="false">'Cyprus Scaled'!M49/365</f>
        <v>0.345753424657534</v>
      </c>
      <c r="L44" s="3" t="n">
        <f aca="false">'Cyprus Scaled'!N49/365</f>
        <v>1.24630136986301</v>
      </c>
      <c r="M44" s="3" t="n">
        <f aca="false">'Cyprus Scaled'!O49/365</f>
        <v>0.753424657534247</v>
      </c>
      <c r="N44" s="3" t="n">
        <f aca="false">'Cyprus Scaled'!P49/365</f>
        <v>1.30712328767123</v>
      </c>
      <c r="O44" s="3" t="n">
        <f aca="false">'Cyprus Scaled'!Q49/365</f>
        <v>1.39260273972603</v>
      </c>
      <c r="P44" s="3" t="n">
        <f aca="false">'Cyprus Scaled'!R49/365</f>
        <v>1.37452054794521</v>
      </c>
      <c r="Q44" s="3" t="n">
        <f aca="false">'Cyprus Scaled'!S49/365</f>
        <v>2.6386301369863</v>
      </c>
      <c r="R44" s="3" t="n">
        <f aca="false">'Cyprus Scaled'!T49/365</f>
        <v>0.683561643835616</v>
      </c>
      <c r="S44" s="3" t="n">
        <f aca="false">'Cyprus Scaled'!U49/365</f>
        <v>1.37315068493151</v>
      </c>
      <c r="T44" s="3" t="n">
        <f aca="false">'Cyprus Scaled'!V49/365</f>
        <v>1.8627397260274</v>
      </c>
      <c r="U44" s="3" t="n">
        <f aca="false">'Cyprus Scaled'!W49/365</f>
        <v>0.774794520547945</v>
      </c>
      <c r="V44" s="3" t="n">
        <f aca="false">'Cyprus Scaled'!X49/365</f>
        <v>0.305205479452055</v>
      </c>
      <c r="W44" s="3" t="n">
        <f aca="false">'Cyprus Scaled'!Y49/365</f>
        <v>2.32191780821918</v>
      </c>
      <c r="X44" s="3" t="n">
        <f aca="false">'Cyprus Scaled'!Z49/365</f>
        <v>4.96575342465753</v>
      </c>
      <c r="Y44" s="3" t="n">
        <f aca="false">'Cyprus Scaled'!AA49/365</f>
        <v>1.52684931506849</v>
      </c>
      <c r="Z44" s="3" t="n">
        <f aca="false">'Cyprus Scaled'!AB49/365</f>
        <v>6.45890410958904</v>
      </c>
      <c r="AA44" s="3" t="n">
        <f aca="false">'Cyprus Scaled'!AC49/365</f>
        <v>23.1627397260274</v>
      </c>
      <c r="AB44" s="3" t="n">
        <f aca="false">'Cyprus Scaled'!AD49/365</f>
        <v>5.07041095890411</v>
      </c>
      <c r="AC44" s="3" t="n">
        <f aca="false">'Cyprus Scaled'!AE49/365</f>
        <v>0.132054794520548</v>
      </c>
      <c r="AD44" s="3" t="n">
        <f aca="false">'Cyprus Scaled'!AF49/365</f>
        <v>0.267671232876712</v>
      </c>
      <c r="AE44" s="3" t="n">
        <f aca="false">'Cyprus Scaled'!AG49/365</f>
        <v>2.47123287671233</v>
      </c>
      <c r="AF44" s="3" t="n">
        <f aca="false">'Cyprus Scaled'!AH49/365</f>
        <v>0.532876712328767</v>
      </c>
      <c r="AG44" s="3" t="n">
        <f aca="false">'Cyprus Scaled'!AI49/365</f>
        <v>4.14575342465753</v>
      </c>
      <c r="AH44" s="3" t="n">
        <f aca="false">'Cyprus Scaled'!AJ49/365</f>
        <v>1.47561643835616</v>
      </c>
      <c r="AI44" s="3" t="n">
        <f aca="false">'Cyprus Scaled'!AK49/365</f>
        <v>2.92054794520548</v>
      </c>
      <c r="AJ44" s="3" t="n">
        <f aca="false">'Cyprus Scaled'!AL49/365</f>
        <v>6.10219178082192</v>
      </c>
      <c r="AK44" s="3" t="n">
        <f aca="false">'Cyprus Scaled'!AM49/365</f>
        <v>10.2920547945205</v>
      </c>
      <c r="AL44" s="3" t="n">
        <f aca="false">'Cyprus Scaled'!AN49/365</f>
        <v>16.3520547945205</v>
      </c>
      <c r="AM44" s="3" t="n">
        <f aca="false">'Cyprus Scaled'!AO49/365</f>
        <v>5.98876712328767</v>
      </c>
      <c r="AN44" s="3" t="n">
        <f aca="false">'Cyprus Scaled'!AP49/365</f>
        <v>4.03315068493151</v>
      </c>
      <c r="AO44" s="3" t="n">
        <f aca="false">'Cyprus Scaled'!AQ49/365</f>
        <v>10.0654794520548</v>
      </c>
      <c r="AP44" s="3" t="n">
        <f aca="false">'Cyprus Scaled'!AR49/365</f>
        <v>6.12876712328767</v>
      </c>
      <c r="AQ44" s="3" t="n">
        <f aca="false">'Cyprus Scaled'!AS49/365</f>
        <v>6.10849315068493</v>
      </c>
      <c r="AR44" s="3" t="n">
        <f aca="false">'Cyprus Scaled'!AT49/365</f>
        <v>1.7758904109589</v>
      </c>
      <c r="AS44" s="3" t="n">
        <f aca="false">'Cyprus Scaled'!AU49/365</f>
        <v>1.5027397260274</v>
      </c>
      <c r="AT44" s="3" t="n">
        <f aca="false">'Cyprus Scaled'!AV49/365</f>
        <v>0.212054794520548</v>
      </c>
    </row>
    <row r="45" customFormat="false" ht="12.8" hidden="false" customHeight="false" outlineLevel="0" collapsed="false">
      <c r="A45" s="0" t="s">
        <v>88</v>
      </c>
      <c r="B45" s="3" t="n">
        <f aca="false">'Cyprus Scaled'!D50/365</f>
        <v>11.6561643835616</v>
      </c>
      <c r="C45" s="3" t="n">
        <f aca="false">'Cyprus Scaled'!E50/365</f>
        <v>4.62438356164384</v>
      </c>
      <c r="D45" s="3" t="n">
        <f aca="false">'Cyprus Scaled'!F50/365</f>
        <v>0</v>
      </c>
      <c r="E45" s="3" t="n">
        <f aca="false">'Cyprus Scaled'!G50/365</f>
        <v>0.78027397260274</v>
      </c>
      <c r="F45" s="3" t="n">
        <f aca="false">'Cyprus Scaled'!H50/365</f>
        <v>0.183835616438356</v>
      </c>
      <c r="G45" s="3" t="n">
        <f aca="false">'Cyprus Scaled'!I50/365</f>
        <v>1.44109589041096</v>
      </c>
      <c r="H45" s="3" t="n">
        <f aca="false">'Cyprus Scaled'!J50/365</f>
        <v>10.2479452054795</v>
      </c>
      <c r="I45" s="3" t="n">
        <f aca="false">'Cyprus Scaled'!K50/365</f>
        <v>1.49205479452055</v>
      </c>
      <c r="J45" s="3" t="n">
        <f aca="false">'Cyprus Scaled'!L50/365</f>
        <v>0.295068493150685</v>
      </c>
      <c r="K45" s="3" t="n">
        <f aca="false">'Cyprus Scaled'!M50/365</f>
        <v>0.242465753424658</v>
      </c>
      <c r="L45" s="3" t="n">
        <f aca="false">'Cyprus Scaled'!N50/365</f>
        <v>0.169041095890411</v>
      </c>
      <c r="M45" s="3" t="n">
        <f aca="false">'Cyprus Scaled'!O50/365</f>
        <v>0.0975342465753425</v>
      </c>
      <c r="N45" s="3" t="n">
        <f aca="false">'Cyprus Scaled'!P50/365</f>
        <v>0.272328767123288</v>
      </c>
      <c r="O45" s="3" t="n">
        <f aca="false">'Cyprus Scaled'!Q50/365</f>
        <v>0.133150684931507</v>
      </c>
      <c r="P45" s="3" t="n">
        <f aca="false">'Cyprus Scaled'!R50/365</f>
        <v>0.441095890410959</v>
      </c>
      <c r="Q45" s="3" t="n">
        <f aca="false">'Cyprus Scaled'!S50/365</f>
        <v>0.318082191780822</v>
      </c>
      <c r="R45" s="3" t="n">
        <f aca="false">'Cyprus Scaled'!T50/365</f>
        <v>0.538082191780822</v>
      </c>
      <c r="S45" s="3" t="n">
        <f aca="false">'Cyprus Scaled'!U50/365</f>
        <v>0.216438356164384</v>
      </c>
      <c r="T45" s="3" t="n">
        <f aca="false">'Cyprus Scaled'!V50/365</f>
        <v>0.281095890410959</v>
      </c>
      <c r="U45" s="3" t="n">
        <f aca="false">'Cyprus Scaled'!W50/365</f>
        <v>0.601369863013699</v>
      </c>
      <c r="V45" s="3" t="n">
        <f aca="false">'Cyprus Scaled'!X50/365</f>
        <v>0.127671232876712</v>
      </c>
      <c r="W45" s="3" t="n">
        <f aca="false">'Cyprus Scaled'!Y50/365</f>
        <v>0.316164383561644</v>
      </c>
      <c r="X45" s="3" t="n">
        <f aca="false">'Cyprus Scaled'!Z50/365</f>
        <v>0.180821917808219</v>
      </c>
      <c r="Y45" s="3" t="n">
        <f aca="false">'Cyprus Scaled'!AA50/365</f>
        <v>0.252328767123288</v>
      </c>
      <c r="Z45" s="3" t="n">
        <f aca="false">'Cyprus Scaled'!AB50/365</f>
        <v>5.04739726027397</v>
      </c>
      <c r="AA45" s="3" t="n">
        <f aca="false">'Cyprus Scaled'!AC50/365</f>
        <v>5.64328767123288</v>
      </c>
      <c r="AB45" s="3" t="n">
        <f aca="false">'Cyprus Scaled'!AD50/365</f>
        <v>1.66602739726027</v>
      </c>
      <c r="AC45" s="3" t="n">
        <f aca="false">'Cyprus Scaled'!AE50/365</f>
        <v>0.246575342465753</v>
      </c>
      <c r="AD45" s="3" t="n">
        <f aca="false">'Cyprus Scaled'!AF50/365</f>
        <v>0.242739726027397</v>
      </c>
      <c r="AE45" s="3" t="n">
        <f aca="false">'Cyprus Scaled'!AG50/365</f>
        <v>0.945479452054795</v>
      </c>
      <c r="AF45" s="3" t="n">
        <f aca="false">'Cyprus Scaled'!AH50/365</f>
        <v>0.393424657534247</v>
      </c>
      <c r="AG45" s="3" t="n">
        <f aca="false">'Cyprus Scaled'!AI50/365</f>
        <v>2.83068493150685</v>
      </c>
      <c r="AH45" s="3" t="n">
        <f aca="false">'Cyprus Scaled'!AJ50/365</f>
        <v>0.363013698630137</v>
      </c>
      <c r="AI45" s="3" t="n">
        <f aca="false">'Cyprus Scaled'!AK50/365</f>
        <v>1.14383561643836</v>
      </c>
      <c r="AJ45" s="3" t="n">
        <f aca="false">'Cyprus Scaled'!AL50/365</f>
        <v>0.225479452054794</v>
      </c>
      <c r="AK45" s="3" t="n">
        <f aca="false">'Cyprus Scaled'!AM50/365</f>
        <v>1.02438356164384</v>
      </c>
      <c r="AL45" s="3" t="n">
        <f aca="false">'Cyprus Scaled'!AN50/365</f>
        <v>2.36191780821918</v>
      </c>
      <c r="AM45" s="3" t="n">
        <f aca="false">'Cyprus Scaled'!AO50/365</f>
        <v>0.712876712328767</v>
      </c>
      <c r="AN45" s="3" t="n">
        <f aca="false">'Cyprus Scaled'!AP50/365</f>
        <v>0.524931506849315</v>
      </c>
      <c r="AO45" s="3" t="n">
        <f aca="false">'Cyprus Scaled'!AQ50/365</f>
        <v>0.891780821917808</v>
      </c>
      <c r="AP45" s="3" t="n">
        <f aca="false">'Cyprus Scaled'!AR50/365</f>
        <v>0.920547945205479</v>
      </c>
      <c r="AQ45" s="3" t="n">
        <f aca="false">'Cyprus Scaled'!AS50/365</f>
        <v>1.56684931506849</v>
      </c>
      <c r="AR45" s="3" t="n">
        <f aca="false">'Cyprus Scaled'!AT50/365</f>
        <v>0.601095890410959</v>
      </c>
      <c r="AS45" s="3" t="n">
        <f aca="false">'Cyprus Scaled'!AU50/365</f>
        <v>0.881917808219178</v>
      </c>
      <c r="AT45" s="3" t="n">
        <f aca="false">'Cyprus Scaled'!AV50/365</f>
        <v>0</v>
      </c>
    </row>
    <row r="46" customFormat="false" ht="12.8" hidden="false" customHeight="false" outlineLevel="0" collapsed="false">
      <c r="A46" s="0" t="s">
        <v>89</v>
      </c>
      <c r="B46" s="3" t="n">
        <f aca="false">'Cyprus Scaled'!D51/365</f>
        <v>2312.0002739726</v>
      </c>
      <c r="C46" s="3" t="n">
        <f aca="false">'Cyprus Scaled'!E51/365</f>
        <v>263.224109589041</v>
      </c>
      <c r="D46" s="3" t="n">
        <f aca="false">'Cyprus Scaled'!F51/365</f>
        <v>593.857808219178</v>
      </c>
      <c r="E46" s="3" t="n">
        <f aca="false">'Cyprus Scaled'!G51/365</f>
        <v>247.312876712329</v>
      </c>
      <c r="F46" s="3" t="n">
        <f aca="false">'Cyprus Scaled'!H51/365</f>
        <v>20.0109589041096</v>
      </c>
      <c r="G46" s="3" t="n">
        <f aca="false">'Cyprus Scaled'!I51/365</f>
        <v>1123.99780821918</v>
      </c>
      <c r="H46" s="3" t="n">
        <f aca="false">'Cyprus Scaled'!J51/365</f>
        <v>568.781369863014</v>
      </c>
      <c r="I46" s="3" t="n">
        <f aca="false">'Cyprus Scaled'!K51/365</f>
        <v>139.090410958904</v>
      </c>
      <c r="J46" s="3" t="n">
        <f aca="false">'Cyprus Scaled'!L51/365</f>
        <v>326.281095890411</v>
      </c>
      <c r="K46" s="3" t="n">
        <f aca="false">'Cyprus Scaled'!M51/365</f>
        <v>448.461917808219</v>
      </c>
      <c r="L46" s="3" t="n">
        <f aca="false">'Cyprus Scaled'!N51/365</f>
        <v>873.239178082192</v>
      </c>
      <c r="M46" s="3" t="n">
        <f aca="false">'Cyprus Scaled'!O51/365</f>
        <v>329.761917808219</v>
      </c>
      <c r="N46" s="3" t="n">
        <f aca="false">'Cyprus Scaled'!P51/365</f>
        <v>300.301369863014</v>
      </c>
      <c r="O46" s="3" t="n">
        <f aca="false">'Cyprus Scaled'!Q51/365</f>
        <v>936.145205479452</v>
      </c>
      <c r="P46" s="3" t="n">
        <f aca="false">'Cyprus Scaled'!R51/365</f>
        <v>1147.89917808219</v>
      </c>
      <c r="Q46" s="3" t="n">
        <f aca="false">'Cyprus Scaled'!S51/365</f>
        <v>599.684383561644</v>
      </c>
      <c r="R46" s="3" t="n">
        <f aca="false">'Cyprus Scaled'!T51/365</f>
        <v>703.186575342466</v>
      </c>
      <c r="S46" s="3" t="n">
        <f aca="false">'Cyprus Scaled'!U51/365</f>
        <v>499.471232876712</v>
      </c>
      <c r="T46" s="3" t="n">
        <f aca="false">'Cyprus Scaled'!V51/365</f>
        <v>665.702191780822</v>
      </c>
      <c r="U46" s="3" t="n">
        <f aca="false">'Cyprus Scaled'!W51/365</f>
        <v>652.958904109589</v>
      </c>
      <c r="V46" s="3" t="n">
        <f aca="false">'Cyprus Scaled'!X51/365</f>
        <v>124.885205479452</v>
      </c>
      <c r="W46" s="3" t="n">
        <f aca="false">'Cyprus Scaled'!Y51/365</f>
        <v>316.040821917808</v>
      </c>
      <c r="X46" s="3" t="n">
        <f aca="false">'Cyprus Scaled'!Z51/365</f>
        <v>859.942739726027</v>
      </c>
      <c r="Y46" s="3" t="n">
        <f aca="false">'Cyprus Scaled'!AA51/365</f>
        <v>194.253698630137</v>
      </c>
      <c r="Z46" s="3" t="n">
        <f aca="false">'Cyprus Scaled'!AB51/365</f>
        <v>2496.48301369863</v>
      </c>
      <c r="AA46" s="3" t="n">
        <f aca="false">'Cyprus Scaled'!AC51/365</f>
        <v>3388.85890410959</v>
      </c>
      <c r="AB46" s="3" t="n">
        <f aca="false">'Cyprus Scaled'!AD51/365</f>
        <v>1022.65945205479</v>
      </c>
      <c r="AC46" s="3" t="n">
        <f aca="false">'Cyprus Scaled'!AE51/365</f>
        <v>85.0797260273973</v>
      </c>
      <c r="AD46" s="3" t="n">
        <f aca="false">'Cyprus Scaled'!AF51/365</f>
        <v>107.598082191781</v>
      </c>
      <c r="AE46" s="3" t="n">
        <f aca="false">'Cyprus Scaled'!AG51/365</f>
        <v>190.756164383562</v>
      </c>
      <c r="AF46" s="3" t="n">
        <f aca="false">'Cyprus Scaled'!AH51/365</f>
        <v>131.493698630137</v>
      </c>
      <c r="AG46" s="3" t="n">
        <f aca="false">'Cyprus Scaled'!AI51/365</f>
        <v>629.737260273973</v>
      </c>
      <c r="AH46" s="3" t="n">
        <f aca="false">'Cyprus Scaled'!AJ51/365</f>
        <v>109.369315068493</v>
      </c>
      <c r="AI46" s="3" t="n">
        <f aca="false">'Cyprus Scaled'!AK51/365</f>
        <v>298.006575342466</v>
      </c>
      <c r="AJ46" s="3" t="n">
        <f aca="false">'Cyprus Scaled'!AL51/365</f>
        <v>687.896164383562</v>
      </c>
      <c r="AK46" s="3" t="n">
        <f aca="false">'Cyprus Scaled'!AM51/365</f>
        <v>2691.54273972603</v>
      </c>
      <c r="AL46" s="3" t="n">
        <f aca="false">'Cyprus Scaled'!AN51/365</f>
        <v>2463.31835616438</v>
      </c>
      <c r="AM46" s="3" t="n">
        <f aca="false">'Cyprus Scaled'!AO51/365</f>
        <v>769.047945205479</v>
      </c>
      <c r="AN46" s="3" t="n">
        <f aca="false">'Cyprus Scaled'!AP51/365</f>
        <v>1123.2898630137</v>
      </c>
      <c r="AO46" s="3" t="n">
        <f aca="false">'Cyprus Scaled'!AQ51/365</f>
        <v>1674.27452054795</v>
      </c>
      <c r="AP46" s="3" t="n">
        <f aca="false">'Cyprus Scaled'!AR51/365</f>
        <v>1296.07589041096</v>
      </c>
      <c r="AQ46" s="3" t="n">
        <f aca="false">'Cyprus Scaled'!AS51/365</f>
        <v>787.242465753425</v>
      </c>
      <c r="AR46" s="3" t="n">
        <f aca="false">'Cyprus Scaled'!AT51/365</f>
        <v>249.193150684931</v>
      </c>
      <c r="AS46" s="3" t="n">
        <f aca="false">'Cyprus Scaled'!AU51/365</f>
        <v>593.016164383562</v>
      </c>
      <c r="AT46" s="3" t="n">
        <f aca="false">'Cyprus Scaled'!AV51/365</f>
        <v>0</v>
      </c>
    </row>
    <row r="47" customFormat="false" ht="12.8" hidden="false" customHeight="false" outlineLevel="0" collapsed="false">
      <c r="A47" s="0" t="s">
        <v>90</v>
      </c>
      <c r="B47" s="3" t="n">
        <f aca="false">'Cyprus Scaled'!D52/365</f>
        <v>4.36520547945205</v>
      </c>
      <c r="C47" s="3" t="n">
        <f aca="false">'Cyprus Scaled'!E52/365</f>
        <v>0.406575342465753</v>
      </c>
      <c r="D47" s="3" t="n">
        <f aca="false">'Cyprus Scaled'!F52/365</f>
        <v>0.187945205479452</v>
      </c>
      <c r="E47" s="3" t="n">
        <f aca="false">'Cyprus Scaled'!G52/365</f>
        <v>0.281643835616438</v>
      </c>
      <c r="F47" s="3" t="n">
        <f aca="false">'Cyprus Scaled'!H52/365</f>
        <v>0.203561643835616</v>
      </c>
      <c r="G47" s="3" t="n">
        <f aca="false">'Cyprus Scaled'!I52/365</f>
        <v>4.97917808219178</v>
      </c>
      <c r="H47" s="3" t="n">
        <f aca="false">'Cyprus Scaled'!J52/365</f>
        <v>1.11369863013699</v>
      </c>
      <c r="I47" s="3" t="n">
        <f aca="false">'Cyprus Scaled'!K52/365</f>
        <v>0.889041095890411</v>
      </c>
      <c r="J47" s="3" t="n">
        <f aca="false">'Cyprus Scaled'!L52/365</f>
        <v>0.98958904109589</v>
      </c>
      <c r="K47" s="3" t="n">
        <f aca="false">'Cyprus Scaled'!M52/365</f>
        <v>1.75424657534247</v>
      </c>
      <c r="L47" s="3" t="n">
        <f aca="false">'Cyprus Scaled'!N52/365</f>
        <v>0.441917808219178</v>
      </c>
      <c r="M47" s="3" t="n">
        <f aca="false">'Cyprus Scaled'!O52/365</f>
        <v>1.20438356164384</v>
      </c>
      <c r="N47" s="3" t="n">
        <f aca="false">'Cyprus Scaled'!P52/365</f>
        <v>0.818630136986301</v>
      </c>
      <c r="O47" s="3" t="n">
        <f aca="false">'Cyprus Scaled'!Q52/365</f>
        <v>1.19205479452055</v>
      </c>
      <c r="P47" s="3" t="n">
        <f aca="false">'Cyprus Scaled'!R52/365</f>
        <v>0.202739726027397</v>
      </c>
      <c r="Q47" s="3" t="n">
        <f aca="false">'Cyprus Scaled'!S52/365</f>
        <v>2.42712328767123</v>
      </c>
      <c r="R47" s="3" t="n">
        <f aca="false">'Cyprus Scaled'!T52/365</f>
        <v>0.826027397260274</v>
      </c>
      <c r="S47" s="3" t="n">
        <f aca="false">'Cyprus Scaled'!U52/365</f>
        <v>0.937808219178082</v>
      </c>
      <c r="T47" s="3" t="n">
        <f aca="false">'Cyprus Scaled'!V52/365</f>
        <v>0.923013698630137</v>
      </c>
      <c r="U47" s="3" t="n">
        <f aca="false">'Cyprus Scaled'!W52/365</f>
        <v>0.276712328767123</v>
      </c>
      <c r="V47" s="3" t="n">
        <f aca="false">'Cyprus Scaled'!X52/365</f>
        <v>0.300547945205479</v>
      </c>
      <c r="W47" s="3" t="n">
        <f aca="false">'Cyprus Scaled'!Y52/365</f>
        <v>1.65561643835616</v>
      </c>
      <c r="X47" s="3" t="n">
        <f aca="false">'Cyprus Scaled'!Z52/365</f>
        <v>3.62931506849315</v>
      </c>
      <c r="Y47" s="3" t="n">
        <f aca="false">'Cyprus Scaled'!AA52/365</f>
        <v>1.81232876712329</v>
      </c>
      <c r="Z47" s="3" t="n">
        <f aca="false">'Cyprus Scaled'!AB52/365</f>
        <v>7.08986301369863</v>
      </c>
      <c r="AA47" s="3" t="n">
        <f aca="false">'Cyprus Scaled'!AC52/365</f>
        <v>16.8361643835616</v>
      </c>
      <c r="AB47" s="3" t="n">
        <f aca="false">'Cyprus Scaled'!AD52/365</f>
        <v>3.22</v>
      </c>
      <c r="AC47" s="3" t="n">
        <f aca="false">'Cyprus Scaled'!AE52/365</f>
        <v>0.588219178082192</v>
      </c>
      <c r="AD47" s="3" t="n">
        <f aca="false">'Cyprus Scaled'!AF52/365</f>
        <v>0.159452054794521</v>
      </c>
      <c r="AE47" s="3" t="n">
        <f aca="false">'Cyprus Scaled'!AG52/365</f>
        <v>1.86438356164384</v>
      </c>
      <c r="AF47" s="3" t="n">
        <f aca="false">'Cyprus Scaled'!AH52/365</f>
        <v>0.72958904109589</v>
      </c>
      <c r="AG47" s="3" t="n">
        <f aca="false">'Cyprus Scaled'!AI52/365</f>
        <v>9.01342465753425</v>
      </c>
      <c r="AH47" s="3" t="n">
        <f aca="false">'Cyprus Scaled'!AJ52/365</f>
        <v>1.24958904109589</v>
      </c>
      <c r="AI47" s="3" t="n">
        <f aca="false">'Cyprus Scaled'!AK52/365</f>
        <v>2.57150684931507</v>
      </c>
      <c r="AJ47" s="3" t="n">
        <f aca="false">'Cyprus Scaled'!AL52/365</f>
        <v>2.85068493150685</v>
      </c>
      <c r="AK47" s="3" t="n">
        <f aca="false">'Cyprus Scaled'!AM52/365</f>
        <v>8.50493150684932</v>
      </c>
      <c r="AL47" s="3" t="n">
        <f aca="false">'Cyprus Scaled'!AN52/365</f>
        <v>12.8350684931507</v>
      </c>
      <c r="AM47" s="3" t="n">
        <f aca="false">'Cyprus Scaled'!AO52/365</f>
        <v>8.16328767123288</v>
      </c>
      <c r="AN47" s="3" t="n">
        <f aca="false">'Cyprus Scaled'!AP52/365</f>
        <v>3.46712328767123</v>
      </c>
      <c r="AO47" s="3" t="n">
        <f aca="false">'Cyprus Scaled'!AQ52/365</f>
        <v>7.58301369863014</v>
      </c>
      <c r="AP47" s="3" t="n">
        <f aca="false">'Cyprus Scaled'!AR52/365</f>
        <v>6.82493150684932</v>
      </c>
      <c r="AQ47" s="3" t="n">
        <f aca="false">'Cyprus Scaled'!AS52/365</f>
        <v>6.90383561643836</v>
      </c>
      <c r="AR47" s="3" t="n">
        <f aca="false">'Cyprus Scaled'!AT52/365</f>
        <v>2.77397260273973</v>
      </c>
      <c r="AS47" s="3" t="n">
        <f aca="false">'Cyprus Scaled'!AU52/365</f>
        <v>2.29315068493151</v>
      </c>
      <c r="AT47" s="3" t="n">
        <f aca="false">'Cyprus Scaled'!AV52/365</f>
        <v>0.0536986301369863</v>
      </c>
    </row>
    <row r="48" customFormat="false" ht="12.8" hidden="false" customHeight="false" outlineLevel="0" collapsed="false">
      <c r="A48" s="0" t="s">
        <v>91</v>
      </c>
      <c r="B48" s="3" t="n">
        <f aca="false">'Cyprus Scaled'!D53/365</f>
        <v>1.74161319478721</v>
      </c>
      <c r="C48" s="3" t="n">
        <f aca="false">'Cyprus Scaled'!E53/365</f>
        <v>0.152179793719271</v>
      </c>
      <c r="D48" s="3" t="n">
        <f aca="false">'Cyprus Scaled'!F53/365</f>
        <v>0.0184460356023359</v>
      </c>
      <c r="E48" s="3" t="n">
        <f aca="false">'Cyprus Scaled'!G53/365</f>
        <v>0.0403507028801097</v>
      </c>
      <c r="F48" s="3" t="n">
        <f aca="false">'Cyprus Scaled'!H53/365</f>
        <v>0.00922301780116794</v>
      </c>
      <c r="G48" s="3" t="n">
        <f aca="false">'Cyprus Scaled'!I53/365</f>
        <v>1.3726924827405</v>
      </c>
      <c r="H48" s="3" t="n">
        <f aca="false">'Cyprus Scaled'!J53/365</f>
        <v>0.0664825866500856</v>
      </c>
      <c r="I48" s="3" t="n">
        <f aca="false">'Cyprus Scaled'!K53/365</f>
        <v>0.229806860212434</v>
      </c>
      <c r="J48" s="3" t="n">
        <f aca="false">'Cyprus Scaled'!L53/365</f>
        <v>0.173700168588663</v>
      </c>
      <c r="K48" s="3" t="n">
        <f aca="false">'Cyprus Scaled'!M53/365</f>
        <v>0.0195989128274819</v>
      </c>
      <c r="L48" s="3" t="n">
        <f aca="false">'Cyprus Scaled'!N53/365</f>
        <v>0.109523336388869</v>
      </c>
      <c r="M48" s="3" t="n">
        <f aca="false">'Cyprus Scaled'!O53/365</f>
        <v>0.557223992153896</v>
      </c>
      <c r="N48" s="3" t="n">
        <f aca="false">'Cyprus Scaled'!P53/365</f>
        <v>0.119514939006801</v>
      </c>
      <c r="O48" s="3" t="n">
        <f aca="false">'Cyprus Scaled'!Q53/365</f>
        <v>0.501501592938507</v>
      </c>
      <c r="P48" s="3" t="n">
        <f aca="false">'Cyprus Scaled'!R53/365</f>
        <v>0.0745527272261075</v>
      </c>
      <c r="Q48" s="3" t="n">
        <f aca="false">'Cyprus Scaled'!S53/365</f>
        <v>0.436171883513567</v>
      </c>
      <c r="R48" s="3" t="n">
        <f aca="false">'Cyprus Scaled'!T53/365</f>
        <v>0.0899244235613874</v>
      </c>
      <c r="S48" s="3" t="n">
        <f aca="false">'Cyprus Scaled'!U53/365</f>
        <v>0.0507265979064237</v>
      </c>
      <c r="T48" s="3" t="n">
        <f aca="false">'Cyprus Scaled'!V53/365</f>
        <v>0.0991474413625554</v>
      </c>
      <c r="U48" s="3" t="n">
        <f aca="false">'Cyprus Scaled'!W53/365</f>
        <v>0.0199832052358639</v>
      </c>
      <c r="V48" s="3" t="n">
        <f aca="false">'Cyprus Scaled'!X53/365</f>
        <v>0.00653297094249396</v>
      </c>
      <c r="W48" s="3" t="n">
        <f aca="false">'Cyprus Scaled'!Y53/365</f>
        <v>0.605260543201646</v>
      </c>
      <c r="X48" s="3" t="n">
        <f aca="false">'Cyprus Scaled'!Z53/365</f>
        <v>1.13327831231851</v>
      </c>
      <c r="Y48" s="3" t="n">
        <f aca="false">'Cyprus Scaled'!AA53/365</f>
        <v>0.651375632207486</v>
      </c>
      <c r="Z48" s="3" t="n">
        <f aca="false">'Cyprus Scaled'!AB53/365</f>
        <v>5.00733008121743</v>
      </c>
      <c r="AA48" s="3" t="n">
        <f aca="false">'Cyprus Scaled'!AC53/365</f>
        <v>9.0297187197518</v>
      </c>
      <c r="AB48" s="3" t="n">
        <f aca="false">'Cyprus Scaled'!AD53/365</f>
        <v>0.768969109172377</v>
      </c>
      <c r="AC48" s="3" t="n">
        <f aca="false">'Cyprus Scaled'!AE53/365</f>
        <v>2.43218665264966</v>
      </c>
      <c r="AD48" s="3" t="n">
        <f aca="false">'Cyprus Scaled'!AF53/365</f>
        <v>0.0964573945038814</v>
      </c>
      <c r="AE48" s="3" t="n">
        <f aca="false">'Cyprus Scaled'!AG53/365</f>
        <v>2.3630140191409</v>
      </c>
      <c r="AF48" s="3" t="n">
        <f aca="false">'Cyprus Scaled'!AH53/365</f>
        <v>0.175237338222191</v>
      </c>
      <c r="AG48" s="3" t="n">
        <f aca="false">'Cyprus Scaled'!AI53/365</f>
        <v>5.78321645374068</v>
      </c>
      <c r="AH48" s="3" t="n">
        <f aca="false">'Cyprus Scaled'!AJ53/365</f>
        <v>1.40113012096076</v>
      </c>
      <c r="AI48" s="3" t="n">
        <f aca="false">'Cyprus Scaled'!AK53/365</f>
        <v>1.44609233274146</v>
      </c>
      <c r="AJ48" s="3" t="n">
        <f aca="false">'Cyprus Scaled'!AL53/365</f>
        <v>2.12129409426863</v>
      </c>
      <c r="AK48" s="3" t="n">
        <f aca="false">'Cyprus Scaled'!AM53/365</f>
        <v>7.41184768046359</v>
      </c>
      <c r="AL48" s="3" t="n">
        <f aca="false">'Cyprus Scaled'!AN53/365</f>
        <v>8.10357401555118</v>
      </c>
      <c r="AM48" s="3" t="n">
        <f aca="false">'Cyprus Scaled'!AO53/365</f>
        <v>6.58792475689258</v>
      </c>
      <c r="AN48" s="3" t="n">
        <f aca="false">'Cyprus Scaled'!AP53/365</f>
        <v>1.56407010211473</v>
      </c>
      <c r="AO48" s="3" t="n">
        <f aca="false">'Cyprus Scaled'!AQ53/365</f>
        <v>7.08904205742271</v>
      </c>
      <c r="AP48" s="3" t="n">
        <f aca="false">'Cyprus Scaled'!AR53/365</f>
        <v>4.86629476734123</v>
      </c>
      <c r="AQ48" s="3" t="n">
        <f aca="false">'Cyprus Scaled'!AS53/365</f>
        <v>3.21153165684835</v>
      </c>
      <c r="AR48" s="3" t="n">
        <f aca="false">'Cyprus Scaled'!AT53/365</f>
        <v>1.43955936179896</v>
      </c>
      <c r="AS48" s="3" t="n">
        <f aca="false">'Cyprus Scaled'!AU53/365</f>
        <v>1.41458035525413</v>
      </c>
      <c r="AT48" s="3" t="n">
        <f aca="false">'Cyprus Scaled'!AV53/365</f>
        <v>0.760130383779591</v>
      </c>
    </row>
    <row r="49" s="4" customFormat="true" ht="12.8" hidden="false" customHeight="false" outlineLevel="0" collapsed="false">
      <c r="A49" s="4" t="s">
        <v>92</v>
      </c>
      <c r="B49" s="5" t="n">
        <f aca="false" t="array" ref="B49:AT51">'Cyprus Scaled'!D54:AV56/365</f>
        <v>68.3698375214808</v>
      </c>
      <c r="C49" s="5" t="n">
        <v>0.23485514627428</v>
      </c>
      <c r="D49" s="5" t="n">
        <v>0.0320758091867312</v>
      </c>
      <c r="E49" s="5" t="n">
        <v>0.333187903934939</v>
      </c>
      <c r="F49" s="5" t="n">
        <v>0.039607971633126</v>
      </c>
      <c r="G49" s="5" t="n">
        <v>2.02772505731356</v>
      </c>
      <c r="H49" s="5" t="n">
        <v>1.25049693610996</v>
      </c>
      <c r="I49" s="5" t="n">
        <v>0.424020592915893</v>
      </c>
      <c r="J49" s="5" t="n">
        <v>0.539235038685774</v>
      </c>
      <c r="K49" s="5" t="n">
        <v>0.193585702810725</v>
      </c>
      <c r="L49" s="5" t="n">
        <v>0.723325012457412</v>
      </c>
      <c r="M49" s="5" t="n">
        <v>0.0936795959591933</v>
      </c>
      <c r="N49" s="5" t="n">
        <v>0.291242347634677</v>
      </c>
      <c r="O49" s="5" t="n">
        <v>0.696505426523267</v>
      </c>
      <c r="P49" s="5" t="n">
        <v>0.364748768130544</v>
      </c>
      <c r="Q49" s="5" t="n">
        <v>0.714345160043318</v>
      </c>
      <c r="R49" s="5" t="n">
        <v>0.863451500362052</v>
      </c>
      <c r="S49" s="5" t="n">
        <v>0.714105217427043</v>
      </c>
      <c r="T49" s="5" t="n">
        <v>1.58435909096049</v>
      </c>
      <c r="U49" s="5" t="n">
        <v>0.265760441786265</v>
      </c>
      <c r="V49" s="5" t="n">
        <v>0.744325989946888</v>
      </c>
      <c r="W49" s="5" t="n">
        <v>1.31553338225131</v>
      </c>
      <c r="X49" s="5" t="n">
        <v>0.223374313726802</v>
      </c>
      <c r="Y49" s="5" t="n">
        <v>1.32609091645652</v>
      </c>
      <c r="Z49" s="5" t="n">
        <v>45.2447035839245</v>
      </c>
      <c r="AA49" s="5" t="n">
        <v>27.2088310936167</v>
      </c>
      <c r="AB49" s="5" t="n">
        <v>4.40933067007024</v>
      </c>
      <c r="AC49" s="5" t="n">
        <v>0.141540533091802</v>
      </c>
      <c r="AD49" s="5" t="n">
        <v>0.175033507813924</v>
      </c>
      <c r="AE49" s="5" t="n">
        <v>2.25890131891725</v>
      </c>
      <c r="AF49" s="5" t="n">
        <v>0.0599655107089329</v>
      </c>
      <c r="AG49" s="5" t="n">
        <v>5.31768138592951</v>
      </c>
      <c r="AH49" s="5" t="n">
        <v>0.328262982981398</v>
      </c>
      <c r="AI49" s="5" t="n">
        <v>0.398679575031817</v>
      </c>
      <c r="AJ49" s="5" t="n">
        <v>0.51323474411836</v>
      </c>
      <c r="AK49" s="5" t="n">
        <v>6.92780436680153</v>
      </c>
      <c r="AL49" s="5" t="n">
        <v>0.0619196491522583</v>
      </c>
      <c r="AM49" s="5" t="n">
        <v>3.91756733680323</v>
      </c>
      <c r="AN49" s="5" t="n">
        <v>3.96650268091971</v>
      </c>
      <c r="AO49" s="5" t="n">
        <v>9.45032384561892</v>
      </c>
      <c r="AP49" s="5" t="n">
        <v>7.5687449284368</v>
      </c>
      <c r="AQ49" s="5" t="n">
        <v>2.40722487147575</v>
      </c>
      <c r="AR49" s="5" t="n">
        <v>0.197952623100498</v>
      </c>
      <c r="AS49" s="5" t="n">
        <v>2.16265108617647</v>
      </c>
      <c r="AT49" s="5" t="n">
        <v>2.53982960184355</v>
      </c>
      <c r="AMI49" s="0"/>
      <c r="AMJ49" s="0"/>
    </row>
    <row r="50" s="4" customFormat="true" ht="12.8" hidden="false" customHeight="false" outlineLevel="0" collapsed="false">
      <c r="A50" s="4" t="s">
        <v>93</v>
      </c>
      <c r="B50" s="5" t="n">
        <v>0.154715282981268</v>
      </c>
      <c r="C50" s="5" t="n">
        <v>0.104064766138885</v>
      </c>
      <c r="D50" s="5" t="n">
        <v>0</v>
      </c>
      <c r="E50" s="5" t="n">
        <v>0.583393385930115</v>
      </c>
      <c r="F50" s="5" t="n">
        <v>0</v>
      </c>
      <c r="G50" s="5" t="n">
        <v>0.446009117817757</v>
      </c>
      <c r="H50" s="5" t="n">
        <v>0.609635090137312</v>
      </c>
      <c r="I50" s="5" t="n">
        <v>0.234312765723775</v>
      </c>
      <c r="J50" s="5" t="n">
        <v>0.0414058649862832</v>
      </c>
      <c r="K50" s="5" t="n">
        <v>0</v>
      </c>
      <c r="L50" s="5" t="n">
        <v>0.0319598020092501</v>
      </c>
      <c r="M50" s="5" t="n">
        <v>0.00535774718262546</v>
      </c>
      <c r="N50" s="5" t="n">
        <v>0.0110608543752808</v>
      </c>
      <c r="O50" s="5" t="n">
        <v>0.344099912695971</v>
      </c>
      <c r="P50" s="5" t="n">
        <v>0.00574044340995585</v>
      </c>
      <c r="Q50" s="5" t="n">
        <v>0.0854999376182042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0.177916409491331</v>
      </c>
      <c r="X50" s="5" t="n">
        <v>0.274352565275243</v>
      </c>
      <c r="Y50" s="5" t="n">
        <v>0.104064766138885</v>
      </c>
      <c r="Z50" s="5" t="n">
        <v>1.58304583641577</v>
      </c>
      <c r="AA50" s="5" t="n">
        <v>2.36826179910009</v>
      </c>
      <c r="AB50" s="5" t="n">
        <v>1.32106300303263</v>
      </c>
      <c r="AC50" s="5" t="n">
        <v>0.009530120370049</v>
      </c>
      <c r="AD50" s="5" t="n">
        <v>0.0118127839317374</v>
      </c>
      <c r="AE50" s="5" t="n">
        <v>0.133421685180686</v>
      </c>
      <c r="AF50" s="5" t="n">
        <v>0</v>
      </c>
      <c r="AG50" s="5" t="n">
        <v>0.498249486361936</v>
      </c>
      <c r="AH50" s="5" t="n">
        <v>0.212809716938886</v>
      </c>
      <c r="AI50" s="5" t="n">
        <v>0.149864217610695</v>
      </c>
      <c r="AJ50" s="5" t="n">
        <v>0.0914268631473735</v>
      </c>
      <c r="AK50" s="5" t="n">
        <v>0.649616418927588</v>
      </c>
      <c r="AL50" s="5" t="n">
        <v>1.91416100140314</v>
      </c>
      <c r="AM50" s="5" t="n">
        <v>0.570779474882978</v>
      </c>
      <c r="AN50" s="5" t="n">
        <v>0.917662028679263</v>
      </c>
      <c r="AO50" s="5" t="n">
        <v>1.53889714775079</v>
      </c>
      <c r="AP50" s="5" t="n">
        <v>0.756834662828258</v>
      </c>
      <c r="AQ50" s="5" t="n">
        <v>0.488789053076583</v>
      </c>
      <c r="AR50" s="5" t="n">
        <v>0.0568387864392323</v>
      </c>
      <c r="AS50" s="5" t="n">
        <v>0.471114483823258</v>
      </c>
      <c r="AT50" s="5" t="n">
        <v>0.850116511637296</v>
      </c>
      <c r="AMI50" s="0"/>
      <c r="AMJ50" s="0"/>
    </row>
    <row r="51" s="4" customFormat="true" ht="12.8" hidden="false" customHeight="false" outlineLevel="0" collapsed="false">
      <c r="A51" s="4" t="s">
        <v>94</v>
      </c>
      <c r="B51" s="5" t="n">
        <v>74.4813522902957</v>
      </c>
      <c r="C51" s="5" t="n">
        <v>2.32565998354227</v>
      </c>
      <c r="D51" s="5" t="n">
        <v>15.3788653553675</v>
      </c>
      <c r="E51" s="5" t="n">
        <v>50.4633884245897</v>
      </c>
      <c r="F51" s="5" t="n">
        <v>7.72419337739252</v>
      </c>
      <c r="G51" s="5" t="n">
        <v>23.1143245749926</v>
      </c>
      <c r="H51" s="5" t="n">
        <v>22.1985351325662</v>
      </c>
      <c r="I51" s="5" t="n">
        <v>5.81648649688629</v>
      </c>
      <c r="J51" s="5" t="n">
        <v>3.5937645580181</v>
      </c>
      <c r="K51" s="5" t="n">
        <v>3.13235317941669</v>
      </c>
      <c r="L51" s="5" t="n">
        <v>3.40587457756345</v>
      </c>
      <c r="M51" s="5" t="n">
        <v>2.0369711232764</v>
      </c>
      <c r="N51" s="5" t="n">
        <v>3.12979266389902</v>
      </c>
      <c r="O51" s="5" t="n">
        <v>7.74935159683677</v>
      </c>
      <c r="P51" s="5" t="n">
        <v>3.03249307422767</v>
      </c>
      <c r="Q51" s="5" t="n">
        <v>11.0121614212992</v>
      </c>
      <c r="R51" s="5" t="n">
        <v>0.4887991711638</v>
      </c>
      <c r="S51" s="5" t="n">
        <v>3.84433855127235</v>
      </c>
      <c r="T51" s="5" t="n">
        <v>0.552941705460807</v>
      </c>
      <c r="U51" s="5" t="n">
        <v>0.629530289869007</v>
      </c>
      <c r="V51" s="5" t="n">
        <v>0.226978356585113</v>
      </c>
      <c r="W51" s="5" t="n">
        <v>16.8391816845556</v>
      </c>
      <c r="X51" s="5" t="n">
        <v>7.32861791282315</v>
      </c>
      <c r="Y51" s="5" t="n">
        <v>7.89044724242692</v>
      </c>
      <c r="Z51" s="5" t="n">
        <v>39.647452477994</v>
      </c>
      <c r="AA51" s="5" t="n">
        <v>91.7165192859322</v>
      </c>
      <c r="AB51" s="5" t="n">
        <v>50.8291169115869</v>
      </c>
      <c r="AC51" s="5" t="n">
        <v>0.460797370232583</v>
      </c>
      <c r="AD51" s="5" t="n">
        <v>0.644899816064689</v>
      </c>
      <c r="AE51" s="5" t="n">
        <v>3.6867062327202</v>
      </c>
      <c r="AF51" s="5" t="n">
        <v>1.08500359810173</v>
      </c>
      <c r="AG51" s="5" t="n">
        <v>16.246834880777</v>
      </c>
      <c r="AH51" s="5" t="n">
        <v>0.860672011227684</v>
      </c>
      <c r="AI51" s="5" t="n">
        <v>2.77419955227765</v>
      </c>
      <c r="AJ51" s="5" t="n">
        <v>1.09399095939833</v>
      </c>
      <c r="AK51" s="5" t="n">
        <v>30.730156089423</v>
      </c>
      <c r="AL51" s="5" t="n">
        <v>4.58975787950299</v>
      </c>
      <c r="AM51" s="5" t="n">
        <v>44.7494781869962</v>
      </c>
      <c r="AN51" s="5" t="n">
        <v>20.2907404282564</v>
      </c>
      <c r="AO51" s="5" t="n">
        <v>49.2625435346612</v>
      </c>
      <c r="AP51" s="5" t="n">
        <v>12.3382027949643</v>
      </c>
      <c r="AQ51" s="5" t="n">
        <v>15.2155255816676</v>
      </c>
      <c r="AR51" s="5" t="n">
        <v>0.719980054596974</v>
      </c>
      <c r="AS51" s="5" t="n">
        <v>3.99785914802236</v>
      </c>
      <c r="AT51" s="5" t="n">
        <v>1.10718361925266</v>
      </c>
      <c r="AMI51" s="0"/>
      <c r="AMJ51" s="0"/>
    </row>
    <row r="52" customFormat="false" ht="12.8" hidden="false" customHeight="false" outlineLevel="0" collapsed="false">
      <c r="A52" s="0" t="s">
        <v>95</v>
      </c>
      <c r="B52" s="3" t="n">
        <f aca="false">'Cyprus Scaled'!D57/365</f>
        <v>1110.06273972603</v>
      </c>
      <c r="C52" s="3" t="n">
        <f aca="false">'Cyprus Scaled'!E57/365</f>
        <v>78.1284931506849</v>
      </c>
      <c r="D52" s="3" t="n">
        <f aca="false">'Cyprus Scaled'!F57/365</f>
        <v>89.9438356164383</v>
      </c>
      <c r="E52" s="3" t="n">
        <f aca="false">'Cyprus Scaled'!G57/365</f>
        <v>31.1208219178082</v>
      </c>
      <c r="F52" s="3" t="n">
        <f aca="false">'Cyprus Scaled'!H57/365</f>
        <v>35.1528767123288</v>
      </c>
      <c r="G52" s="3" t="n">
        <f aca="false">'Cyprus Scaled'!I57/365</f>
        <v>126.125479452055</v>
      </c>
      <c r="H52" s="3" t="n">
        <f aca="false">'Cyprus Scaled'!J57/365</f>
        <v>143.095890410959</v>
      </c>
      <c r="I52" s="3" t="n">
        <f aca="false">'Cyprus Scaled'!K57/365</f>
        <v>17.3232876712329</v>
      </c>
      <c r="J52" s="3" t="n">
        <f aca="false">'Cyprus Scaled'!L57/365</f>
        <v>27.8243835616438</v>
      </c>
      <c r="K52" s="3" t="n">
        <f aca="false">'Cyprus Scaled'!M57/365</f>
        <v>81.8246575342466</v>
      </c>
      <c r="L52" s="3" t="n">
        <f aca="false">'Cyprus Scaled'!N57/365</f>
        <v>98.7189041095891</v>
      </c>
      <c r="M52" s="3" t="n">
        <f aca="false">'Cyprus Scaled'!O57/365</f>
        <v>76.1101369863014</v>
      </c>
      <c r="N52" s="3" t="n">
        <f aca="false">'Cyprus Scaled'!P57/365</f>
        <v>44.1791780821918</v>
      </c>
      <c r="O52" s="3" t="n">
        <f aca="false">'Cyprus Scaled'!Q57/365</f>
        <v>72.1032876712329</v>
      </c>
      <c r="P52" s="3" t="n">
        <f aca="false">'Cyprus Scaled'!R57/365</f>
        <v>89.1764383561644</v>
      </c>
      <c r="Q52" s="3" t="n">
        <f aca="false">'Cyprus Scaled'!S57/365</f>
        <v>47.1353424657534</v>
      </c>
      <c r="R52" s="3" t="n">
        <f aca="false">'Cyprus Scaled'!T57/365</f>
        <v>27.5638356164384</v>
      </c>
      <c r="S52" s="3" t="n">
        <f aca="false">'Cyprus Scaled'!U57/365</f>
        <v>39.672602739726</v>
      </c>
      <c r="T52" s="3" t="n">
        <f aca="false">'Cyprus Scaled'!V57/365</f>
        <v>74.313698630137</v>
      </c>
      <c r="U52" s="3" t="n">
        <f aca="false">'Cyprus Scaled'!W57/365</f>
        <v>86.3427397260274</v>
      </c>
      <c r="V52" s="3" t="n">
        <f aca="false">'Cyprus Scaled'!X57/365</f>
        <v>37.2331506849315</v>
      </c>
      <c r="W52" s="3" t="n">
        <f aca="false">'Cyprus Scaled'!Y57/365</f>
        <v>42.4635616438356</v>
      </c>
      <c r="X52" s="3" t="n">
        <f aca="false">'Cyprus Scaled'!Z57/365</f>
        <v>153.253424657534</v>
      </c>
      <c r="Y52" s="3" t="n">
        <f aca="false">'Cyprus Scaled'!AA57/365</f>
        <v>35.0172602739726</v>
      </c>
      <c r="Z52" s="3" t="n">
        <f aca="false">'Cyprus Scaled'!AB57/365</f>
        <v>540.053424657534</v>
      </c>
      <c r="AA52" s="3" t="n">
        <f aca="false">'Cyprus Scaled'!AC57/365</f>
        <v>747.510136986301</v>
      </c>
      <c r="AB52" s="3" t="n">
        <f aca="false">'Cyprus Scaled'!AD57/365</f>
        <v>262.382191780822</v>
      </c>
      <c r="AC52" s="3" t="n">
        <f aca="false">'Cyprus Scaled'!AE57/365</f>
        <v>3.96301369863014</v>
      </c>
      <c r="AD52" s="3" t="n">
        <f aca="false">'Cyprus Scaled'!AF57/365</f>
        <v>10.2561643835616</v>
      </c>
      <c r="AE52" s="3" t="n">
        <f aca="false">'Cyprus Scaled'!AG57/365</f>
        <v>55.9767123287671</v>
      </c>
      <c r="AF52" s="3" t="n">
        <f aca="false">'Cyprus Scaled'!AH57/365</f>
        <v>14.8578082191781</v>
      </c>
      <c r="AG52" s="3" t="n">
        <f aca="false">'Cyprus Scaled'!AI57/365</f>
        <v>68.478904109589</v>
      </c>
      <c r="AH52" s="3" t="n">
        <f aca="false">'Cyprus Scaled'!AJ57/365</f>
        <v>29.4106849315068</v>
      </c>
      <c r="AI52" s="3" t="n">
        <f aca="false">'Cyprus Scaled'!AK57/365</f>
        <v>63.4904109589041</v>
      </c>
      <c r="AJ52" s="3" t="n">
        <f aca="false">'Cyprus Scaled'!AL57/365</f>
        <v>302.647671232877</v>
      </c>
      <c r="AK52" s="3" t="n">
        <f aca="false">'Cyprus Scaled'!AM57/365</f>
        <v>374.672328767123</v>
      </c>
      <c r="AL52" s="3" t="n">
        <f aca="false">'Cyprus Scaled'!AN57/365</f>
        <v>492.841095890411</v>
      </c>
      <c r="AM52" s="3" t="n">
        <f aca="false">'Cyprus Scaled'!AO57/365</f>
        <v>26.9345205479452</v>
      </c>
      <c r="AN52" s="3" t="n">
        <f aca="false">'Cyprus Scaled'!AP57/365</f>
        <v>251.05397260274</v>
      </c>
      <c r="AO52" s="3" t="n">
        <f aca="false">'Cyprus Scaled'!AQ57/365</f>
        <v>425.057534246575</v>
      </c>
      <c r="AP52" s="3" t="n">
        <f aca="false">'Cyprus Scaled'!AR57/365</f>
        <v>283.455342465753</v>
      </c>
      <c r="AQ52" s="3" t="n">
        <f aca="false">'Cyprus Scaled'!AS57/365</f>
        <v>116.08</v>
      </c>
      <c r="AR52" s="3" t="n">
        <f aca="false">'Cyprus Scaled'!AT57/365</f>
        <v>20.161095890411</v>
      </c>
      <c r="AS52" s="3" t="n">
        <f aca="false">'Cyprus Scaled'!AU57/365</f>
        <v>125.594794520548</v>
      </c>
      <c r="AT52" s="3" t="n">
        <f aca="false">'Cyprus Scaled'!AV57/365</f>
        <v>11.5923287671233</v>
      </c>
    </row>
    <row r="53" customFormat="false" ht="12.8" hidden="false" customHeight="false" outlineLevel="0" collapsed="false">
      <c r="A53" s="0" t="s">
        <v>96</v>
      </c>
      <c r="B53" s="3" t="n">
        <f aca="false">'Cyprus Scaled'!D58/365</f>
        <v>291.499178082192</v>
      </c>
      <c r="C53" s="3" t="n">
        <f aca="false">'Cyprus Scaled'!E58/365</f>
        <v>74.2572602739726</v>
      </c>
      <c r="D53" s="3" t="n">
        <f aca="false">'Cyprus Scaled'!F58/365</f>
        <v>141.488767123288</v>
      </c>
      <c r="E53" s="3" t="n">
        <f aca="false">'Cyprus Scaled'!G58/365</f>
        <v>77.4008219178082</v>
      </c>
      <c r="F53" s="3" t="n">
        <f aca="false">'Cyprus Scaled'!H58/365</f>
        <v>11.8219178082192</v>
      </c>
      <c r="G53" s="3" t="n">
        <f aca="false">'Cyprus Scaled'!I58/365</f>
        <v>152.688493150685</v>
      </c>
      <c r="H53" s="3" t="n">
        <f aca="false">'Cyprus Scaled'!J58/365</f>
        <v>58.2369863013699</v>
      </c>
      <c r="I53" s="3" t="n">
        <f aca="false">'Cyprus Scaled'!K58/365</f>
        <v>13.6761643835616</v>
      </c>
      <c r="J53" s="3" t="n">
        <f aca="false">'Cyprus Scaled'!L58/365</f>
        <v>25.1780821917808</v>
      </c>
      <c r="K53" s="3" t="n">
        <f aca="false">'Cyprus Scaled'!M58/365</f>
        <v>56.6024657534247</v>
      </c>
      <c r="L53" s="3" t="n">
        <f aca="false">'Cyprus Scaled'!N58/365</f>
        <v>36.56</v>
      </c>
      <c r="M53" s="3" t="n">
        <f aca="false">'Cyprus Scaled'!O58/365</f>
        <v>4.26575342465753</v>
      </c>
      <c r="N53" s="3" t="n">
        <f aca="false">'Cyprus Scaled'!P58/365</f>
        <v>15.7838356164384</v>
      </c>
      <c r="O53" s="3" t="n">
        <f aca="false">'Cyprus Scaled'!Q58/365</f>
        <v>15.8695890410959</v>
      </c>
      <c r="P53" s="3" t="n">
        <f aca="false">'Cyprus Scaled'!R58/365</f>
        <v>21.7613698630137</v>
      </c>
      <c r="Q53" s="3" t="n">
        <f aca="false">'Cyprus Scaled'!S58/365</f>
        <v>45.5035616438356</v>
      </c>
      <c r="R53" s="3" t="n">
        <f aca="false">'Cyprus Scaled'!T58/365</f>
        <v>18.1682191780822</v>
      </c>
      <c r="S53" s="3" t="n">
        <f aca="false">'Cyprus Scaled'!U58/365</f>
        <v>15.4915068493151</v>
      </c>
      <c r="T53" s="3" t="n">
        <f aca="false">'Cyprus Scaled'!V58/365</f>
        <v>8.27150684931507</v>
      </c>
      <c r="U53" s="3" t="n">
        <f aca="false">'Cyprus Scaled'!W58/365</f>
        <v>46.7249315068493</v>
      </c>
      <c r="V53" s="3" t="n">
        <f aca="false">'Cyprus Scaled'!X58/365</f>
        <v>18.5761643835616</v>
      </c>
      <c r="W53" s="3" t="n">
        <f aca="false">'Cyprus Scaled'!Y58/365</f>
        <v>13.7953424657534</v>
      </c>
      <c r="X53" s="3" t="n">
        <f aca="false">'Cyprus Scaled'!Z58/365</f>
        <v>33.9895890410959</v>
      </c>
      <c r="Y53" s="3" t="n">
        <f aca="false">'Cyprus Scaled'!AA58/365</f>
        <v>1.92876712328767</v>
      </c>
      <c r="Z53" s="3" t="n">
        <f aca="false">'Cyprus Scaled'!AB58/365</f>
        <v>300.620273972603</v>
      </c>
      <c r="AA53" s="3" t="n">
        <f aca="false">'Cyprus Scaled'!AC58/365</f>
        <v>371.724383561644</v>
      </c>
      <c r="AB53" s="3" t="n">
        <f aca="false">'Cyprus Scaled'!AD58/365</f>
        <v>72.6241095890411</v>
      </c>
      <c r="AC53" s="3" t="n">
        <f aca="false">'Cyprus Scaled'!AE58/365</f>
        <v>12.1797260273973</v>
      </c>
      <c r="AD53" s="3" t="n">
        <f aca="false">'Cyprus Scaled'!AF58/365</f>
        <v>47.9964383561644</v>
      </c>
      <c r="AE53" s="3" t="n">
        <f aca="false">'Cyprus Scaled'!AG58/365</f>
        <v>16.7123287671233</v>
      </c>
      <c r="AF53" s="3" t="n">
        <f aca="false">'Cyprus Scaled'!AH58/365</f>
        <v>4.01068493150685</v>
      </c>
      <c r="AG53" s="3" t="n">
        <f aca="false">'Cyprus Scaled'!AI58/365</f>
        <v>79.4145205479452</v>
      </c>
      <c r="AH53" s="3" t="n">
        <f aca="false">'Cyprus Scaled'!AJ58/365</f>
        <v>19.3076712328767</v>
      </c>
      <c r="AI53" s="3" t="n">
        <f aca="false">'Cyprus Scaled'!AK58/365</f>
        <v>74.3372602739726</v>
      </c>
      <c r="AJ53" s="3" t="n">
        <f aca="false">'Cyprus Scaled'!AL58/365</f>
        <v>13.9068493150685</v>
      </c>
      <c r="AK53" s="3" t="n">
        <f aca="false">'Cyprus Scaled'!AM58/365</f>
        <v>118.592602739726</v>
      </c>
      <c r="AL53" s="3" t="n">
        <f aca="false">'Cyprus Scaled'!AN58/365</f>
        <v>78.1260273972603</v>
      </c>
      <c r="AM53" s="3" t="n">
        <f aca="false">'Cyprus Scaled'!AO58/365</f>
        <v>9.01753424657534</v>
      </c>
      <c r="AN53" s="3" t="n">
        <f aca="false">'Cyprus Scaled'!AP58/365</f>
        <v>42.6032876712329</v>
      </c>
      <c r="AO53" s="3" t="n">
        <f aca="false">'Cyprus Scaled'!AQ58/365</f>
        <v>104.298082191781</v>
      </c>
      <c r="AP53" s="3" t="n">
        <f aca="false">'Cyprus Scaled'!AR58/365</f>
        <v>92.6942465753425</v>
      </c>
      <c r="AQ53" s="3" t="n">
        <f aca="false">'Cyprus Scaled'!AS58/365</f>
        <v>30.4147945205479</v>
      </c>
      <c r="AR53" s="3" t="n">
        <f aca="false">'Cyprus Scaled'!AT58/365</f>
        <v>13.2753424657534</v>
      </c>
      <c r="AS53" s="3" t="n">
        <f aca="false">'Cyprus Scaled'!AU58/365</f>
        <v>28.1046575342466</v>
      </c>
      <c r="AT53" s="3" t="n">
        <f aca="false">'Cyprus Scaled'!AV58/365</f>
        <v>10.3101369863014</v>
      </c>
    </row>
    <row r="54" customFormat="false" ht="12.8" hidden="false" customHeight="false" outlineLevel="0" collapsed="false">
      <c r="A54" s="0" t="s">
        <v>97</v>
      </c>
      <c r="B54" s="3" t="n">
        <f aca="false">'Cyprus Scaled'!D59/365</f>
        <v>0.492602739726027</v>
      </c>
      <c r="C54" s="3" t="n">
        <f aca="false">'Cyprus Scaled'!E59/365</f>
        <v>0.083013698630137</v>
      </c>
      <c r="D54" s="3" t="n">
        <f aca="false">'Cyprus Scaled'!F59/365</f>
        <v>0</v>
      </c>
      <c r="E54" s="3" t="n">
        <f aca="false">'Cyprus Scaled'!G59/365</f>
        <v>0</v>
      </c>
      <c r="F54" s="3" t="n">
        <f aca="false">'Cyprus Scaled'!H59/365</f>
        <v>0.209041095890411</v>
      </c>
      <c r="G54" s="3" t="n">
        <f aca="false">'Cyprus Scaled'!I59/365</f>
        <v>7.05068493150685</v>
      </c>
      <c r="H54" s="3" t="n">
        <f aca="false">'Cyprus Scaled'!J59/365</f>
        <v>0.726575342465753</v>
      </c>
      <c r="I54" s="3" t="n">
        <f aca="false">'Cyprus Scaled'!K59/365</f>
        <v>0.585205479452055</v>
      </c>
      <c r="J54" s="3" t="n">
        <f aca="false">'Cyprus Scaled'!L59/365</f>
        <v>0.364657534246575</v>
      </c>
      <c r="K54" s="3" t="n">
        <f aca="false">'Cyprus Scaled'!M59/365</f>
        <v>0.0967123287671233</v>
      </c>
      <c r="L54" s="3" t="n">
        <f aca="false">'Cyprus Scaled'!N59/365</f>
        <v>0.104109589041096</v>
      </c>
      <c r="M54" s="3" t="n">
        <f aca="false">'Cyprus Scaled'!O59/365</f>
        <v>0.0627397260273973</v>
      </c>
      <c r="N54" s="3" t="n">
        <f aca="false">'Cyprus Scaled'!P59/365</f>
        <v>0</v>
      </c>
      <c r="O54" s="3" t="n">
        <f aca="false">'Cyprus Scaled'!Q59/365</f>
        <v>0.136986301369863</v>
      </c>
      <c r="P54" s="3" t="n">
        <f aca="false">'Cyprus Scaled'!R59/365</f>
        <v>0.0772602739726027</v>
      </c>
      <c r="Q54" s="3" t="n">
        <f aca="false">'Cyprus Scaled'!S59/365</f>
        <v>0.207123287671233</v>
      </c>
      <c r="R54" s="3" t="n">
        <f aca="false">'Cyprus Scaled'!T59/365</f>
        <v>0.141643835616438</v>
      </c>
      <c r="S54" s="3" t="n">
        <f aca="false">'Cyprus Scaled'!U59/365</f>
        <v>0.124109589041096</v>
      </c>
      <c r="T54" s="3" t="n">
        <f aca="false">'Cyprus Scaled'!V59/365</f>
        <v>0.129315068493151</v>
      </c>
      <c r="U54" s="3" t="n">
        <f aca="false">'Cyprus Scaled'!W59/365</f>
        <v>0.118904109589041</v>
      </c>
      <c r="V54" s="3" t="n">
        <f aca="false">'Cyprus Scaled'!X59/365</f>
        <v>0.0558904109589041</v>
      </c>
      <c r="W54" s="3" t="n">
        <f aca="false">'Cyprus Scaled'!Y59/365</f>
        <v>0.252054794520548</v>
      </c>
      <c r="X54" s="3" t="n">
        <f aca="false">'Cyprus Scaled'!Z59/365</f>
        <v>6.41616438356164</v>
      </c>
      <c r="Y54" s="3" t="n">
        <f aca="false">'Cyprus Scaled'!AA59/365</f>
        <v>5.54465753424658</v>
      </c>
      <c r="Z54" s="3" t="n">
        <f aca="false">'Cyprus Scaled'!AB59/365</f>
        <v>42.4487671232877</v>
      </c>
      <c r="AA54" s="3" t="n">
        <f aca="false">'Cyprus Scaled'!AC59/365</f>
        <v>202.638082191781</v>
      </c>
      <c r="AB54" s="3" t="n">
        <f aca="false">'Cyprus Scaled'!AD59/365</f>
        <v>18.1449315068493</v>
      </c>
      <c r="AC54" s="3" t="n">
        <f aca="false">'Cyprus Scaled'!AE59/365</f>
        <v>6.48465753424658</v>
      </c>
      <c r="AD54" s="3" t="n">
        <f aca="false">'Cyprus Scaled'!AF59/365</f>
        <v>26.4583561643836</v>
      </c>
      <c r="AE54" s="3" t="n">
        <f aca="false">'Cyprus Scaled'!AG59/365</f>
        <v>1.6627397260274</v>
      </c>
      <c r="AF54" s="3" t="n">
        <f aca="false">'Cyprus Scaled'!AH59/365</f>
        <v>3.0758904109589</v>
      </c>
      <c r="AG54" s="3" t="n">
        <f aca="false">'Cyprus Scaled'!AI59/365</f>
        <v>32.2490410958904</v>
      </c>
      <c r="AH54" s="3" t="n">
        <f aca="false">'Cyprus Scaled'!AJ59/365</f>
        <v>5.97972602739726</v>
      </c>
      <c r="AI54" s="3" t="n">
        <f aca="false">'Cyprus Scaled'!AK59/365</f>
        <v>17.2923287671233</v>
      </c>
      <c r="AJ54" s="3" t="n">
        <f aca="false">'Cyprus Scaled'!AL59/365</f>
        <v>11.2098630136986</v>
      </c>
      <c r="AK54" s="3" t="n">
        <f aca="false">'Cyprus Scaled'!AM59/365</f>
        <v>188.552328767123</v>
      </c>
      <c r="AL54" s="3" t="n">
        <f aca="false">'Cyprus Scaled'!AN59/365</f>
        <v>143.796164383562</v>
      </c>
      <c r="AM54" s="3" t="n">
        <f aca="false">'Cyprus Scaled'!AO59/365</f>
        <v>45.1361643835616</v>
      </c>
      <c r="AN54" s="3" t="n">
        <f aca="false">'Cyprus Scaled'!AP59/365</f>
        <v>9.74821917808219</v>
      </c>
      <c r="AO54" s="3" t="n">
        <f aca="false">'Cyprus Scaled'!AQ59/365</f>
        <v>58.0687671232877</v>
      </c>
      <c r="AP54" s="3" t="n">
        <f aca="false">'Cyprus Scaled'!AR59/365</f>
        <v>42.5586301369863</v>
      </c>
      <c r="AQ54" s="3" t="n">
        <f aca="false">'Cyprus Scaled'!AS59/365</f>
        <v>40.4471232876712</v>
      </c>
      <c r="AR54" s="3" t="n">
        <f aca="false">'Cyprus Scaled'!AT59/365</f>
        <v>7.24547945205479</v>
      </c>
      <c r="AS54" s="3" t="n">
        <f aca="false">'Cyprus Scaled'!AU59/365</f>
        <v>14.9112328767123</v>
      </c>
      <c r="AT54" s="3" t="n">
        <f aca="false">'Cyprus Scaled'!AV59/365</f>
        <v>12.7808219178082</v>
      </c>
    </row>
    <row r="55" customFormat="false" ht="12.8" hidden="false" customHeight="false" outlineLevel="0" collapsed="false">
      <c r="A55" s="0" t="s">
        <v>98</v>
      </c>
      <c r="B55" s="3" t="n">
        <f aca="false">'Cyprus Scaled'!D60/365</f>
        <v>20.7180821917808</v>
      </c>
      <c r="C55" s="3" t="n">
        <f aca="false">'Cyprus Scaled'!E60/365</f>
        <v>0.880547945205479</v>
      </c>
      <c r="D55" s="3" t="n">
        <f aca="false">'Cyprus Scaled'!F60/365</f>
        <v>61.6424657534247</v>
      </c>
      <c r="E55" s="3" t="n">
        <f aca="false">'Cyprus Scaled'!G60/365</f>
        <v>13.4032876712329</v>
      </c>
      <c r="F55" s="3" t="n">
        <f aca="false">'Cyprus Scaled'!H60/365</f>
        <v>3.06520547945205</v>
      </c>
      <c r="G55" s="3" t="n">
        <f aca="false">'Cyprus Scaled'!I60/365</f>
        <v>12.3758904109589</v>
      </c>
      <c r="H55" s="3" t="n">
        <f aca="false">'Cyprus Scaled'!J60/365</f>
        <v>0.584109589041096</v>
      </c>
      <c r="I55" s="3" t="n">
        <f aca="false">'Cyprus Scaled'!K60/365</f>
        <v>0.115616438356164</v>
      </c>
      <c r="J55" s="3" t="n">
        <f aca="false">'Cyprus Scaled'!L60/365</f>
        <v>0.575616438356164</v>
      </c>
      <c r="K55" s="3" t="n">
        <f aca="false">'Cyprus Scaled'!M60/365</f>
        <v>4.55753424657534</v>
      </c>
      <c r="L55" s="3" t="n">
        <f aca="false">'Cyprus Scaled'!N60/365</f>
        <v>1.87671232876712</v>
      </c>
      <c r="M55" s="3" t="n">
        <f aca="false">'Cyprus Scaled'!O60/365</f>
        <v>1.3186301369863</v>
      </c>
      <c r="N55" s="3" t="n">
        <f aca="false">'Cyprus Scaled'!P60/365</f>
        <v>0.851780821917808</v>
      </c>
      <c r="O55" s="3" t="n">
        <f aca="false">'Cyprus Scaled'!Q60/365</f>
        <v>2.76821917808219</v>
      </c>
      <c r="P55" s="3" t="n">
        <f aca="false">'Cyprus Scaled'!R60/365</f>
        <v>19.8084931506849</v>
      </c>
      <c r="Q55" s="3" t="n">
        <f aca="false">'Cyprus Scaled'!S60/365</f>
        <v>1.14246575342466</v>
      </c>
      <c r="R55" s="3" t="n">
        <f aca="false">'Cyprus Scaled'!T60/365</f>
        <v>0.11013698630137</v>
      </c>
      <c r="S55" s="3" t="n">
        <f aca="false">'Cyprus Scaled'!U60/365</f>
        <v>0.664931506849315</v>
      </c>
      <c r="T55" s="3" t="n">
        <f aca="false">'Cyprus Scaled'!V60/365</f>
        <v>0.641643835616438</v>
      </c>
      <c r="U55" s="3" t="n">
        <f aca="false">'Cyprus Scaled'!W60/365</f>
        <v>0.844383561643835</v>
      </c>
      <c r="V55" s="3" t="n">
        <f aca="false">'Cyprus Scaled'!X60/365</f>
        <v>0.404109589041096</v>
      </c>
      <c r="W55" s="3" t="n">
        <f aca="false">'Cyprus Scaled'!Y60/365</f>
        <v>2.56054794520548</v>
      </c>
      <c r="X55" s="3" t="n">
        <f aca="false">'Cyprus Scaled'!Z60/365</f>
        <v>7.91150684931507</v>
      </c>
      <c r="Y55" s="3" t="n">
        <f aca="false">'Cyprus Scaled'!AA60/365</f>
        <v>1.24054794520548</v>
      </c>
      <c r="Z55" s="3" t="n">
        <f aca="false">'Cyprus Scaled'!AB60/365</f>
        <v>26.1164383561644</v>
      </c>
      <c r="AA55" s="3" t="n">
        <f aca="false">'Cyprus Scaled'!AC60/365</f>
        <v>82.3931506849315</v>
      </c>
      <c r="AB55" s="3" t="n">
        <f aca="false">'Cyprus Scaled'!AD60/365</f>
        <v>31.1882191780822</v>
      </c>
      <c r="AC55" s="3" t="n">
        <f aca="false">'Cyprus Scaled'!AE60/365</f>
        <v>0.188767123287671</v>
      </c>
      <c r="AD55" s="3" t="n">
        <f aca="false">'Cyprus Scaled'!AF60/365</f>
        <v>1.93232876712329</v>
      </c>
      <c r="AE55" s="3" t="n">
        <f aca="false">'Cyprus Scaled'!AG60/365</f>
        <v>6.49917808219178</v>
      </c>
      <c r="AF55" s="3" t="n">
        <f aca="false">'Cyprus Scaled'!AH60/365</f>
        <v>0.452054794520548</v>
      </c>
      <c r="AG55" s="3" t="n">
        <f aca="false">'Cyprus Scaled'!AI60/365</f>
        <v>5.59424657534247</v>
      </c>
      <c r="AH55" s="3" t="n">
        <f aca="false">'Cyprus Scaled'!AJ60/365</f>
        <v>1.53369863013699</v>
      </c>
      <c r="AI55" s="3" t="n">
        <f aca="false">'Cyprus Scaled'!AK60/365</f>
        <v>6.15945205479452</v>
      </c>
      <c r="AJ55" s="3" t="n">
        <f aca="false">'Cyprus Scaled'!AL60/365</f>
        <v>1.70712328767123</v>
      </c>
      <c r="AK55" s="3" t="n">
        <f aca="false">'Cyprus Scaled'!AM60/365</f>
        <v>16.2775342465753</v>
      </c>
      <c r="AL55" s="3" t="n">
        <f aca="false">'Cyprus Scaled'!AN60/365</f>
        <v>38.1</v>
      </c>
      <c r="AM55" s="3" t="n">
        <f aca="false">'Cyprus Scaled'!AO60/365</f>
        <v>21.8008219178082</v>
      </c>
      <c r="AN55" s="3" t="n">
        <f aca="false">'Cyprus Scaled'!AP60/365</f>
        <v>10.9002739726027</v>
      </c>
      <c r="AO55" s="3" t="n">
        <f aca="false">'Cyprus Scaled'!AQ60/365</f>
        <v>7.42356164383562</v>
      </c>
      <c r="AP55" s="3" t="n">
        <f aca="false">'Cyprus Scaled'!AR60/365</f>
        <v>13.1734246575342</v>
      </c>
      <c r="AQ55" s="3" t="n">
        <f aca="false">'Cyprus Scaled'!AS60/365</f>
        <v>9.32109589041096</v>
      </c>
      <c r="AR55" s="3" t="n">
        <f aca="false">'Cyprus Scaled'!AT60/365</f>
        <v>3.5772602739726</v>
      </c>
      <c r="AS55" s="3" t="n">
        <f aca="false">'Cyprus Scaled'!AU60/365</f>
        <v>13.9016438356164</v>
      </c>
      <c r="AT55" s="3" t="n">
        <f aca="false">'Cyprus Scaled'!AV60/365</f>
        <v>0.349315068493151</v>
      </c>
    </row>
    <row r="56" customFormat="false" ht="12.8" hidden="false" customHeight="false" outlineLevel="0" collapsed="false">
      <c r="A56" s="0" t="s">
        <v>99</v>
      </c>
      <c r="B56" s="3" t="n">
        <f aca="false">'Cyprus Scaled'!D61/365</f>
        <v>8.31260273972603</v>
      </c>
      <c r="C56" s="3" t="n">
        <f aca="false">'Cyprus Scaled'!E61/365</f>
        <v>1.37972602739726</v>
      </c>
      <c r="D56" s="3" t="n">
        <f aca="false">'Cyprus Scaled'!F61/365</f>
        <v>0.356164383561644</v>
      </c>
      <c r="E56" s="3" t="n">
        <f aca="false">'Cyprus Scaled'!G61/365</f>
        <v>3.06602739726027</v>
      </c>
      <c r="F56" s="3" t="n">
        <f aca="false">'Cyprus Scaled'!H61/365</f>
        <v>0.0616438356164384</v>
      </c>
      <c r="G56" s="3" t="n">
        <f aca="false">'Cyprus Scaled'!I61/365</f>
        <v>0.861369863013699</v>
      </c>
      <c r="H56" s="3" t="n">
        <f aca="false">'Cyprus Scaled'!J61/365</f>
        <v>0.626301369863014</v>
      </c>
      <c r="I56" s="3" t="n">
        <f aca="false">'Cyprus Scaled'!K61/365</f>
        <v>0.453972602739726</v>
      </c>
      <c r="J56" s="3" t="n">
        <f aca="false">'Cyprus Scaled'!L61/365</f>
        <v>0.0106849315068493</v>
      </c>
      <c r="K56" s="3" t="n">
        <f aca="false">'Cyprus Scaled'!M61/365</f>
        <v>0.180547945205479</v>
      </c>
      <c r="L56" s="3" t="n">
        <f aca="false">'Cyprus Scaled'!N61/365</f>
        <v>0.0863013698630137</v>
      </c>
      <c r="M56" s="3" t="n">
        <f aca="false">'Cyprus Scaled'!O61/365</f>
        <v>0.0567123287671233</v>
      </c>
      <c r="N56" s="3" t="n">
        <f aca="false">'Cyprus Scaled'!P61/365</f>
        <v>0.0276712328767123</v>
      </c>
      <c r="O56" s="3" t="n">
        <f aca="false">'Cyprus Scaled'!Q61/365</f>
        <v>0.393972602739726</v>
      </c>
      <c r="P56" s="3" t="n">
        <f aca="false">'Cyprus Scaled'!R61/365</f>
        <v>1.11917808219178</v>
      </c>
      <c r="Q56" s="3" t="n">
        <f aca="false">'Cyprus Scaled'!S61/365</f>
        <v>0.144657534246575</v>
      </c>
      <c r="R56" s="3" t="n">
        <f aca="false">'Cyprus Scaled'!T61/365</f>
        <v>0.016986301369863</v>
      </c>
      <c r="S56" s="3" t="n">
        <f aca="false">'Cyprus Scaled'!U61/365</f>
        <v>0.010958904109589</v>
      </c>
      <c r="T56" s="3" t="n">
        <f aca="false">'Cyprus Scaled'!V61/365</f>
        <v>0.000547945205479452</v>
      </c>
      <c r="U56" s="3" t="n">
        <f aca="false">'Cyprus Scaled'!W61/365</f>
        <v>0.00465753424657534</v>
      </c>
      <c r="V56" s="3" t="n">
        <f aca="false">'Cyprus Scaled'!X61/365</f>
        <v>0.00164383561643836</v>
      </c>
      <c r="W56" s="3" t="n">
        <f aca="false">'Cyprus Scaled'!Y61/365</f>
        <v>0.303013698630137</v>
      </c>
      <c r="X56" s="3" t="n">
        <f aca="false">'Cyprus Scaled'!Z61/365</f>
        <v>2.83041095890411</v>
      </c>
      <c r="Y56" s="3" t="n">
        <f aca="false">'Cyprus Scaled'!AA61/365</f>
        <v>0.123287671232877</v>
      </c>
      <c r="Z56" s="3" t="n">
        <f aca="false">'Cyprus Scaled'!AB61/365</f>
        <v>3.08958904109589</v>
      </c>
      <c r="AA56" s="3" t="n">
        <f aca="false">'Cyprus Scaled'!AC61/365</f>
        <v>6.18191780821918</v>
      </c>
      <c r="AB56" s="3" t="n">
        <f aca="false">'Cyprus Scaled'!AD61/365</f>
        <v>0.766027397260274</v>
      </c>
      <c r="AC56" s="3" t="n">
        <f aca="false">'Cyprus Scaled'!AE61/365</f>
        <v>0.00849315068493151</v>
      </c>
      <c r="AD56" s="3" t="n">
        <f aca="false">'Cyprus Scaled'!AF61/365</f>
        <v>0.11013698630137</v>
      </c>
      <c r="AE56" s="3" t="n">
        <f aca="false">'Cyprus Scaled'!AG61/365</f>
        <v>0.0136986301369863</v>
      </c>
      <c r="AF56" s="3" t="n">
        <f aca="false">'Cyprus Scaled'!AH61/365</f>
        <v>0.137808219178082</v>
      </c>
      <c r="AG56" s="3" t="n">
        <f aca="false">'Cyprus Scaled'!AI61/365</f>
        <v>1.15835616438356</v>
      </c>
      <c r="AH56" s="3" t="n">
        <f aca="false">'Cyprus Scaled'!AJ61/365</f>
        <v>0.1</v>
      </c>
      <c r="AI56" s="3" t="n">
        <f aca="false">'Cyprus Scaled'!AK61/365</f>
        <v>0.678356164383562</v>
      </c>
      <c r="AJ56" s="3" t="n">
        <f aca="false">'Cyprus Scaled'!AL61/365</f>
        <v>0.102465753424658</v>
      </c>
      <c r="AK56" s="3" t="n">
        <f aca="false">'Cyprus Scaled'!AM61/365</f>
        <v>1.73369863013699</v>
      </c>
      <c r="AL56" s="3" t="n">
        <f aca="false">'Cyprus Scaled'!AN61/365</f>
        <v>2.38767123287671</v>
      </c>
      <c r="AM56" s="3" t="n">
        <f aca="false">'Cyprus Scaled'!AO61/365</f>
        <v>0.369041095890411</v>
      </c>
      <c r="AN56" s="3" t="n">
        <f aca="false">'Cyprus Scaled'!AP61/365</f>
        <v>0.174246575342466</v>
      </c>
      <c r="AO56" s="3" t="n">
        <f aca="false">'Cyprus Scaled'!AQ61/365</f>
        <v>4.49041095890411</v>
      </c>
      <c r="AP56" s="3" t="n">
        <f aca="false">'Cyprus Scaled'!AR61/365</f>
        <v>0.664931506849315</v>
      </c>
      <c r="AQ56" s="3" t="n">
        <f aca="false">'Cyprus Scaled'!AS61/365</f>
        <v>0.193424657534247</v>
      </c>
      <c r="AR56" s="3" t="n">
        <f aca="false">'Cyprus Scaled'!AT61/365</f>
        <v>0.196438356164384</v>
      </c>
      <c r="AS56" s="3" t="n">
        <f aca="false">'Cyprus Scaled'!AU61/365</f>
        <v>0.517808219178082</v>
      </c>
      <c r="AT56" s="3" t="n">
        <f aca="false">'Cyprus Scaled'!AV61/365</f>
        <v>0.20027397260274</v>
      </c>
    </row>
    <row r="57" customFormat="false" ht="12.8" hidden="false" customHeight="false" outlineLevel="0" collapsed="false">
      <c r="A57" s="0" t="s">
        <v>100</v>
      </c>
      <c r="B57" s="3" t="n">
        <f aca="false">'Cyprus Scaled'!D62/365</f>
        <v>69.8169863013699</v>
      </c>
      <c r="C57" s="3" t="n">
        <f aca="false">'Cyprus Scaled'!E62/365</f>
        <v>7.50191780821918</v>
      </c>
      <c r="D57" s="3" t="n">
        <f aca="false">'Cyprus Scaled'!F62/365</f>
        <v>81.4298630136986</v>
      </c>
      <c r="E57" s="3" t="n">
        <f aca="false">'Cyprus Scaled'!G62/365</f>
        <v>4.42547945205479</v>
      </c>
      <c r="F57" s="3" t="n">
        <f aca="false">'Cyprus Scaled'!H62/365</f>
        <v>8.03917808219178</v>
      </c>
      <c r="G57" s="3" t="n">
        <f aca="false">'Cyprus Scaled'!I62/365</f>
        <v>21.8734246575342</v>
      </c>
      <c r="H57" s="3" t="n">
        <f aca="false">'Cyprus Scaled'!J62/365</f>
        <v>4.2772602739726</v>
      </c>
      <c r="I57" s="3" t="n">
        <f aca="false">'Cyprus Scaled'!K62/365</f>
        <v>3.9758904109589</v>
      </c>
      <c r="J57" s="3" t="n">
        <f aca="false">'Cyprus Scaled'!L62/365</f>
        <v>6.6813698630137</v>
      </c>
      <c r="K57" s="3" t="n">
        <f aca="false">'Cyprus Scaled'!M62/365</f>
        <v>26.5564383561644</v>
      </c>
      <c r="L57" s="3" t="n">
        <f aca="false">'Cyprus Scaled'!N62/365</f>
        <v>19.8358904109589</v>
      </c>
      <c r="M57" s="3" t="n">
        <f aca="false">'Cyprus Scaled'!O62/365</f>
        <v>1.19260273972603</v>
      </c>
      <c r="N57" s="3" t="n">
        <f aca="false">'Cyprus Scaled'!P62/365</f>
        <v>8.92027397260274</v>
      </c>
      <c r="O57" s="3" t="n">
        <f aca="false">'Cyprus Scaled'!Q62/365</f>
        <v>6.54301369863014</v>
      </c>
      <c r="P57" s="3" t="n">
        <f aca="false">'Cyprus Scaled'!R62/365</f>
        <v>5.82958904109589</v>
      </c>
      <c r="Q57" s="3" t="n">
        <f aca="false">'Cyprus Scaled'!S62/365</f>
        <v>8.6041095890411</v>
      </c>
      <c r="R57" s="3" t="n">
        <f aca="false">'Cyprus Scaled'!T62/365</f>
        <v>45.7402739726027</v>
      </c>
      <c r="S57" s="3" t="n">
        <f aca="false">'Cyprus Scaled'!U62/365</f>
        <v>4.8213698630137</v>
      </c>
      <c r="T57" s="3" t="n">
        <f aca="false">'Cyprus Scaled'!V62/365</f>
        <v>5.42931506849315</v>
      </c>
      <c r="U57" s="3" t="n">
        <f aca="false">'Cyprus Scaled'!W62/365</f>
        <v>6.83698630136986</v>
      </c>
      <c r="V57" s="3" t="n">
        <f aca="false">'Cyprus Scaled'!X62/365</f>
        <v>3.51479452054795</v>
      </c>
      <c r="W57" s="3" t="n">
        <f aca="false">'Cyprus Scaled'!Y62/365</f>
        <v>6.44657534246575</v>
      </c>
      <c r="X57" s="3" t="n">
        <f aca="false">'Cyprus Scaled'!Z62/365</f>
        <v>19.127397260274</v>
      </c>
      <c r="Y57" s="3" t="n">
        <f aca="false">'Cyprus Scaled'!AA62/365</f>
        <v>5.13424657534247</v>
      </c>
      <c r="Z57" s="3" t="n">
        <f aca="false">'Cyprus Scaled'!AB62/365</f>
        <v>33.1887671232877</v>
      </c>
      <c r="AA57" s="3" t="n">
        <f aca="false">'Cyprus Scaled'!AC62/365</f>
        <v>136.664383561644</v>
      </c>
      <c r="AB57" s="3" t="n">
        <f aca="false">'Cyprus Scaled'!AD62/365</f>
        <v>8.44739726027397</v>
      </c>
      <c r="AC57" s="3" t="n">
        <f aca="false">'Cyprus Scaled'!AE62/365</f>
        <v>4.86356164383562</v>
      </c>
      <c r="AD57" s="3" t="n">
        <f aca="false">'Cyprus Scaled'!AF62/365</f>
        <v>4.46356164383562</v>
      </c>
      <c r="AE57" s="3" t="n">
        <f aca="false">'Cyprus Scaled'!AG62/365</f>
        <v>11.9104109589041</v>
      </c>
      <c r="AF57" s="3" t="n">
        <f aca="false">'Cyprus Scaled'!AH62/365</f>
        <v>1.37616438356164</v>
      </c>
      <c r="AG57" s="3" t="n">
        <f aca="false">'Cyprus Scaled'!AI62/365</f>
        <v>24.8150684931507</v>
      </c>
      <c r="AH57" s="3" t="n">
        <f aca="false">'Cyprus Scaled'!AJ62/365</f>
        <v>4.83260273972603</v>
      </c>
      <c r="AI57" s="3" t="n">
        <f aca="false">'Cyprus Scaled'!AK62/365</f>
        <v>24.7813698630137</v>
      </c>
      <c r="AJ57" s="3" t="n">
        <f aca="false">'Cyprus Scaled'!AL62/365</f>
        <v>11.9016438356164</v>
      </c>
      <c r="AK57" s="3" t="n">
        <f aca="false">'Cyprus Scaled'!AM62/365</f>
        <v>64.6515068493151</v>
      </c>
      <c r="AL57" s="3" t="n">
        <f aca="false">'Cyprus Scaled'!AN62/365</f>
        <v>31.0854794520548</v>
      </c>
      <c r="AM57" s="3" t="n">
        <f aca="false">'Cyprus Scaled'!AO62/365</f>
        <v>17.7961643835616</v>
      </c>
      <c r="AN57" s="3" t="n">
        <f aca="false">'Cyprus Scaled'!AP62/365</f>
        <v>8.17643835616438</v>
      </c>
      <c r="AO57" s="3" t="n">
        <f aca="false">'Cyprus Scaled'!AQ62/365</f>
        <v>42.2558904109589</v>
      </c>
      <c r="AP57" s="3" t="n">
        <f aca="false">'Cyprus Scaled'!AR62/365</f>
        <v>34.3520547945205</v>
      </c>
      <c r="AQ57" s="3" t="n">
        <f aca="false">'Cyprus Scaled'!AS62/365</f>
        <v>13.6742465753425</v>
      </c>
      <c r="AR57" s="3" t="n">
        <f aca="false">'Cyprus Scaled'!AT62/365</f>
        <v>6.48684931506849</v>
      </c>
      <c r="AS57" s="3" t="n">
        <f aca="false">'Cyprus Scaled'!AU62/365</f>
        <v>2.31917808219178</v>
      </c>
      <c r="AT57" s="3" t="n">
        <f aca="false">'Cyprus Scaled'!AV62/365</f>
        <v>99.9383561643836</v>
      </c>
    </row>
    <row r="58" customFormat="false" ht="12.8" hidden="false" customHeight="false" outlineLevel="0" collapsed="false">
      <c r="A58" s="0" t="s">
        <v>101</v>
      </c>
      <c r="B58" s="3" t="n">
        <f aca="false">'Cyprus Scaled'!D63/365</f>
        <v>0.251780821917808</v>
      </c>
      <c r="C58" s="3" t="n">
        <f aca="false">'Cyprus Scaled'!E63/365</f>
        <v>0.0961643835616438</v>
      </c>
      <c r="D58" s="3" t="n">
        <f aca="false">'Cyprus Scaled'!F63/365</f>
        <v>0.0197260273972603</v>
      </c>
      <c r="E58" s="3" t="n">
        <f aca="false">'Cyprus Scaled'!G63/365</f>
        <v>0.043013698630137</v>
      </c>
      <c r="F58" s="3" t="n">
        <f aca="false">'Cyprus Scaled'!H63/365</f>
        <v>0.0191780821917808</v>
      </c>
      <c r="G58" s="3" t="n">
        <f aca="false">'Cyprus Scaled'!I63/365</f>
        <v>0.512328767123288</v>
      </c>
      <c r="H58" s="3" t="n">
        <f aca="false">'Cyprus Scaled'!J63/365</f>
        <v>0.0438356164383562</v>
      </c>
      <c r="I58" s="3" t="n">
        <f aca="false">'Cyprus Scaled'!K63/365</f>
        <v>0.0276712328767123</v>
      </c>
      <c r="J58" s="3" t="n">
        <f aca="false">'Cyprus Scaled'!L63/365</f>
        <v>0.241917808219178</v>
      </c>
      <c r="K58" s="3" t="n">
        <f aca="false">'Cyprus Scaled'!M63/365</f>
        <v>0.000273972602739726</v>
      </c>
      <c r="L58" s="3" t="n">
        <f aca="false">'Cyprus Scaled'!N63/365</f>
        <v>0.036986301369863</v>
      </c>
      <c r="M58" s="3" t="n">
        <f aca="false">'Cyprus Scaled'!O63/365</f>
        <v>0.0931506849315069</v>
      </c>
      <c r="N58" s="3" t="n">
        <f aca="false">'Cyprus Scaled'!P63/365</f>
        <v>0.226575342465753</v>
      </c>
      <c r="O58" s="3" t="n">
        <f aca="false">'Cyprus Scaled'!Q63/365</f>
        <v>0.122191780821918</v>
      </c>
      <c r="P58" s="3" t="n">
        <f aca="false">'Cyprus Scaled'!R63/365</f>
        <v>0.00191780821917808</v>
      </c>
      <c r="Q58" s="3" t="n">
        <f aca="false">'Cyprus Scaled'!S63/365</f>
        <v>0.147397260273973</v>
      </c>
      <c r="R58" s="3" t="n">
        <f aca="false">'Cyprus Scaled'!T63/365</f>
        <v>0.456712328767123</v>
      </c>
      <c r="S58" s="3" t="n">
        <f aca="false">'Cyprus Scaled'!U63/365</f>
        <v>0.0556164383561644</v>
      </c>
      <c r="T58" s="3" t="n">
        <f aca="false">'Cyprus Scaled'!V63/365</f>
        <v>0.0263013698630137</v>
      </c>
      <c r="U58" s="3" t="n">
        <f aca="false">'Cyprus Scaled'!W63/365</f>
        <v>0.00712328767123288</v>
      </c>
      <c r="V58" s="3" t="n">
        <f aca="false">'Cyprus Scaled'!X63/365</f>
        <v>0.198082191780822</v>
      </c>
      <c r="W58" s="3" t="n">
        <f aca="false">'Cyprus Scaled'!Y63/365</f>
        <v>0.753972602739726</v>
      </c>
      <c r="X58" s="3" t="n">
        <f aca="false">'Cyprus Scaled'!Z63/365</f>
        <v>0.285753424657534</v>
      </c>
      <c r="Y58" s="3" t="n">
        <f aca="false">'Cyprus Scaled'!AA63/365</f>
        <v>0.272054794520548</v>
      </c>
      <c r="Z58" s="3" t="n">
        <f aca="false">'Cyprus Scaled'!AB63/365</f>
        <v>1.27287671232877</v>
      </c>
      <c r="AA58" s="3" t="n">
        <f aca="false">'Cyprus Scaled'!AC63/365</f>
        <v>3.46931506849315</v>
      </c>
      <c r="AB58" s="3" t="n">
        <f aca="false">'Cyprus Scaled'!AD63/365</f>
        <v>0.261095890410959</v>
      </c>
      <c r="AC58" s="3" t="n">
        <f aca="false">'Cyprus Scaled'!AE63/365</f>
        <v>0.106849315068493</v>
      </c>
      <c r="AD58" s="3" t="n">
        <f aca="false">'Cyprus Scaled'!AF63/365</f>
        <v>0.2</v>
      </c>
      <c r="AE58" s="3" t="n">
        <f aca="false">'Cyprus Scaled'!AG63/365</f>
        <v>1.53452054794521</v>
      </c>
      <c r="AF58" s="3" t="n">
        <f aca="false">'Cyprus Scaled'!AH63/365</f>
        <v>0.111232876712329</v>
      </c>
      <c r="AG58" s="3" t="n">
        <f aca="false">'Cyprus Scaled'!AI63/365</f>
        <v>1.77506849315068</v>
      </c>
      <c r="AH58" s="3" t="n">
        <f aca="false">'Cyprus Scaled'!AJ63/365</f>
        <v>0.249041095890411</v>
      </c>
      <c r="AI58" s="3" t="n">
        <f aca="false">'Cyprus Scaled'!AK63/365</f>
        <v>0.757260273972603</v>
      </c>
      <c r="AJ58" s="3" t="n">
        <f aca="false">'Cyprus Scaled'!AL63/365</f>
        <v>1.36191780821918</v>
      </c>
      <c r="AK58" s="3" t="n">
        <f aca="false">'Cyprus Scaled'!AM63/365</f>
        <v>2.07616438356164</v>
      </c>
      <c r="AL58" s="3" t="n">
        <f aca="false">'Cyprus Scaled'!AN63/365</f>
        <v>1.78767123287671</v>
      </c>
      <c r="AM58" s="3" t="n">
        <f aca="false">'Cyprus Scaled'!AO63/365</f>
        <v>2.81671232876712</v>
      </c>
      <c r="AN58" s="3" t="n">
        <f aca="false">'Cyprus Scaled'!AP63/365</f>
        <v>2.43150684931507</v>
      </c>
      <c r="AO58" s="3" t="n">
        <f aca="false">'Cyprus Scaled'!AQ63/365</f>
        <v>1.93890410958904</v>
      </c>
      <c r="AP58" s="3" t="n">
        <f aca="false">'Cyprus Scaled'!AR63/365</f>
        <v>1.89013698630137</v>
      </c>
      <c r="AQ58" s="3" t="n">
        <f aca="false">'Cyprus Scaled'!AS63/365</f>
        <v>2.04054794520548</v>
      </c>
      <c r="AR58" s="3" t="n">
        <f aca="false">'Cyprus Scaled'!AT63/365</f>
        <v>4.86739726027397</v>
      </c>
      <c r="AS58" s="3" t="n">
        <f aca="false">'Cyprus Scaled'!AU63/365</f>
        <v>0.317260273972603</v>
      </c>
      <c r="AT58" s="3" t="n">
        <f aca="false">'Cyprus Scaled'!AV63/365</f>
        <v>0.0756164383561644</v>
      </c>
    </row>
    <row r="59" customFormat="false" ht="12.8" hidden="false" customHeight="false" outlineLevel="0" collapsed="false">
      <c r="A59" s="0" t="s">
        <v>102</v>
      </c>
      <c r="B59" s="3" t="n">
        <f aca="false">'Cyprus Scaled'!D64/365</f>
        <v>37.4397260273973</v>
      </c>
      <c r="C59" s="3" t="n">
        <f aca="false">'Cyprus Scaled'!E64/365</f>
        <v>3.04657534246575</v>
      </c>
      <c r="D59" s="3" t="n">
        <f aca="false">'Cyprus Scaled'!F64/365</f>
        <v>0.0610958904109589</v>
      </c>
      <c r="E59" s="3" t="n">
        <f aca="false">'Cyprus Scaled'!G64/365</f>
        <v>6.8613698630137</v>
      </c>
      <c r="F59" s="3" t="n">
        <f aca="false">'Cyprus Scaled'!H64/365</f>
        <v>1.36301369863014</v>
      </c>
      <c r="G59" s="3" t="n">
        <f aca="false">'Cyprus Scaled'!I64/365</f>
        <v>19.5287671232877</v>
      </c>
      <c r="H59" s="3" t="n">
        <f aca="false">'Cyprus Scaled'!J64/365</f>
        <v>4.98328767123288</v>
      </c>
      <c r="I59" s="3" t="n">
        <f aca="false">'Cyprus Scaled'!K64/365</f>
        <v>0.475068493150685</v>
      </c>
      <c r="J59" s="3" t="n">
        <f aca="false">'Cyprus Scaled'!L64/365</f>
        <v>1.12493150684932</v>
      </c>
      <c r="K59" s="3" t="n">
        <f aca="false">'Cyprus Scaled'!M64/365</f>
        <v>0.000821917808219178</v>
      </c>
      <c r="L59" s="3" t="n">
        <f aca="false">'Cyprus Scaled'!N64/365</f>
        <v>6.92602739726027</v>
      </c>
      <c r="M59" s="3" t="n">
        <f aca="false">'Cyprus Scaled'!O64/365</f>
        <v>2.70657534246575</v>
      </c>
      <c r="N59" s="3" t="n">
        <f aca="false">'Cyprus Scaled'!P64/365</f>
        <v>0.183835616438356</v>
      </c>
      <c r="O59" s="3" t="n">
        <f aca="false">'Cyprus Scaled'!Q64/365</f>
        <v>3.79150684931507</v>
      </c>
      <c r="P59" s="3" t="n">
        <f aca="false">'Cyprus Scaled'!R64/365</f>
        <v>1.99534246575342</v>
      </c>
      <c r="Q59" s="3" t="n">
        <f aca="false">'Cyprus Scaled'!S64/365</f>
        <v>1.94082191780822</v>
      </c>
      <c r="R59" s="3" t="n">
        <f aca="false">'Cyprus Scaled'!T64/365</f>
        <v>0.321369863013699</v>
      </c>
      <c r="S59" s="3" t="n">
        <f aca="false">'Cyprus Scaled'!U64/365</f>
        <v>3.37397260273973</v>
      </c>
      <c r="T59" s="3" t="n">
        <f aca="false">'Cyprus Scaled'!V64/365</f>
        <v>0.206027397260274</v>
      </c>
      <c r="U59" s="3" t="n">
        <f aca="false">'Cyprus Scaled'!W64/365</f>
        <v>2.21972602739726</v>
      </c>
      <c r="V59" s="3" t="n">
        <f aca="false">'Cyprus Scaled'!X64/365</f>
        <v>0.635068493150685</v>
      </c>
      <c r="W59" s="3" t="n">
        <f aca="false">'Cyprus Scaled'!Y64/365</f>
        <v>1.72986301369863</v>
      </c>
      <c r="X59" s="3" t="n">
        <f aca="false">'Cyprus Scaled'!Z64/365</f>
        <v>7.50054794520548</v>
      </c>
      <c r="Y59" s="3" t="n">
        <f aca="false">'Cyprus Scaled'!AA64/365</f>
        <v>1.32219178082192</v>
      </c>
      <c r="Z59" s="3" t="n">
        <f aca="false">'Cyprus Scaled'!AB64/365</f>
        <v>16.0421917808219</v>
      </c>
      <c r="AA59" s="3" t="n">
        <f aca="false">'Cyprus Scaled'!AC64/365</f>
        <v>25.4309589041096</v>
      </c>
      <c r="AB59" s="3" t="n">
        <f aca="false">'Cyprus Scaled'!AD64/365</f>
        <v>6.09698630136986</v>
      </c>
      <c r="AC59" s="3" t="n">
        <f aca="false">'Cyprus Scaled'!AE64/365</f>
        <v>0.905479452054795</v>
      </c>
      <c r="AD59" s="3" t="n">
        <f aca="false">'Cyprus Scaled'!AF64/365</f>
        <v>0.862739726027397</v>
      </c>
      <c r="AE59" s="3" t="n">
        <f aca="false">'Cyprus Scaled'!AG64/365</f>
        <v>3.33315068493151</v>
      </c>
      <c r="AF59" s="3" t="n">
        <f aca="false">'Cyprus Scaled'!AH64/365</f>
        <v>1.3641095890411</v>
      </c>
      <c r="AG59" s="3" t="n">
        <f aca="false">'Cyprus Scaled'!AI64/365</f>
        <v>6.78931506849315</v>
      </c>
      <c r="AH59" s="3" t="n">
        <f aca="false">'Cyprus Scaled'!AJ64/365</f>
        <v>0.767945205479452</v>
      </c>
      <c r="AI59" s="3" t="n">
        <f aca="false">'Cyprus Scaled'!AK64/365</f>
        <v>5.1558904109589</v>
      </c>
      <c r="AJ59" s="3" t="n">
        <f aca="false">'Cyprus Scaled'!AL64/365</f>
        <v>3.23232876712329</v>
      </c>
      <c r="AK59" s="3" t="n">
        <f aca="false">'Cyprus Scaled'!AM64/365</f>
        <v>13.7452054794521</v>
      </c>
      <c r="AL59" s="3" t="n">
        <f aca="false">'Cyprus Scaled'!AN64/365</f>
        <v>14.4895890410959</v>
      </c>
      <c r="AM59" s="3" t="n">
        <f aca="false">'Cyprus Scaled'!AO64/365</f>
        <v>8.87917808219178</v>
      </c>
      <c r="AN59" s="3" t="n">
        <f aca="false">'Cyprus Scaled'!AP64/365</f>
        <v>4.61643835616438</v>
      </c>
      <c r="AO59" s="3" t="n">
        <f aca="false">'Cyprus Scaled'!AQ64/365</f>
        <v>27.261095890411</v>
      </c>
      <c r="AP59" s="3" t="n">
        <f aca="false">'Cyprus Scaled'!AR64/365</f>
        <v>22.5794520547945</v>
      </c>
      <c r="AQ59" s="3" t="n">
        <f aca="false">'Cyprus Scaled'!AS64/365</f>
        <v>10.1</v>
      </c>
      <c r="AR59" s="3" t="n">
        <f aca="false">'Cyprus Scaled'!AT64/365</f>
        <v>0.901917808219178</v>
      </c>
      <c r="AS59" s="3" t="n">
        <f aca="false">'Cyprus Scaled'!AU64/365</f>
        <v>1.38794520547945</v>
      </c>
      <c r="AT59" s="3" t="n">
        <f aca="false">'Cyprus Scaled'!AV64/365</f>
        <v>1.24</v>
      </c>
    </row>
    <row r="60" customFormat="false" ht="12.8" hidden="false" customHeight="false" outlineLevel="0" collapsed="false">
      <c r="A60" s="0" t="s">
        <v>103</v>
      </c>
      <c r="B60" s="3" t="n">
        <f aca="false">'Cyprus Scaled'!D65/365</f>
        <v>65.6328767123288</v>
      </c>
      <c r="C60" s="3" t="n">
        <f aca="false">'Cyprus Scaled'!E65/365</f>
        <v>13.0301369863014</v>
      </c>
      <c r="D60" s="3" t="n">
        <f aca="false">'Cyprus Scaled'!F65/365</f>
        <v>5.66027397260274</v>
      </c>
      <c r="E60" s="3" t="n">
        <f aca="false">'Cyprus Scaled'!G65/365</f>
        <v>2.10794520547945</v>
      </c>
      <c r="F60" s="3" t="n">
        <f aca="false">'Cyprus Scaled'!H65/365</f>
        <v>0.0553424657534247</v>
      </c>
      <c r="G60" s="3" t="n">
        <f aca="false">'Cyprus Scaled'!I65/365</f>
        <v>9.32821917808219</v>
      </c>
      <c r="H60" s="3" t="n">
        <f aca="false">'Cyprus Scaled'!J65/365</f>
        <v>7.01890410958904</v>
      </c>
      <c r="I60" s="3" t="n">
        <f aca="false">'Cyprus Scaled'!K65/365</f>
        <v>1.0358904109589</v>
      </c>
      <c r="J60" s="3" t="n">
        <f aca="false">'Cyprus Scaled'!L65/365</f>
        <v>1.02958904109589</v>
      </c>
      <c r="K60" s="3" t="n">
        <f aca="false">'Cyprus Scaled'!M65/365</f>
        <v>1.70356164383562</v>
      </c>
      <c r="L60" s="3" t="n">
        <f aca="false">'Cyprus Scaled'!N65/365</f>
        <v>1.26986301369863</v>
      </c>
      <c r="M60" s="3" t="n">
        <f aca="false">'Cyprus Scaled'!O65/365</f>
        <v>0.742191780821918</v>
      </c>
      <c r="N60" s="3" t="n">
        <f aca="false">'Cyprus Scaled'!P65/365</f>
        <v>0.837808219178082</v>
      </c>
      <c r="O60" s="3" t="n">
        <f aca="false">'Cyprus Scaled'!Q65/365</f>
        <v>1.37917808219178</v>
      </c>
      <c r="P60" s="3" t="n">
        <f aca="false">'Cyprus Scaled'!R65/365</f>
        <v>1.31315068493151</v>
      </c>
      <c r="Q60" s="3" t="n">
        <f aca="false">'Cyprus Scaled'!S65/365</f>
        <v>1.14520547945205</v>
      </c>
      <c r="R60" s="3" t="n">
        <f aca="false">'Cyprus Scaled'!T65/365</f>
        <v>1.04986301369863</v>
      </c>
      <c r="S60" s="3" t="n">
        <f aca="false">'Cyprus Scaled'!U65/365</f>
        <v>0.672054794520548</v>
      </c>
      <c r="T60" s="3" t="n">
        <f aca="false">'Cyprus Scaled'!V65/365</f>
        <v>0.970958904109589</v>
      </c>
      <c r="U60" s="3" t="n">
        <f aca="false">'Cyprus Scaled'!W65/365</f>
        <v>1.33972602739726</v>
      </c>
      <c r="V60" s="3" t="n">
        <f aca="false">'Cyprus Scaled'!X65/365</f>
        <v>0.33972602739726</v>
      </c>
      <c r="W60" s="3" t="n">
        <f aca="false">'Cyprus Scaled'!Y65/365</f>
        <v>1.91698630136986</v>
      </c>
      <c r="X60" s="3" t="n">
        <f aca="false">'Cyprus Scaled'!Z65/365</f>
        <v>0.925205479452055</v>
      </c>
      <c r="Y60" s="3" t="n">
        <f aca="false">'Cyprus Scaled'!AA65/365</f>
        <v>0.211232876712329</v>
      </c>
      <c r="Z60" s="3" t="n">
        <f aca="false">'Cyprus Scaled'!AB65/365</f>
        <v>6.94520547945205</v>
      </c>
      <c r="AA60" s="3" t="n">
        <f aca="false">'Cyprus Scaled'!AC65/365</f>
        <v>15.6405479452055</v>
      </c>
      <c r="AB60" s="3" t="n">
        <f aca="false">'Cyprus Scaled'!AD65/365</f>
        <v>3.88739726027397</v>
      </c>
      <c r="AC60" s="3" t="n">
        <f aca="false">'Cyprus Scaled'!AE65/365</f>
        <v>1.4813698630137</v>
      </c>
      <c r="AD60" s="3" t="n">
        <f aca="false">'Cyprus Scaled'!AF65/365</f>
        <v>1.11452054794521</v>
      </c>
      <c r="AE60" s="3" t="n">
        <f aca="false">'Cyprus Scaled'!AG65/365</f>
        <v>1.35342465753425</v>
      </c>
      <c r="AF60" s="3" t="n">
        <f aca="false">'Cyprus Scaled'!AH65/365</f>
        <v>0.238356164383562</v>
      </c>
      <c r="AG60" s="3" t="n">
        <f aca="false">'Cyprus Scaled'!AI65/365</f>
        <v>4.56657534246575</v>
      </c>
      <c r="AH60" s="3" t="n">
        <f aca="false">'Cyprus Scaled'!AJ65/365</f>
        <v>0.851232876712329</v>
      </c>
      <c r="AI60" s="3" t="n">
        <f aca="false">'Cyprus Scaled'!AK65/365</f>
        <v>3.55917808219178</v>
      </c>
      <c r="AJ60" s="3" t="n">
        <f aca="false">'Cyprus Scaled'!AL65/365</f>
        <v>0.581095890410959</v>
      </c>
      <c r="AK60" s="3" t="n">
        <f aca="false">'Cyprus Scaled'!AM65/365</f>
        <v>4.15095890410959</v>
      </c>
      <c r="AL60" s="3" t="n">
        <f aca="false">'Cyprus Scaled'!AN65/365</f>
        <v>5.36191780821918</v>
      </c>
      <c r="AM60" s="3" t="n">
        <f aca="false">'Cyprus Scaled'!AO65/365</f>
        <v>3.08219178082192</v>
      </c>
      <c r="AN60" s="3" t="n">
        <f aca="false">'Cyprus Scaled'!AP65/365</f>
        <v>2.0186301369863</v>
      </c>
      <c r="AO60" s="3" t="n">
        <f aca="false">'Cyprus Scaled'!AQ65/365</f>
        <v>6.00849315068493</v>
      </c>
      <c r="AP60" s="3" t="n">
        <f aca="false">'Cyprus Scaled'!AR65/365</f>
        <v>3.64328767123288</v>
      </c>
      <c r="AQ60" s="3" t="n">
        <f aca="false">'Cyprus Scaled'!AS65/365</f>
        <v>4.39917808219178</v>
      </c>
      <c r="AR60" s="3" t="n">
        <f aca="false">'Cyprus Scaled'!AT65/365</f>
        <v>0.744109589041096</v>
      </c>
      <c r="AS60" s="3" t="n">
        <f aca="false">'Cyprus Scaled'!AU65/365</f>
        <v>1.26191780821918</v>
      </c>
      <c r="AT60" s="3" t="n">
        <f aca="false">'Cyprus Scaled'!AV65/365</f>
        <v>0</v>
      </c>
    </row>
    <row r="61" customFormat="false" ht="12.8" hidden="false" customHeight="false" outlineLevel="0" collapsed="false">
      <c r="A61" s="0" t="s">
        <v>104</v>
      </c>
      <c r="B61" s="3" t="n">
        <f aca="false">'Cyprus Scaled'!D66/365</f>
        <v>38.8684931506849</v>
      </c>
      <c r="C61" s="3" t="n">
        <f aca="false">'Cyprus Scaled'!E66/365</f>
        <v>2.68191780821918</v>
      </c>
      <c r="D61" s="3" t="n">
        <f aca="false">'Cyprus Scaled'!F66/365</f>
        <v>15.4728767123288</v>
      </c>
      <c r="E61" s="3" t="n">
        <f aca="false">'Cyprus Scaled'!G66/365</f>
        <v>35.4920547945205</v>
      </c>
      <c r="F61" s="3" t="n">
        <f aca="false">'Cyprus Scaled'!H66/365</f>
        <v>2.33917808219178</v>
      </c>
      <c r="G61" s="3" t="n">
        <f aca="false">'Cyprus Scaled'!I66/365</f>
        <v>21.3865753424658</v>
      </c>
      <c r="H61" s="3" t="n">
        <f aca="false">'Cyprus Scaled'!J66/365</f>
        <v>8.57643835616438</v>
      </c>
      <c r="I61" s="3" t="n">
        <f aca="false">'Cyprus Scaled'!K66/365</f>
        <v>1.77342465753425</v>
      </c>
      <c r="J61" s="3" t="n">
        <f aca="false">'Cyprus Scaled'!L66/365</f>
        <v>5.38986301369863</v>
      </c>
      <c r="K61" s="3" t="n">
        <f aca="false">'Cyprus Scaled'!M66/365</f>
        <v>6.32</v>
      </c>
      <c r="L61" s="3" t="n">
        <f aca="false">'Cyprus Scaled'!N66/365</f>
        <v>5.35123287671233</v>
      </c>
      <c r="M61" s="3" t="n">
        <f aca="false">'Cyprus Scaled'!O66/365</f>
        <v>1.1841095890411</v>
      </c>
      <c r="N61" s="3" t="n">
        <f aca="false">'Cyprus Scaled'!P66/365</f>
        <v>3.32383561643836</v>
      </c>
      <c r="O61" s="3" t="n">
        <f aca="false">'Cyprus Scaled'!Q66/365</f>
        <v>7.0827397260274</v>
      </c>
      <c r="P61" s="3" t="n">
        <f aca="false">'Cyprus Scaled'!R66/365</f>
        <v>6.68958904109589</v>
      </c>
      <c r="Q61" s="3" t="n">
        <f aca="false">'Cyprus Scaled'!S66/365</f>
        <v>4.78328767123288</v>
      </c>
      <c r="R61" s="3" t="n">
        <f aca="false">'Cyprus Scaled'!T66/365</f>
        <v>0.203561643835616</v>
      </c>
      <c r="S61" s="3" t="n">
        <f aca="false">'Cyprus Scaled'!U66/365</f>
        <v>0.956986301369863</v>
      </c>
      <c r="T61" s="3" t="n">
        <f aca="false">'Cyprus Scaled'!V66/365</f>
        <v>2.48493150684931</v>
      </c>
      <c r="U61" s="3" t="n">
        <f aca="false">'Cyprus Scaled'!W66/365</f>
        <v>0.848767123287671</v>
      </c>
      <c r="V61" s="3" t="n">
        <f aca="false">'Cyprus Scaled'!X66/365</f>
        <v>1.39397260273973</v>
      </c>
      <c r="W61" s="3" t="n">
        <f aca="false">'Cyprus Scaled'!Y66/365</f>
        <v>7.49315068493151</v>
      </c>
      <c r="X61" s="3" t="n">
        <f aca="false">'Cyprus Scaled'!Z66/365</f>
        <v>9.09945205479452</v>
      </c>
      <c r="Y61" s="3" t="n">
        <f aca="false">'Cyprus Scaled'!AA66/365</f>
        <v>2.38520547945205</v>
      </c>
      <c r="Z61" s="3" t="n">
        <f aca="false">'Cyprus Scaled'!AB66/365</f>
        <v>43.5693150684932</v>
      </c>
      <c r="AA61" s="3" t="n">
        <f aca="false">'Cyprus Scaled'!AC66/365</f>
        <v>65.3309589041096</v>
      </c>
      <c r="AB61" s="3" t="n">
        <f aca="false">'Cyprus Scaled'!AD66/365</f>
        <v>25.3983561643836</v>
      </c>
      <c r="AC61" s="3" t="n">
        <f aca="false">'Cyprus Scaled'!AE66/365</f>
        <v>0.657808219178082</v>
      </c>
      <c r="AD61" s="3" t="n">
        <f aca="false">'Cyprus Scaled'!AF66/365</f>
        <v>1.82383561643836</v>
      </c>
      <c r="AE61" s="3" t="n">
        <f aca="false">'Cyprus Scaled'!AG66/365</f>
        <v>7.57890410958904</v>
      </c>
      <c r="AF61" s="3" t="n">
        <f aca="false">'Cyprus Scaled'!AH66/365</f>
        <v>0.737260273972603</v>
      </c>
      <c r="AG61" s="3" t="n">
        <f aca="false">'Cyprus Scaled'!AI66/365</f>
        <v>25.7424657534247</v>
      </c>
      <c r="AH61" s="3" t="n">
        <f aca="false">'Cyprus Scaled'!AJ66/365</f>
        <v>3.24684931506849</v>
      </c>
      <c r="AI61" s="3" t="n">
        <f aca="false">'Cyprus Scaled'!AK66/365</f>
        <v>8.39013698630137</v>
      </c>
      <c r="AJ61" s="3" t="n">
        <f aca="false">'Cyprus Scaled'!AL66/365</f>
        <v>1.68657534246575</v>
      </c>
      <c r="AK61" s="3" t="n">
        <f aca="false">'Cyprus Scaled'!AM66/365</f>
        <v>29.787397260274</v>
      </c>
      <c r="AL61" s="3" t="n">
        <f aca="false">'Cyprus Scaled'!AN66/365</f>
        <v>24.7545205479452</v>
      </c>
      <c r="AM61" s="3" t="n">
        <f aca="false">'Cyprus Scaled'!AO66/365</f>
        <v>14.5449315068493</v>
      </c>
      <c r="AN61" s="3" t="n">
        <f aca="false">'Cyprus Scaled'!AP66/365</f>
        <v>15.9120547945205</v>
      </c>
      <c r="AO61" s="3" t="n">
        <f aca="false">'Cyprus Scaled'!AQ66/365</f>
        <v>33.5517808219178</v>
      </c>
      <c r="AP61" s="3" t="n">
        <f aca="false">'Cyprus Scaled'!AR66/365</f>
        <v>28.8550684931507</v>
      </c>
      <c r="AQ61" s="3" t="n">
        <f aca="false">'Cyprus Scaled'!AS66/365</f>
        <v>16.6835616438356</v>
      </c>
      <c r="AR61" s="3" t="n">
        <f aca="false">'Cyprus Scaled'!AT66/365</f>
        <v>3.44657534246575</v>
      </c>
      <c r="AS61" s="3" t="n">
        <f aca="false">'Cyprus Scaled'!AU66/365</f>
        <v>10.1775342465753</v>
      </c>
      <c r="AT61" s="3" t="n">
        <f aca="false">'Cyprus Scaled'!AV66/365</f>
        <v>2.55561643835616</v>
      </c>
    </row>
    <row r="62" customFormat="false" ht="12.8" hidden="false" customHeight="false" outlineLevel="0" collapsed="false">
      <c r="A62" s="0" t="s">
        <v>105</v>
      </c>
      <c r="B62" s="3" t="n">
        <f aca="false">'Cyprus Scaled'!D67/365</f>
        <v>100.151780821918</v>
      </c>
      <c r="C62" s="3" t="n">
        <f aca="false">'Cyprus Scaled'!E67/365</f>
        <v>15.6375342465753</v>
      </c>
      <c r="D62" s="3" t="n">
        <f aca="false">'Cyprus Scaled'!F67/365</f>
        <v>3.98356164383562</v>
      </c>
      <c r="E62" s="3" t="n">
        <f aca="false">'Cyprus Scaled'!G67/365</f>
        <v>6.34904109589041</v>
      </c>
      <c r="F62" s="3" t="n">
        <f aca="false">'Cyprus Scaled'!H67/365</f>
        <v>0.621643835616438</v>
      </c>
      <c r="G62" s="3" t="n">
        <f aca="false">'Cyprus Scaled'!I67/365</f>
        <v>84.5501369863014</v>
      </c>
      <c r="H62" s="3" t="n">
        <f aca="false">'Cyprus Scaled'!J67/365</f>
        <v>12.6780821917808</v>
      </c>
      <c r="I62" s="3" t="n">
        <f aca="false">'Cyprus Scaled'!K67/365</f>
        <v>2.03342465753425</v>
      </c>
      <c r="J62" s="3" t="n">
        <f aca="false">'Cyprus Scaled'!L67/365</f>
        <v>2.40438356164384</v>
      </c>
      <c r="K62" s="3" t="n">
        <f aca="false">'Cyprus Scaled'!M67/365</f>
        <v>10.3356164383562</v>
      </c>
      <c r="L62" s="3" t="n">
        <f aca="false">'Cyprus Scaled'!N67/365</f>
        <v>7.65835616438356</v>
      </c>
      <c r="M62" s="3" t="n">
        <f aca="false">'Cyprus Scaled'!O67/365</f>
        <v>1.34794520547945</v>
      </c>
      <c r="N62" s="3" t="n">
        <f aca="false">'Cyprus Scaled'!P67/365</f>
        <v>2.5172602739726</v>
      </c>
      <c r="O62" s="3" t="n">
        <f aca="false">'Cyprus Scaled'!Q67/365</f>
        <v>4.19753424657534</v>
      </c>
      <c r="P62" s="3" t="n">
        <f aca="false">'Cyprus Scaled'!R67/365</f>
        <v>3.7186301369863</v>
      </c>
      <c r="Q62" s="3" t="n">
        <f aca="false">'Cyprus Scaled'!S67/365</f>
        <v>2.54712328767123</v>
      </c>
      <c r="R62" s="3" t="n">
        <f aca="false">'Cyprus Scaled'!T67/365</f>
        <v>30.2553424657534</v>
      </c>
      <c r="S62" s="3" t="n">
        <f aca="false">'Cyprus Scaled'!U67/365</f>
        <v>7.66794520547945</v>
      </c>
      <c r="T62" s="3" t="n">
        <f aca="false">'Cyprus Scaled'!V67/365</f>
        <v>2.03917808219178</v>
      </c>
      <c r="U62" s="3" t="n">
        <f aca="false">'Cyprus Scaled'!W67/365</f>
        <v>3.45150684931507</v>
      </c>
      <c r="V62" s="3" t="n">
        <f aca="false">'Cyprus Scaled'!X67/365</f>
        <v>1.88246575342466</v>
      </c>
      <c r="W62" s="3" t="n">
        <f aca="false">'Cyprus Scaled'!Y67/365</f>
        <v>4.25041095890411</v>
      </c>
      <c r="X62" s="3" t="n">
        <f aca="false">'Cyprus Scaled'!Z67/365</f>
        <v>37.4515068493151</v>
      </c>
      <c r="Y62" s="3" t="n">
        <f aca="false">'Cyprus Scaled'!AA67/365</f>
        <v>4.05013698630137</v>
      </c>
      <c r="Z62" s="3" t="n">
        <f aca="false">'Cyprus Scaled'!AB67/365</f>
        <v>32.9915068493151</v>
      </c>
      <c r="AA62" s="3" t="n">
        <f aca="false">'Cyprus Scaled'!AC67/365</f>
        <v>126.021643835616</v>
      </c>
      <c r="AB62" s="3" t="n">
        <f aca="false">'Cyprus Scaled'!AD67/365</f>
        <v>19.4041095890411</v>
      </c>
      <c r="AC62" s="3" t="n">
        <f aca="false">'Cyprus Scaled'!AE67/365</f>
        <v>2.75178082191781</v>
      </c>
      <c r="AD62" s="3" t="n">
        <f aca="false">'Cyprus Scaled'!AF67/365</f>
        <v>3.94356164383562</v>
      </c>
      <c r="AE62" s="3" t="n">
        <f aca="false">'Cyprus Scaled'!AG67/365</f>
        <v>5.35397260273973</v>
      </c>
      <c r="AF62" s="3" t="n">
        <f aca="false">'Cyprus Scaled'!AH67/365</f>
        <v>0.60986301369863</v>
      </c>
      <c r="AG62" s="3" t="n">
        <f aca="false">'Cyprus Scaled'!AI67/365</f>
        <v>24.8482191780822</v>
      </c>
      <c r="AH62" s="3" t="n">
        <f aca="false">'Cyprus Scaled'!AJ67/365</f>
        <v>4.02520547945205</v>
      </c>
      <c r="AI62" s="3" t="n">
        <f aca="false">'Cyprus Scaled'!AK67/365</f>
        <v>15.0208219178082</v>
      </c>
      <c r="AJ62" s="3" t="n">
        <f aca="false">'Cyprus Scaled'!AL67/365</f>
        <v>12.2920547945205</v>
      </c>
      <c r="AK62" s="3" t="n">
        <f aca="false">'Cyprus Scaled'!AM67/365</f>
        <v>65.4693150684931</v>
      </c>
      <c r="AL62" s="3" t="n">
        <f aca="false">'Cyprus Scaled'!AN67/365</f>
        <v>45.3972602739726</v>
      </c>
      <c r="AM62" s="3" t="n">
        <f aca="false">'Cyprus Scaled'!AO67/365</f>
        <v>7.29561643835616</v>
      </c>
      <c r="AN62" s="3" t="n">
        <f aca="false">'Cyprus Scaled'!AP67/365</f>
        <v>25.6734246575342</v>
      </c>
      <c r="AO62" s="3" t="n">
        <f aca="false">'Cyprus Scaled'!AQ67/365</f>
        <v>34.0216438356164</v>
      </c>
      <c r="AP62" s="3" t="n">
        <f aca="false">'Cyprus Scaled'!AR67/365</f>
        <v>30.9901369863014</v>
      </c>
      <c r="AQ62" s="3" t="n">
        <f aca="false">'Cyprus Scaled'!AS67/365</f>
        <v>8.67315068493151</v>
      </c>
      <c r="AR62" s="3" t="n">
        <f aca="false">'Cyprus Scaled'!AT67/365</f>
        <v>10.9115068493151</v>
      </c>
      <c r="AS62" s="3" t="n">
        <f aca="false">'Cyprus Scaled'!AU67/365</f>
        <v>17.2747945205479</v>
      </c>
      <c r="AT62" s="3" t="n">
        <f aca="false">'Cyprus Scaled'!AV67/365</f>
        <v>0</v>
      </c>
    </row>
    <row r="63" customFormat="false" ht="12.8" hidden="false" customHeight="false" outlineLevel="0" collapsed="false">
      <c r="A63" s="0" t="s">
        <v>106</v>
      </c>
      <c r="B63" s="3" t="n">
        <f aca="false">'Cyprus Scaled'!D68/365</f>
        <v>28.1016438356164</v>
      </c>
      <c r="C63" s="3" t="n">
        <f aca="false">'Cyprus Scaled'!E68/365</f>
        <v>0.74</v>
      </c>
      <c r="D63" s="3" t="n">
        <f aca="false">'Cyprus Scaled'!F68/365</f>
        <v>4.17972602739726</v>
      </c>
      <c r="E63" s="3" t="n">
        <f aca="false">'Cyprus Scaled'!G68/365</f>
        <v>0.386301369863014</v>
      </c>
      <c r="F63" s="3" t="n">
        <f aca="false">'Cyprus Scaled'!H68/365</f>
        <v>0.411232876712329</v>
      </c>
      <c r="G63" s="3" t="n">
        <f aca="false">'Cyprus Scaled'!I68/365</f>
        <v>30.3942465753425</v>
      </c>
      <c r="H63" s="3" t="n">
        <f aca="false">'Cyprus Scaled'!J68/365</f>
        <v>10.2967123287671</v>
      </c>
      <c r="I63" s="3" t="n">
        <f aca="false">'Cyprus Scaled'!K68/365</f>
        <v>3.60931506849315</v>
      </c>
      <c r="J63" s="3" t="n">
        <f aca="false">'Cyprus Scaled'!L68/365</f>
        <v>2.82986301369863</v>
      </c>
      <c r="K63" s="3" t="n">
        <f aca="false">'Cyprus Scaled'!M68/365</f>
        <v>7.07561643835616</v>
      </c>
      <c r="L63" s="3" t="n">
        <f aca="false">'Cyprus Scaled'!N68/365</f>
        <v>3.46082191780822</v>
      </c>
      <c r="M63" s="3" t="n">
        <f aca="false">'Cyprus Scaled'!O68/365</f>
        <v>0.767671232876712</v>
      </c>
      <c r="N63" s="3" t="n">
        <f aca="false">'Cyprus Scaled'!P68/365</f>
        <v>5.53561643835617</v>
      </c>
      <c r="O63" s="3" t="n">
        <f aca="false">'Cyprus Scaled'!Q68/365</f>
        <v>4.49369863013699</v>
      </c>
      <c r="P63" s="3" t="n">
        <f aca="false">'Cyprus Scaled'!R68/365</f>
        <v>5.22191780821918</v>
      </c>
      <c r="Q63" s="3" t="n">
        <f aca="false">'Cyprus Scaled'!S68/365</f>
        <v>6.15315068493151</v>
      </c>
      <c r="R63" s="3" t="n">
        <f aca="false">'Cyprus Scaled'!T68/365</f>
        <v>3.3158904109589</v>
      </c>
      <c r="S63" s="3" t="n">
        <f aca="false">'Cyprus Scaled'!U68/365</f>
        <v>6.94</v>
      </c>
      <c r="T63" s="3" t="n">
        <f aca="false">'Cyprus Scaled'!V68/365</f>
        <v>5.71780821917808</v>
      </c>
      <c r="U63" s="3" t="n">
        <f aca="false">'Cyprus Scaled'!W68/365</f>
        <v>16.3465753424658</v>
      </c>
      <c r="V63" s="3" t="n">
        <f aca="false">'Cyprus Scaled'!X68/365</f>
        <v>2.74767123287671</v>
      </c>
      <c r="W63" s="3" t="n">
        <f aca="false">'Cyprus Scaled'!Y68/365</f>
        <v>8.93945205479452</v>
      </c>
      <c r="X63" s="3" t="n">
        <f aca="false">'Cyprus Scaled'!Z68/365</f>
        <v>16.7849315068493</v>
      </c>
      <c r="Y63" s="3" t="n">
        <f aca="false">'Cyprus Scaled'!AA68/365</f>
        <v>5.19260273972603</v>
      </c>
      <c r="Z63" s="3" t="n">
        <f aca="false">'Cyprus Scaled'!AB68/365</f>
        <v>36.321095890411</v>
      </c>
      <c r="AA63" s="3" t="n">
        <f aca="false">'Cyprus Scaled'!AC68/365</f>
        <v>65.9841095890411</v>
      </c>
      <c r="AB63" s="3" t="n">
        <f aca="false">'Cyprus Scaled'!AD68/365</f>
        <v>29.8520547945205</v>
      </c>
      <c r="AC63" s="3" t="n">
        <f aca="false">'Cyprus Scaled'!AE68/365</f>
        <v>1.23890410958904</v>
      </c>
      <c r="AD63" s="3" t="n">
        <f aca="false">'Cyprus Scaled'!AF68/365</f>
        <v>0.60958904109589</v>
      </c>
      <c r="AE63" s="3" t="n">
        <f aca="false">'Cyprus Scaled'!AG68/365</f>
        <v>7.75616438356164</v>
      </c>
      <c r="AF63" s="3" t="n">
        <f aca="false">'Cyprus Scaled'!AH68/365</f>
        <v>1.47534246575342</v>
      </c>
      <c r="AG63" s="3" t="n">
        <f aca="false">'Cyprus Scaled'!AI68/365</f>
        <v>12.6646575342466</v>
      </c>
      <c r="AH63" s="3" t="n">
        <f aca="false">'Cyprus Scaled'!AJ68/365</f>
        <v>5.5813698630137</v>
      </c>
      <c r="AI63" s="3" t="n">
        <f aca="false">'Cyprus Scaled'!AK68/365</f>
        <v>8.14986301369863</v>
      </c>
      <c r="AJ63" s="3" t="n">
        <f aca="false">'Cyprus Scaled'!AL68/365</f>
        <v>21.8758904109589</v>
      </c>
      <c r="AK63" s="3" t="n">
        <f aca="false">'Cyprus Scaled'!AM68/365</f>
        <v>16.4484931506849</v>
      </c>
      <c r="AL63" s="3" t="n">
        <f aca="false">'Cyprus Scaled'!AN68/365</f>
        <v>49.5309589041096</v>
      </c>
      <c r="AM63" s="3" t="n">
        <f aca="false">'Cyprus Scaled'!AO68/365</f>
        <v>33.9142465753425</v>
      </c>
      <c r="AN63" s="3" t="n">
        <f aca="false">'Cyprus Scaled'!AP68/365</f>
        <v>16.9967123287671</v>
      </c>
      <c r="AO63" s="3" t="n">
        <f aca="false">'Cyprus Scaled'!AQ68/365</f>
        <v>36.7638356164384</v>
      </c>
      <c r="AP63" s="3" t="n">
        <f aca="false">'Cyprus Scaled'!AR68/365</f>
        <v>23.2471232876712</v>
      </c>
      <c r="AQ63" s="3" t="n">
        <f aca="false">'Cyprus Scaled'!AS68/365</f>
        <v>28.7169863013699</v>
      </c>
      <c r="AR63" s="3" t="n">
        <f aca="false">'Cyprus Scaled'!AT68/365</f>
        <v>9.50876712328767</v>
      </c>
      <c r="AS63" s="3" t="n">
        <f aca="false">'Cyprus Scaled'!AU68/365</f>
        <v>8.05150684931507</v>
      </c>
      <c r="AT63" s="3" t="n">
        <f aca="false">'Cyprus Scaled'!AV68/365</f>
        <v>3.96958904109589</v>
      </c>
    </row>
    <row r="64" customFormat="false" ht="12.8" hidden="false" customHeight="false" outlineLevel="0" collapsed="false">
      <c r="A64" s="0" t="s">
        <v>107</v>
      </c>
      <c r="B64" s="3" t="n">
        <f aca="false">'Cyprus Scaled'!D69/365</f>
        <v>142.768219178082</v>
      </c>
      <c r="C64" s="3" t="n">
        <f aca="false">'Cyprus Scaled'!E69/365</f>
        <v>11.4945205479452</v>
      </c>
      <c r="D64" s="3" t="n">
        <f aca="false">'Cyprus Scaled'!F69/365</f>
        <v>462.793698630137</v>
      </c>
      <c r="E64" s="3" t="n">
        <f aca="false">'Cyprus Scaled'!G69/365</f>
        <v>52.4791780821918</v>
      </c>
      <c r="F64" s="3" t="n">
        <f aca="false">'Cyprus Scaled'!H69/365</f>
        <v>27.2065753424657</v>
      </c>
      <c r="G64" s="3" t="n">
        <f aca="false">'Cyprus Scaled'!I69/365</f>
        <v>82.04</v>
      </c>
      <c r="H64" s="3" t="n">
        <f aca="false">'Cyprus Scaled'!J69/365</f>
        <v>10.0041095890411</v>
      </c>
      <c r="I64" s="3" t="n">
        <f aca="false">'Cyprus Scaled'!K69/365</f>
        <v>11.0002739726027</v>
      </c>
      <c r="J64" s="3" t="n">
        <f aca="false">'Cyprus Scaled'!L69/365</f>
        <v>18.6876712328767</v>
      </c>
      <c r="K64" s="3" t="n">
        <f aca="false">'Cyprus Scaled'!M69/365</f>
        <v>124.70602739726</v>
      </c>
      <c r="L64" s="3" t="n">
        <f aca="false">'Cyprus Scaled'!N69/365</f>
        <v>43.6786301369863</v>
      </c>
      <c r="M64" s="3" t="n">
        <f aca="false">'Cyprus Scaled'!O69/365</f>
        <v>10.2567123287671</v>
      </c>
      <c r="N64" s="3" t="n">
        <f aca="false">'Cyprus Scaled'!P69/365</f>
        <v>10.7495890410959</v>
      </c>
      <c r="O64" s="3" t="n">
        <f aca="false">'Cyprus Scaled'!Q69/365</f>
        <v>22.0093150684931</v>
      </c>
      <c r="P64" s="3" t="n">
        <f aca="false">'Cyprus Scaled'!R69/365</f>
        <v>103.655890410959</v>
      </c>
      <c r="Q64" s="3" t="n">
        <f aca="false">'Cyprus Scaled'!S69/365</f>
        <v>31.0547945205479</v>
      </c>
      <c r="R64" s="3" t="n">
        <f aca="false">'Cyprus Scaled'!T69/365</f>
        <v>22.9161643835616</v>
      </c>
      <c r="S64" s="3" t="n">
        <f aca="false">'Cyprus Scaled'!U69/365</f>
        <v>10.3635616438356</v>
      </c>
      <c r="T64" s="3" t="n">
        <f aca="false">'Cyprus Scaled'!V69/365</f>
        <v>15.2512328767123</v>
      </c>
      <c r="U64" s="3" t="n">
        <f aca="false">'Cyprus Scaled'!W69/365</f>
        <v>16.3635616438356</v>
      </c>
      <c r="V64" s="3" t="n">
        <f aca="false">'Cyprus Scaled'!X69/365</f>
        <v>33.972602739726</v>
      </c>
      <c r="W64" s="3" t="n">
        <f aca="false">'Cyprus Scaled'!Y69/365</f>
        <v>29.2441095890411</v>
      </c>
      <c r="X64" s="3" t="n">
        <f aca="false">'Cyprus Scaled'!Z69/365</f>
        <v>108.53095890411</v>
      </c>
      <c r="Y64" s="3" t="n">
        <f aca="false">'Cyprus Scaled'!AA69/365</f>
        <v>20.7254794520548</v>
      </c>
      <c r="Z64" s="3" t="n">
        <f aca="false">'Cyprus Scaled'!AB69/365</f>
        <v>233.5</v>
      </c>
      <c r="AA64" s="3" t="n">
        <f aca="false">'Cyprus Scaled'!AC69/365</f>
        <v>566.254520547945</v>
      </c>
      <c r="AB64" s="3" t="n">
        <f aca="false">'Cyprus Scaled'!AD69/365</f>
        <v>168.278356164384</v>
      </c>
      <c r="AC64" s="3" t="n">
        <f aca="false">'Cyprus Scaled'!AE69/365</f>
        <v>4.92438356164384</v>
      </c>
      <c r="AD64" s="3" t="n">
        <f aca="false">'Cyprus Scaled'!AF69/365</f>
        <v>13.406301369863</v>
      </c>
      <c r="AE64" s="3" t="n">
        <f aca="false">'Cyprus Scaled'!AG69/365</f>
        <v>74.6912328767123</v>
      </c>
      <c r="AF64" s="3" t="n">
        <f aca="false">'Cyprus Scaled'!AH69/365</f>
        <v>7.24027397260274</v>
      </c>
      <c r="AG64" s="3" t="n">
        <f aca="false">'Cyprus Scaled'!AI69/365</f>
        <v>35.1246575342466</v>
      </c>
      <c r="AH64" s="3" t="n">
        <f aca="false">'Cyprus Scaled'!AJ69/365</f>
        <v>13.7128767123288</v>
      </c>
      <c r="AI64" s="3" t="n">
        <f aca="false">'Cyprus Scaled'!AK69/365</f>
        <v>41.3260273972603</v>
      </c>
      <c r="AJ64" s="3" t="n">
        <f aca="false">'Cyprus Scaled'!AL69/365</f>
        <v>46.3060273972603</v>
      </c>
      <c r="AK64" s="3" t="n">
        <f aca="false">'Cyprus Scaled'!AM69/365</f>
        <v>176.113424657534</v>
      </c>
      <c r="AL64" s="3" t="n">
        <f aca="false">'Cyprus Scaled'!AN69/365</f>
        <v>385.22</v>
      </c>
      <c r="AM64" s="3" t="n">
        <f aca="false">'Cyprus Scaled'!AO69/365</f>
        <v>167.789589041096</v>
      </c>
      <c r="AN64" s="3" t="n">
        <f aca="false">'Cyprus Scaled'!AP69/365</f>
        <v>93.1041095890411</v>
      </c>
      <c r="AO64" s="3" t="n">
        <f aca="false">'Cyprus Scaled'!AQ69/365</f>
        <v>303.052602739726</v>
      </c>
      <c r="AP64" s="3" t="n">
        <f aca="false">'Cyprus Scaled'!AR69/365</f>
        <v>128.478904109589</v>
      </c>
      <c r="AQ64" s="3" t="n">
        <f aca="false">'Cyprus Scaled'!AS69/365</f>
        <v>135.184383561644</v>
      </c>
      <c r="AR64" s="3" t="n">
        <f aca="false">'Cyprus Scaled'!AT69/365</f>
        <v>39.3065753424658</v>
      </c>
      <c r="AS64" s="3" t="n">
        <f aca="false">'Cyprus Scaled'!AU69/365</f>
        <v>23.4608219178082</v>
      </c>
      <c r="AT64" s="3" t="n">
        <f aca="false">'Cyprus Scaled'!AV69/365</f>
        <v>26.0945205479452</v>
      </c>
    </row>
    <row r="65" customFormat="false" ht="12.8" hidden="false" customHeight="false" outlineLevel="0" collapsed="false">
      <c r="A65" s="0" t="s">
        <v>108</v>
      </c>
      <c r="B65" s="3" t="n">
        <f aca="false">'Cyprus Scaled'!D70/365</f>
        <v>46.3608219178082</v>
      </c>
      <c r="C65" s="3" t="n">
        <f aca="false">'Cyprus Scaled'!E70/365</f>
        <v>0.755068493150685</v>
      </c>
      <c r="D65" s="3" t="n">
        <f aca="false">'Cyprus Scaled'!F70/365</f>
        <v>621.688219178082</v>
      </c>
      <c r="E65" s="3" t="n">
        <f aca="false">'Cyprus Scaled'!G70/365</f>
        <v>9.55315068493151</v>
      </c>
      <c r="F65" s="3" t="n">
        <f aca="false">'Cyprus Scaled'!H70/365</f>
        <v>2.58876712328767</v>
      </c>
      <c r="G65" s="3" t="n">
        <f aca="false">'Cyprus Scaled'!I70/365</f>
        <v>37.6964383561644</v>
      </c>
      <c r="H65" s="3" t="n">
        <f aca="false">'Cyprus Scaled'!J70/365</f>
        <v>7.74821917808219</v>
      </c>
      <c r="I65" s="3" t="n">
        <f aca="false">'Cyprus Scaled'!K70/365</f>
        <v>2.66054794520548</v>
      </c>
      <c r="J65" s="3" t="n">
        <f aca="false">'Cyprus Scaled'!L70/365</f>
        <v>10.3975342465753</v>
      </c>
      <c r="K65" s="3" t="n">
        <f aca="false">'Cyprus Scaled'!M70/365</f>
        <v>72.1580821917808</v>
      </c>
      <c r="L65" s="3" t="n">
        <f aca="false">'Cyprus Scaled'!N70/365</f>
        <v>65.7183561643836</v>
      </c>
      <c r="M65" s="3" t="n">
        <f aca="false">'Cyprus Scaled'!O70/365</f>
        <v>0.967123287671233</v>
      </c>
      <c r="N65" s="3" t="n">
        <f aca="false">'Cyprus Scaled'!P70/365</f>
        <v>6.96931506849315</v>
      </c>
      <c r="O65" s="3" t="n">
        <f aca="false">'Cyprus Scaled'!Q70/365</f>
        <v>13.7515068493151</v>
      </c>
      <c r="P65" s="3" t="n">
        <f aca="false">'Cyprus Scaled'!R70/365</f>
        <v>11.5657534246575</v>
      </c>
      <c r="Q65" s="3" t="n">
        <f aca="false">'Cyprus Scaled'!S70/365</f>
        <v>14.0419178082192</v>
      </c>
      <c r="R65" s="3" t="n">
        <f aca="false">'Cyprus Scaled'!T70/365</f>
        <v>0.309315068493151</v>
      </c>
      <c r="S65" s="3" t="n">
        <f aca="false">'Cyprus Scaled'!U70/365</f>
        <v>9.66465753424658</v>
      </c>
      <c r="T65" s="3" t="n">
        <f aca="false">'Cyprus Scaled'!V70/365</f>
        <v>4.57232876712329</v>
      </c>
      <c r="U65" s="3" t="n">
        <f aca="false">'Cyprus Scaled'!W70/365</f>
        <v>2.36684931506849</v>
      </c>
      <c r="V65" s="3" t="n">
        <f aca="false">'Cyprus Scaled'!X70/365</f>
        <v>0.916164383561644</v>
      </c>
      <c r="W65" s="3" t="n">
        <f aca="false">'Cyprus Scaled'!Y70/365</f>
        <v>9.80958904109589</v>
      </c>
      <c r="X65" s="3" t="n">
        <f aca="false">'Cyprus Scaled'!Z70/365</f>
        <v>30.786301369863</v>
      </c>
      <c r="Y65" s="3" t="n">
        <f aca="false">'Cyprus Scaled'!AA70/365</f>
        <v>4.59260273972603</v>
      </c>
      <c r="Z65" s="3" t="n">
        <f aca="false">'Cyprus Scaled'!AB70/365</f>
        <v>108.793698630137</v>
      </c>
      <c r="AA65" s="3" t="n">
        <f aca="false">'Cyprus Scaled'!AC70/365</f>
        <v>166.064657534247</v>
      </c>
      <c r="AB65" s="3" t="n">
        <f aca="false">'Cyprus Scaled'!AD70/365</f>
        <v>14.1830136986301</v>
      </c>
      <c r="AC65" s="3" t="n">
        <f aca="false">'Cyprus Scaled'!AE70/365</f>
        <v>1.98328767123288</v>
      </c>
      <c r="AD65" s="3" t="n">
        <f aca="false">'Cyprus Scaled'!AF70/365</f>
        <v>16.4452054794521</v>
      </c>
      <c r="AE65" s="3" t="n">
        <f aca="false">'Cyprus Scaled'!AG70/365</f>
        <v>14.6608219178082</v>
      </c>
      <c r="AF65" s="3" t="n">
        <f aca="false">'Cyprus Scaled'!AH70/365</f>
        <v>0.836438356164384</v>
      </c>
      <c r="AG65" s="3" t="n">
        <f aca="false">'Cyprus Scaled'!AI70/365</f>
        <v>21.2994520547945</v>
      </c>
      <c r="AH65" s="3" t="n">
        <f aca="false">'Cyprus Scaled'!AJ70/365</f>
        <v>2.26054794520548</v>
      </c>
      <c r="AI65" s="3" t="n">
        <f aca="false">'Cyprus Scaled'!AK70/365</f>
        <v>70.0309589041096</v>
      </c>
      <c r="AJ65" s="3" t="n">
        <f aca="false">'Cyprus Scaled'!AL70/365</f>
        <v>2.3372602739726</v>
      </c>
      <c r="AK65" s="3" t="n">
        <f aca="false">'Cyprus Scaled'!AM70/365</f>
        <v>76.6309589041096</v>
      </c>
      <c r="AL65" s="3" t="n">
        <f aca="false">'Cyprus Scaled'!AN70/365</f>
        <v>145.605479452055</v>
      </c>
      <c r="AM65" s="3" t="n">
        <f aca="false">'Cyprus Scaled'!AO70/365</f>
        <v>17.4756164383562</v>
      </c>
      <c r="AN65" s="3" t="n">
        <f aca="false">'Cyprus Scaled'!AP70/365</f>
        <v>31.881095890411</v>
      </c>
      <c r="AO65" s="3" t="n">
        <f aca="false">'Cyprus Scaled'!AQ70/365</f>
        <v>195.475890410959</v>
      </c>
      <c r="AP65" s="3" t="n">
        <f aca="false">'Cyprus Scaled'!AR70/365</f>
        <v>132.939726027397</v>
      </c>
      <c r="AQ65" s="3" t="n">
        <f aca="false">'Cyprus Scaled'!AS70/365</f>
        <v>69.3156164383562</v>
      </c>
      <c r="AR65" s="3" t="n">
        <f aca="false">'Cyprus Scaled'!AT70/365</f>
        <v>13.8449315068493</v>
      </c>
      <c r="AS65" s="3" t="n">
        <f aca="false">'Cyprus Scaled'!AU70/365</f>
        <v>23.0841095890411</v>
      </c>
      <c r="AT65" s="3" t="n">
        <f aca="false">'Cyprus Scaled'!AV70/365</f>
        <v>8.0786301369863</v>
      </c>
    </row>
    <row r="66" customFormat="false" ht="12.8" hidden="false" customHeight="false" outlineLevel="0" collapsed="false">
      <c r="A66" s="0" t="s">
        <v>109</v>
      </c>
      <c r="B66" s="3" t="n">
        <f aca="false">'Cyprus Scaled'!D71/365</f>
        <v>0.306301369863014</v>
      </c>
      <c r="C66" s="3" t="n">
        <f aca="false">'Cyprus Scaled'!E71/365</f>
        <v>0.20958904109589</v>
      </c>
      <c r="D66" s="3" t="n">
        <f aca="false">'Cyprus Scaled'!F71/365</f>
        <v>0</v>
      </c>
      <c r="E66" s="3" t="n">
        <f aca="false">'Cyprus Scaled'!G71/365</f>
        <v>0</v>
      </c>
      <c r="F66" s="3" t="n">
        <f aca="false">'Cyprus Scaled'!H71/365</f>
        <v>0</v>
      </c>
      <c r="G66" s="3" t="n">
        <f aca="false">'Cyprus Scaled'!I71/365</f>
        <v>8.55698630136986</v>
      </c>
      <c r="H66" s="3" t="n">
        <f aca="false">'Cyprus Scaled'!J71/365</f>
        <v>1.06876712328767</v>
      </c>
      <c r="I66" s="3" t="n">
        <f aca="false">'Cyprus Scaled'!K71/365</f>
        <v>0.345753424657534</v>
      </c>
      <c r="J66" s="3" t="n">
        <f aca="false">'Cyprus Scaled'!L71/365</f>
        <v>2.95342465753425</v>
      </c>
      <c r="K66" s="3" t="n">
        <f aca="false">'Cyprus Scaled'!M71/365</f>
        <v>8.94109589041096</v>
      </c>
      <c r="L66" s="3" t="n">
        <f aca="false">'Cyprus Scaled'!N71/365</f>
        <v>43.8772602739726</v>
      </c>
      <c r="M66" s="3" t="n">
        <f aca="false">'Cyprus Scaled'!O71/365</f>
        <v>14.9172602739726</v>
      </c>
      <c r="N66" s="3" t="n">
        <f aca="false">'Cyprus Scaled'!P71/365</f>
        <v>1.80630136986301</v>
      </c>
      <c r="O66" s="3" t="n">
        <f aca="false">'Cyprus Scaled'!Q71/365</f>
        <v>0.87972602739726</v>
      </c>
      <c r="P66" s="3" t="n">
        <f aca="false">'Cyprus Scaled'!R71/365</f>
        <v>1.08602739726027</v>
      </c>
      <c r="Q66" s="3" t="n">
        <f aca="false">'Cyprus Scaled'!S71/365</f>
        <v>4.19780821917808</v>
      </c>
      <c r="R66" s="3" t="n">
        <f aca="false">'Cyprus Scaled'!T71/365</f>
        <v>44.7953424657534</v>
      </c>
      <c r="S66" s="3" t="n">
        <f aca="false">'Cyprus Scaled'!U71/365</f>
        <v>2.06630136986301</v>
      </c>
      <c r="T66" s="3" t="n">
        <f aca="false">'Cyprus Scaled'!V71/365</f>
        <v>17.1515068493151</v>
      </c>
      <c r="U66" s="3" t="n">
        <f aca="false">'Cyprus Scaled'!W71/365</f>
        <v>1.02465753424658</v>
      </c>
      <c r="V66" s="3" t="n">
        <f aca="false">'Cyprus Scaled'!X71/365</f>
        <v>16.0780821917808</v>
      </c>
      <c r="W66" s="3" t="n">
        <f aca="false">'Cyprus Scaled'!Y71/365</f>
        <v>11.0120547945205</v>
      </c>
      <c r="X66" s="3" t="n">
        <f aca="false">'Cyprus Scaled'!Z71/365</f>
        <v>8.03013698630137</v>
      </c>
      <c r="Y66" s="3" t="n">
        <f aca="false">'Cyprus Scaled'!AA71/365</f>
        <v>4.25534246575343</v>
      </c>
      <c r="Z66" s="3" t="n">
        <f aca="false">'Cyprus Scaled'!AB71/365</f>
        <v>45.9553424657534</v>
      </c>
      <c r="AA66" s="3" t="n">
        <f aca="false">'Cyprus Scaled'!AC71/365</f>
        <v>176.96602739726</v>
      </c>
      <c r="AB66" s="3" t="n">
        <f aca="false">'Cyprus Scaled'!AD71/365</f>
        <v>12.6156164383562</v>
      </c>
      <c r="AC66" s="3" t="n">
        <f aca="false">'Cyprus Scaled'!AE71/365</f>
        <v>12.5109589041096</v>
      </c>
      <c r="AD66" s="3" t="n">
        <f aca="false">'Cyprus Scaled'!AF71/365</f>
        <v>9.73643835616439</v>
      </c>
      <c r="AE66" s="3" t="n">
        <f aca="false">'Cyprus Scaled'!AG71/365</f>
        <v>28.12</v>
      </c>
      <c r="AF66" s="3" t="n">
        <f aca="false">'Cyprus Scaled'!AH71/365</f>
        <v>1.74767123287671</v>
      </c>
      <c r="AG66" s="3" t="n">
        <f aca="false">'Cyprus Scaled'!AI71/365</f>
        <v>21.4093150684931</v>
      </c>
      <c r="AH66" s="3" t="n">
        <f aca="false">'Cyprus Scaled'!AJ71/365</f>
        <v>7.00821917808219</v>
      </c>
      <c r="AI66" s="3" t="n">
        <f aca="false">'Cyprus Scaled'!AK71/365</f>
        <v>12.6</v>
      </c>
      <c r="AJ66" s="3" t="n">
        <f aca="false">'Cyprus Scaled'!AL71/365</f>
        <v>20.9769863013699</v>
      </c>
      <c r="AK66" s="3" t="n">
        <f aca="false">'Cyprus Scaled'!AM71/365</f>
        <v>120.848493150685</v>
      </c>
      <c r="AL66" s="3" t="n">
        <f aca="false">'Cyprus Scaled'!AN71/365</f>
        <v>81.4013698630137</v>
      </c>
      <c r="AM66" s="3" t="n">
        <f aca="false">'Cyprus Scaled'!AO71/365</f>
        <v>57.7679452054795</v>
      </c>
      <c r="AN66" s="3" t="n">
        <f aca="false">'Cyprus Scaled'!AP71/365</f>
        <v>56.2304109589041</v>
      </c>
      <c r="AO66" s="3" t="n">
        <f aca="false">'Cyprus Scaled'!AQ71/365</f>
        <v>27.052602739726</v>
      </c>
      <c r="AP66" s="3" t="n">
        <f aca="false">'Cyprus Scaled'!AR71/365</f>
        <v>32.446301369863</v>
      </c>
      <c r="AQ66" s="3" t="n">
        <f aca="false">'Cyprus Scaled'!AS71/365</f>
        <v>25.7139726027397</v>
      </c>
      <c r="AR66" s="3" t="n">
        <f aca="false">'Cyprus Scaled'!AT71/365</f>
        <v>10.4232876712329</v>
      </c>
      <c r="AS66" s="3" t="n">
        <f aca="false">'Cyprus Scaled'!AU71/365</f>
        <v>6.97369863013699</v>
      </c>
      <c r="AT66" s="3" t="n">
        <f aca="false">'Cyprus Scaled'!AV71/365</f>
        <v>6.58191780821918</v>
      </c>
    </row>
    <row r="67" customFormat="false" ht="12.8" hidden="false" customHeight="false" outlineLevel="0" collapsed="false">
      <c r="A67" s="0" t="s">
        <v>110</v>
      </c>
      <c r="B67" s="3" t="n">
        <f aca="false">'Cyprus Scaled'!D72/365</f>
        <v>18.9457534246575</v>
      </c>
      <c r="C67" s="3" t="n">
        <f aca="false">'Cyprus Scaled'!E72/365</f>
        <v>1.94246575342466</v>
      </c>
      <c r="D67" s="3" t="n">
        <f aca="false">'Cyprus Scaled'!F72/365</f>
        <v>13.7112328767123</v>
      </c>
      <c r="E67" s="3" t="n">
        <f aca="false">'Cyprus Scaled'!G72/365</f>
        <v>38.913698630137</v>
      </c>
      <c r="F67" s="3" t="n">
        <f aca="false">'Cyprus Scaled'!H72/365</f>
        <v>0.785205479452055</v>
      </c>
      <c r="G67" s="3" t="n">
        <f aca="false">'Cyprus Scaled'!I72/365</f>
        <v>25.6432876712329</v>
      </c>
      <c r="H67" s="3" t="n">
        <f aca="false">'Cyprus Scaled'!J72/365</f>
        <v>4.98958904109589</v>
      </c>
      <c r="I67" s="3" t="n">
        <f aca="false">'Cyprus Scaled'!K72/365</f>
        <v>2.08246575342466</v>
      </c>
      <c r="J67" s="3" t="n">
        <f aca="false">'Cyprus Scaled'!L72/365</f>
        <v>7.79095890410959</v>
      </c>
      <c r="K67" s="3" t="n">
        <f aca="false">'Cyprus Scaled'!M72/365</f>
        <v>13.6553424657534</v>
      </c>
      <c r="L67" s="3" t="n">
        <f aca="false">'Cyprus Scaled'!N72/365</f>
        <v>9.52821917808219</v>
      </c>
      <c r="M67" s="3" t="n">
        <f aca="false">'Cyprus Scaled'!O72/365</f>
        <v>2.13123287671233</v>
      </c>
      <c r="N67" s="3" t="n">
        <f aca="false">'Cyprus Scaled'!P72/365</f>
        <v>3.2158904109589</v>
      </c>
      <c r="O67" s="3" t="n">
        <f aca="false">'Cyprus Scaled'!Q72/365</f>
        <v>3.76328767123288</v>
      </c>
      <c r="P67" s="3" t="n">
        <f aca="false">'Cyprus Scaled'!R72/365</f>
        <v>7.14520547945206</v>
      </c>
      <c r="Q67" s="3" t="n">
        <f aca="false">'Cyprus Scaled'!S72/365</f>
        <v>6.30876712328767</v>
      </c>
      <c r="R67" s="3" t="n">
        <f aca="false">'Cyprus Scaled'!T72/365</f>
        <v>1.55342465753425</v>
      </c>
      <c r="S67" s="3" t="n">
        <f aca="false">'Cyprus Scaled'!U72/365</f>
        <v>3.09534246575342</v>
      </c>
      <c r="T67" s="3" t="n">
        <f aca="false">'Cyprus Scaled'!V72/365</f>
        <v>8.40767123287671</v>
      </c>
      <c r="U67" s="3" t="n">
        <f aca="false">'Cyprus Scaled'!W72/365</f>
        <v>8.85260273972603</v>
      </c>
      <c r="V67" s="3" t="n">
        <f aca="false">'Cyprus Scaled'!X72/365</f>
        <v>1.61068493150685</v>
      </c>
      <c r="W67" s="3" t="n">
        <f aca="false">'Cyprus Scaled'!Y72/365</f>
        <v>2.34054794520548</v>
      </c>
      <c r="X67" s="3" t="n">
        <f aca="false">'Cyprus Scaled'!Z72/365</f>
        <v>20.2043835616438</v>
      </c>
      <c r="Y67" s="3" t="n">
        <f aca="false">'Cyprus Scaled'!AA72/365</f>
        <v>11.4117808219178</v>
      </c>
      <c r="Z67" s="3" t="n">
        <f aca="false">'Cyprus Scaled'!AB72/365</f>
        <v>22.8350684931507</v>
      </c>
      <c r="AA67" s="3" t="n">
        <f aca="false">'Cyprus Scaled'!AC72/365</f>
        <v>99.466301369863</v>
      </c>
      <c r="AB67" s="3" t="n">
        <f aca="false">'Cyprus Scaled'!AD72/365</f>
        <v>26.06</v>
      </c>
      <c r="AC67" s="3" t="n">
        <f aca="false">'Cyprus Scaled'!AE72/365</f>
        <v>0.65041095890411</v>
      </c>
      <c r="AD67" s="3" t="n">
        <f aca="false">'Cyprus Scaled'!AF72/365</f>
        <v>3.99452054794521</v>
      </c>
      <c r="AE67" s="3" t="n">
        <f aca="false">'Cyprus Scaled'!AG72/365</f>
        <v>11.406301369863</v>
      </c>
      <c r="AF67" s="3" t="n">
        <f aca="false">'Cyprus Scaled'!AH72/365</f>
        <v>1.89561643835616</v>
      </c>
      <c r="AG67" s="3" t="n">
        <f aca="false">'Cyprus Scaled'!AI72/365</f>
        <v>10.4197260273973</v>
      </c>
      <c r="AH67" s="3" t="n">
        <f aca="false">'Cyprus Scaled'!AJ72/365</f>
        <v>4.08465753424658</v>
      </c>
      <c r="AI67" s="3" t="n">
        <f aca="false">'Cyprus Scaled'!AK72/365</f>
        <v>20.6564383561644</v>
      </c>
      <c r="AJ67" s="3" t="n">
        <f aca="false">'Cyprus Scaled'!AL72/365</f>
        <v>11.4032876712329</v>
      </c>
      <c r="AK67" s="3" t="n">
        <f aca="false">'Cyprus Scaled'!AM72/365</f>
        <v>64.7794520547945</v>
      </c>
      <c r="AL67" s="3" t="n">
        <f aca="false">'Cyprus Scaled'!AN72/365</f>
        <v>66.4287671232877</v>
      </c>
      <c r="AM67" s="3" t="n">
        <f aca="false">'Cyprus Scaled'!AO72/365</f>
        <v>37.8178082191781</v>
      </c>
      <c r="AN67" s="3" t="n">
        <f aca="false">'Cyprus Scaled'!AP72/365</f>
        <v>25.9421917808219</v>
      </c>
      <c r="AO67" s="3" t="n">
        <f aca="false">'Cyprus Scaled'!AQ72/365</f>
        <v>79.598904109589</v>
      </c>
      <c r="AP67" s="3" t="n">
        <f aca="false">'Cyprus Scaled'!AR72/365</f>
        <v>65.0090410958904</v>
      </c>
      <c r="AQ67" s="3" t="n">
        <f aca="false">'Cyprus Scaled'!AS72/365</f>
        <v>45.787397260274</v>
      </c>
      <c r="AR67" s="3" t="n">
        <f aca="false">'Cyprus Scaled'!AT72/365</f>
        <v>6.04575342465753</v>
      </c>
      <c r="AS67" s="3" t="n">
        <f aca="false">'Cyprus Scaled'!AU72/365</f>
        <v>3.23671232876712</v>
      </c>
      <c r="AT67" s="3" t="n">
        <f aca="false">'Cyprus Scaled'!AV72/365</f>
        <v>73.1997260273973</v>
      </c>
    </row>
    <row r="68" customFormat="false" ht="12.8" hidden="false" customHeight="false" outlineLevel="0" collapsed="false">
      <c r="A68" s="0" t="s">
        <v>111</v>
      </c>
      <c r="B68" s="3" t="n">
        <f aca="false">'Cyprus Scaled'!D73/365</f>
        <v>24.2320547945206</v>
      </c>
      <c r="C68" s="3" t="n">
        <f aca="false">'Cyprus Scaled'!E73/365</f>
        <v>4.0758904109589</v>
      </c>
      <c r="D68" s="3" t="n">
        <f aca="false">'Cyprus Scaled'!F73/365</f>
        <v>0.931506849315068</v>
      </c>
      <c r="E68" s="3" t="n">
        <f aca="false">'Cyprus Scaled'!G73/365</f>
        <v>1.79972602739726</v>
      </c>
      <c r="F68" s="3" t="n">
        <f aca="false">'Cyprus Scaled'!H73/365</f>
        <v>0.957534246575342</v>
      </c>
      <c r="G68" s="3" t="n">
        <f aca="false">'Cyprus Scaled'!I73/365</f>
        <v>22.0915068493151</v>
      </c>
      <c r="H68" s="3" t="n">
        <f aca="false">'Cyprus Scaled'!J73/365</f>
        <v>14.0827397260274</v>
      </c>
      <c r="I68" s="3" t="n">
        <f aca="false">'Cyprus Scaled'!K73/365</f>
        <v>1.19945205479452</v>
      </c>
      <c r="J68" s="3" t="n">
        <f aca="false">'Cyprus Scaled'!L73/365</f>
        <v>9.45753424657534</v>
      </c>
      <c r="K68" s="3" t="n">
        <f aca="false">'Cyprus Scaled'!M73/365</f>
        <v>16.4772602739726</v>
      </c>
      <c r="L68" s="3" t="n">
        <f aca="false">'Cyprus Scaled'!N73/365</f>
        <v>39.2238356164384</v>
      </c>
      <c r="M68" s="3" t="n">
        <f aca="false">'Cyprus Scaled'!O73/365</f>
        <v>3.90493150684931</v>
      </c>
      <c r="N68" s="3" t="n">
        <f aca="false">'Cyprus Scaled'!P73/365</f>
        <v>16.567397260274</v>
      </c>
      <c r="O68" s="3" t="n">
        <f aca="false">'Cyprus Scaled'!Q73/365</f>
        <v>9.73068493150685</v>
      </c>
      <c r="P68" s="3" t="n">
        <f aca="false">'Cyprus Scaled'!R73/365</f>
        <v>28.1835616438356</v>
      </c>
      <c r="Q68" s="3" t="n">
        <f aca="false">'Cyprus Scaled'!S73/365</f>
        <v>28.9775342465753</v>
      </c>
      <c r="R68" s="3" t="n">
        <f aca="false">'Cyprus Scaled'!T73/365</f>
        <v>215.185753424658</v>
      </c>
      <c r="S68" s="3" t="n">
        <f aca="false">'Cyprus Scaled'!U73/365</f>
        <v>14.3786301369863</v>
      </c>
      <c r="T68" s="3" t="n">
        <f aca="false">'Cyprus Scaled'!V73/365</f>
        <v>25.2408219178082</v>
      </c>
      <c r="U68" s="3" t="n">
        <f aca="false">'Cyprus Scaled'!W73/365</f>
        <v>12.3802739726027</v>
      </c>
      <c r="V68" s="3" t="n">
        <f aca="false">'Cyprus Scaled'!X73/365</f>
        <v>9.47068493150685</v>
      </c>
      <c r="W68" s="3" t="n">
        <f aca="false">'Cyprus Scaled'!Y73/365</f>
        <v>7.05698630136986</v>
      </c>
      <c r="X68" s="3" t="n">
        <f aca="false">'Cyprus Scaled'!Z73/365</f>
        <v>18.5471232876712</v>
      </c>
      <c r="Y68" s="3" t="n">
        <f aca="false">'Cyprus Scaled'!AA73/365</f>
        <v>9.81232876712329</v>
      </c>
      <c r="Z68" s="3" t="n">
        <f aca="false">'Cyprus Scaled'!AB73/365</f>
        <v>39.0717808219178</v>
      </c>
      <c r="AA68" s="3" t="n">
        <f aca="false">'Cyprus Scaled'!AC73/365</f>
        <v>281.56301369863</v>
      </c>
      <c r="AB68" s="3" t="n">
        <f aca="false">'Cyprus Scaled'!AD73/365</f>
        <v>21.0534246575342</v>
      </c>
      <c r="AC68" s="3" t="n">
        <f aca="false">'Cyprus Scaled'!AE73/365</f>
        <v>2.91287671232877</v>
      </c>
      <c r="AD68" s="3" t="n">
        <f aca="false">'Cyprus Scaled'!AF73/365</f>
        <v>7.68547945205479</v>
      </c>
      <c r="AE68" s="3" t="n">
        <f aca="false">'Cyprus Scaled'!AG73/365</f>
        <v>14.807397260274</v>
      </c>
      <c r="AF68" s="3" t="n">
        <f aca="false">'Cyprus Scaled'!AH73/365</f>
        <v>3.56438356164384</v>
      </c>
      <c r="AG68" s="3" t="n">
        <f aca="false">'Cyprus Scaled'!AI73/365</f>
        <v>38.5383561643836</v>
      </c>
      <c r="AH68" s="3" t="n">
        <f aca="false">'Cyprus Scaled'!AJ73/365</f>
        <v>11.0994520547945</v>
      </c>
      <c r="AI68" s="3" t="n">
        <f aca="false">'Cyprus Scaled'!AK73/365</f>
        <v>23.8616438356164</v>
      </c>
      <c r="AJ68" s="3" t="n">
        <f aca="false">'Cyprus Scaled'!AL73/365</f>
        <v>16.0693150684932</v>
      </c>
      <c r="AK68" s="3" t="n">
        <f aca="false">'Cyprus Scaled'!AM73/365</f>
        <v>107.518356164384</v>
      </c>
      <c r="AL68" s="3" t="n">
        <f aca="false">'Cyprus Scaled'!AN73/365</f>
        <v>133.430136986301</v>
      </c>
      <c r="AM68" s="3" t="n">
        <f aca="false">'Cyprus Scaled'!AO73/365</f>
        <v>35.6035616438356</v>
      </c>
      <c r="AN68" s="3" t="n">
        <f aca="false">'Cyprus Scaled'!AP73/365</f>
        <v>24.653698630137</v>
      </c>
      <c r="AO68" s="3" t="n">
        <f aca="false">'Cyprus Scaled'!AQ73/365</f>
        <v>106.633424657534</v>
      </c>
      <c r="AP68" s="3" t="n">
        <f aca="false">'Cyprus Scaled'!AR73/365</f>
        <v>68.5490410958904</v>
      </c>
      <c r="AQ68" s="3" t="n">
        <f aca="false">'Cyprus Scaled'!AS73/365</f>
        <v>48.4430136986301</v>
      </c>
      <c r="AR68" s="3" t="n">
        <f aca="false">'Cyprus Scaled'!AT73/365</f>
        <v>13.4723287671233</v>
      </c>
      <c r="AS68" s="3" t="n">
        <f aca="false">'Cyprus Scaled'!AU73/365</f>
        <v>29.1904109589041</v>
      </c>
      <c r="AT68" s="3" t="n">
        <f aca="false">'Cyprus Scaled'!AV73/365</f>
        <v>10.5402739726027</v>
      </c>
    </row>
    <row r="69" customFormat="false" ht="12.8" hidden="false" customHeight="false" outlineLevel="0" collapsed="false">
      <c r="A69" s="0" t="s">
        <v>112</v>
      </c>
      <c r="B69" s="3" t="n">
        <f aca="false">'Cyprus Scaled'!D74/365</f>
        <v>103.588219178082</v>
      </c>
      <c r="C69" s="3" t="n">
        <f aca="false">'Cyprus Scaled'!E74/365</f>
        <v>11.5197260273973</v>
      </c>
      <c r="D69" s="3" t="n">
        <f aca="false">'Cyprus Scaled'!F74/365</f>
        <v>24.9460273972603</v>
      </c>
      <c r="E69" s="3" t="n">
        <f aca="false">'Cyprus Scaled'!G74/365</f>
        <v>5.73972602739726</v>
      </c>
      <c r="F69" s="3" t="n">
        <f aca="false">'Cyprus Scaled'!H74/365</f>
        <v>2.04630136986301</v>
      </c>
      <c r="G69" s="3" t="n">
        <f aca="false">'Cyprus Scaled'!I74/365</f>
        <v>59.7556164383562</v>
      </c>
      <c r="H69" s="3" t="n">
        <f aca="false">'Cyprus Scaled'!J74/365</f>
        <v>37.4079452054794</v>
      </c>
      <c r="I69" s="3" t="n">
        <f aca="false">'Cyprus Scaled'!K74/365</f>
        <v>3.50301369863014</v>
      </c>
      <c r="J69" s="3" t="n">
        <f aca="false">'Cyprus Scaled'!L74/365</f>
        <v>7.30684931506849</v>
      </c>
      <c r="K69" s="3" t="n">
        <f aca="false">'Cyprus Scaled'!M74/365</f>
        <v>10.1186301369863</v>
      </c>
      <c r="L69" s="3" t="n">
        <f aca="false">'Cyprus Scaled'!N74/365</f>
        <v>27.0567123287671</v>
      </c>
      <c r="M69" s="3" t="n">
        <f aca="false">'Cyprus Scaled'!O74/365</f>
        <v>3.58876712328767</v>
      </c>
      <c r="N69" s="3" t="n">
        <f aca="false">'Cyprus Scaled'!P74/365</f>
        <v>16.2394520547945</v>
      </c>
      <c r="O69" s="3" t="n">
        <f aca="false">'Cyprus Scaled'!Q74/365</f>
        <v>13.841095890411</v>
      </c>
      <c r="P69" s="3" t="n">
        <f aca="false">'Cyprus Scaled'!R74/365</f>
        <v>8.2372602739726</v>
      </c>
      <c r="Q69" s="3" t="n">
        <f aca="false">'Cyprus Scaled'!S74/365</f>
        <v>9.43890410958904</v>
      </c>
      <c r="R69" s="3" t="n">
        <f aca="false">'Cyprus Scaled'!T74/365</f>
        <v>46.312602739726</v>
      </c>
      <c r="S69" s="3" t="n">
        <f aca="false">'Cyprus Scaled'!U74/365</f>
        <v>11.0739726027397</v>
      </c>
      <c r="T69" s="3" t="n">
        <f aca="false">'Cyprus Scaled'!V74/365</f>
        <v>11.5276712328767</v>
      </c>
      <c r="U69" s="3" t="n">
        <f aca="false">'Cyprus Scaled'!W74/365</f>
        <v>21.3586301369863</v>
      </c>
      <c r="V69" s="3" t="n">
        <f aca="false">'Cyprus Scaled'!X74/365</f>
        <v>6.06931506849315</v>
      </c>
      <c r="W69" s="3" t="n">
        <f aca="false">'Cyprus Scaled'!Y74/365</f>
        <v>22.9660273972603</v>
      </c>
      <c r="X69" s="3" t="n">
        <f aca="false">'Cyprus Scaled'!Z74/365</f>
        <v>52.8895890410959</v>
      </c>
      <c r="Y69" s="3" t="n">
        <f aca="false">'Cyprus Scaled'!AA74/365</f>
        <v>6.7427397260274</v>
      </c>
      <c r="Z69" s="3" t="n">
        <f aca="false">'Cyprus Scaled'!AB74/365</f>
        <v>27.6180821917808</v>
      </c>
      <c r="AA69" s="3" t="n">
        <f aca="false">'Cyprus Scaled'!AC74/365</f>
        <v>259.150410958904</v>
      </c>
      <c r="AB69" s="3" t="n">
        <f aca="false">'Cyprus Scaled'!AD74/365</f>
        <v>22.4854794520548</v>
      </c>
      <c r="AC69" s="3" t="n">
        <f aca="false">'Cyprus Scaled'!AE74/365</f>
        <v>13.0024657534247</v>
      </c>
      <c r="AD69" s="3" t="n">
        <f aca="false">'Cyprus Scaled'!AF74/365</f>
        <v>8.18027397260274</v>
      </c>
      <c r="AE69" s="3" t="n">
        <f aca="false">'Cyprus Scaled'!AG74/365</f>
        <v>1.5772602739726</v>
      </c>
      <c r="AF69" s="3" t="n">
        <f aca="false">'Cyprus Scaled'!AH74/365</f>
        <v>5.66657534246575</v>
      </c>
      <c r="AG69" s="3" t="n">
        <f aca="false">'Cyprus Scaled'!AI74/365</f>
        <v>41.2252054794521</v>
      </c>
      <c r="AH69" s="3" t="n">
        <f aca="false">'Cyprus Scaled'!AJ74/365</f>
        <v>7.34027397260274</v>
      </c>
      <c r="AI69" s="3" t="n">
        <f aca="false">'Cyprus Scaled'!AK74/365</f>
        <v>16.8838356164384</v>
      </c>
      <c r="AJ69" s="3" t="n">
        <f aca="false">'Cyprus Scaled'!AL74/365</f>
        <v>4.56520547945206</v>
      </c>
      <c r="AK69" s="3" t="n">
        <f aca="false">'Cyprus Scaled'!AM74/365</f>
        <v>78.387397260274</v>
      </c>
      <c r="AL69" s="3" t="n">
        <f aca="false">'Cyprus Scaled'!AN74/365</f>
        <v>37.4205479452055</v>
      </c>
      <c r="AM69" s="3" t="n">
        <f aca="false">'Cyprus Scaled'!AO74/365</f>
        <v>11.5150684931507</v>
      </c>
      <c r="AN69" s="3" t="n">
        <f aca="false">'Cyprus Scaled'!AP74/365</f>
        <v>14.332602739726</v>
      </c>
      <c r="AO69" s="3" t="n">
        <f aca="false">'Cyprus Scaled'!AQ74/365</f>
        <v>80.7416438356164</v>
      </c>
      <c r="AP69" s="3" t="n">
        <f aca="false">'Cyprus Scaled'!AR74/365</f>
        <v>56.3649315068493</v>
      </c>
      <c r="AQ69" s="3" t="n">
        <f aca="false">'Cyprus Scaled'!AS74/365</f>
        <v>22.9271232876712</v>
      </c>
      <c r="AR69" s="3" t="n">
        <f aca="false">'Cyprus Scaled'!AT74/365</f>
        <v>3.47945205479452</v>
      </c>
      <c r="AS69" s="3" t="n">
        <f aca="false">'Cyprus Scaled'!AU74/365</f>
        <v>9.53917808219178</v>
      </c>
      <c r="AT69" s="3" t="n">
        <f aca="false">'Cyprus Scaled'!AV74/365</f>
        <v>7.91808219178082</v>
      </c>
    </row>
    <row r="70" customFormat="false" ht="12.8" hidden="false" customHeight="false" outlineLevel="0" collapsed="false">
      <c r="A70" s="0" t="s">
        <v>113</v>
      </c>
      <c r="B70" s="3" t="n">
        <f aca="false">'Cyprus Scaled'!D75/365</f>
        <v>9.44383561643836</v>
      </c>
      <c r="C70" s="3" t="n">
        <f aca="false">'Cyprus Scaled'!E75/365</f>
        <v>1.76986301369863</v>
      </c>
      <c r="D70" s="3" t="n">
        <f aca="false">'Cyprus Scaled'!F75/365</f>
        <v>2.98328767123288</v>
      </c>
      <c r="E70" s="3" t="n">
        <f aca="false">'Cyprus Scaled'!G75/365</f>
        <v>0.413150684931507</v>
      </c>
      <c r="F70" s="3" t="n">
        <f aca="false">'Cyprus Scaled'!H75/365</f>
        <v>0.266849315068493</v>
      </c>
      <c r="G70" s="3" t="n">
        <f aca="false">'Cyprus Scaled'!I75/365</f>
        <v>3.2227397260274</v>
      </c>
      <c r="H70" s="3" t="n">
        <f aca="false">'Cyprus Scaled'!J75/365</f>
        <v>3.84575342465753</v>
      </c>
      <c r="I70" s="3" t="n">
        <f aca="false">'Cyprus Scaled'!K75/365</f>
        <v>0.323561643835616</v>
      </c>
      <c r="J70" s="3" t="n">
        <f aca="false">'Cyprus Scaled'!L75/365</f>
        <v>0.466575342465753</v>
      </c>
      <c r="K70" s="3" t="n">
        <f aca="false">'Cyprus Scaled'!M75/365</f>
        <v>0.0301369863013699</v>
      </c>
      <c r="L70" s="3" t="n">
        <f aca="false">'Cyprus Scaled'!N75/365</f>
        <v>0.812876712328767</v>
      </c>
      <c r="M70" s="3" t="n">
        <f aca="false">'Cyprus Scaled'!O75/365</f>
        <v>0.553150684931507</v>
      </c>
      <c r="N70" s="3" t="n">
        <f aca="false">'Cyprus Scaled'!P75/365</f>
        <v>0.249315068493151</v>
      </c>
      <c r="O70" s="3" t="n">
        <f aca="false">'Cyprus Scaled'!Q75/365</f>
        <v>1.27972602739726</v>
      </c>
      <c r="P70" s="3" t="n">
        <f aca="false">'Cyprus Scaled'!R75/365</f>
        <v>0.22027397260274</v>
      </c>
      <c r="Q70" s="3" t="n">
        <f aca="false">'Cyprus Scaled'!S75/365</f>
        <v>1.34520547945205</v>
      </c>
      <c r="R70" s="3" t="n">
        <f aca="false">'Cyprus Scaled'!T75/365</f>
        <v>0.962739726027397</v>
      </c>
      <c r="S70" s="3" t="n">
        <f aca="false">'Cyprus Scaled'!U75/365</f>
        <v>0.475890410958904</v>
      </c>
      <c r="T70" s="3" t="n">
        <f aca="false">'Cyprus Scaled'!V75/365</f>
        <v>1.07643835616438</v>
      </c>
      <c r="U70" s="3" t="n">
        <f aca="false">'Cyprus Scaled'!W75/365</f>
        <v>0.781095890410959</v>
      </c>
      <c r="V70" s="3" t="n">
        <f aca="false">'Cyprus Scaled'!X75/365</f>
        <v>0.171232876712329</v>
      </c>
      <c r="W70" s="3" t="n">
        <f aca="false">'Cyprus Scaled'!Y75/365</f>
        <v>0.646027397260274</v>
      </c>
      <c r="X70" s="3" t="n">
        <f aca="false">'Cyprus Scaled'!Z75/365</f>
        <v>0.447397260273973</v>
      </c>
      <c r="Y70" s="3" t="n">
        <f aca="false">'Cyprus Scaled'!AA75/365</f>
        <v>0.335616438356164</v>
      </c>
      <c r="Z70" s="3" t="n">
        <f aca="false">'Cyprus Scaled'!AB75/365</f>
        <v>4.19123287671233</v>
      </c>
      <c r="AA70" s="3" t="n">
        <f aca="false">'Cyprus Scaled'!AC75/365</f>
        <v>11.0334246575342</v>
      </c>
      <c r="AB70" s="3" t="n">
        <f aca="false">'Cyprus Scaled'!AD75/365</f>
        <v>4.45424657534247</v>
      </c>
      <c r="AC70" s="3" t="n">
        <f aca="false">'Cyprus Scaled'!AE75/365</f>
        <v>0.367671232876712</v>
      </c>
      <c r="AD70" s="3" t="n">
        <f aca="false">'Cyprus Scaled'!AF75/365</f>
        <v>0.452602739726027</v>
      </c>
      <c r="AE70" s="3" t="n">
        <f aca="false">'Cyprus Scaled'!AG75/365</f>
        <v>2.1786301369863</v>
      </c>
      <c r="AF70" s="3" t="n">
        <f aca="false">'Cyprus Scaled'!AH75/365</f>
        <v>0.829041095890411</v>
      </c>
      <c r="AG70" s="3" t="n">
        <f aca="false">'Cyprus Scaled'!AI75/365</f>
        <v>5.10109589041096</v>
      </c>
      <c r="AH70" s="3" t="n">
        <f aca="false">'Cyprus Scaled'!AJ75/365</f>
        <v>0.454246575342466</v>
      </c>
      <c r="AI70" s="3" t="n">
        <f aca="false">'Cyprus Scaled'!AK75/365</f>
        <v>3.36</v>
      </c>
      <c r="AJ70" s="3" t="n">
        <f aca="false">'Cyprus Scaled'!AL75/365</f>
        <v>1.00821917808219</v>
      </c>
      <c r="AK70" s="3" t="n">
        <f aca="false">'Cyprus Scaled'!AM75/365</f>
        <v>4.66739726027397</v>
      </c>
      <c r="AL70" s="3" t="n">
        <f aca="false">'Cyprus Scaled'!AN75/365</f>
        <v>6.4027397260274</v>
      </c>
      <c r="AM70" s="3" t="n">
        <f aca="false">'Cyprus Scaled'!AO75/365</f>
        <v>2.72301369863014</v>
      </c>
      <c r="AN70" s="3" t="n">
        <f aca="false">'Cyprus Scaled'!AP75/365</f>
        <v>1.69835616438356</v>
      </c>
      <c r="AO70" s="3" t="n">
        <f aca="false">'Cyprus Scaled'!AQ75/365</f>
        <v>18.4682191780822</v>
      </c>
      <c r="AP70" s="3" t="n">
        <f aca="false">'Cyprus Scaled'!AR75/365</f>
        <v>0.26986301369863</v>
      </c>
      <c r="AQ70" s="3" t="n">
        <f aca="false">'Cyprus Scaled'!AS75/365</f>
        <v>0.231232876712329</v>
      </c>
      <c r="AR70" s="3" t="n">
        <f aca="false">'Cyprus Scaled'!AT75/365</f>
        <v>0.163835616438356</v>
      </c>
      <c r="AS70" s="3" t="n">
        <f aca="false">'Cyprus Scaled'!AU75/365</f>
        <v>0.213698630136986</v>
      </c>
      <c r="AT70" s="3" t="n">
        <f aca="false">'Cyprus Scaled'!AV75/365</f>
        <v>0.372602739726027</v>
      </c>
    </row>
    <row r="71" customFormat="false" ht="12.8" hidden="false" customHeight="false" outlineLevel="0" collapsed="false">
      <c r="A71" s="0" t="s">
        <v>114</v>
      </c>
      <c r="B71" s="3" t="n">
        <f aca="false">'Cyprus Scaled'!D76/365</f>
        <v>80.1364383561644</v>
      </c>
      <c r="C71" s="3" t="n">
        <f aca="false">'Cyprus Scaled'!E76/365</f>
        <v>16.4438356164384</v>
      </c>
      <c r="D71" s="3" t="n">
        <f aca="false">'Cyprus Scaled'!F76/365</f>
        <v>42.6243835616438</v>
      </c>
      <c r="E71" s="3" t="n">
        <f aca="false">'Cyprus Scaled'!G76/365</f>
        <v>2.66082191780822</v>
      </c>
      <c r="F71" s="3" t="n">
        <f aca="false">'Cyprus Scaled'!H76/365</f>
        <v>0.61945205479452</v>
      </c>
      <c r="G71" s="3" t="n">
        <f aca="false">'Cyprus Scaled'!I76/365</f>
        <v>29.6019178082192</v>
      </c>
      <c r="H71" s="3" t="n">
        <f aca="false">'Cyprus Scaled'!J76/365</f>
        <v>45.6753424657534</v>
      </c>
      <c r="I71" s="3" t="n">
        <f aca="false">'Cyprus Scaled'!K76/365</f>
        <v>2.75643835616438</v>
      </c>
      <c r="J71" s="3" t="n">
        <f aca="false">'Cyprus Scaled'!L76/365</f>
        <v>5.07452054794521</v>
      </c>
      <c r="K71" s="3" t="n">
        <f aca="false">'Cyprus Scaled'!M76/365</f>
        <v>4.20958904109589</v>
      </c>
      <c r="L71" s="3" t="n">
        <f aca="false">'Cyprus Scaled'!N76/365</f>
        <v>8.57150684931507</v>
      </c>
      <c r="M71" s="3" t="n">
        <f aca="false">'Cyprus Scaled'!O76/365</f>
        <v>2.71808219178082</v>
      </c>
      <c r="N71" s="3" t="n">
        <f aca="false">'Cyprus Scaled'!P76/365</f>
        <v>8.23205479452055</v>
      </c>
      <c r="O71" s="3" t="n">
        <f aca="false">'Cyprus Scaled'!Q76/365</f>
        <v>13.2183561643836</v>
      </c>
      <c r="P71" s="3" t="n">
        <f aca="false">'Cyprus Scaled'!R76/365</f>
        <v>8.32191780821918</v>
      </c>
      <c r="Q71" s="3" t="n">
        <f aca="false">'Cyprus Scaled'!S76/365</f>
        <v>8.94794520547945</v>
      </c>
      <c r="R71" s="3" t="n">
        <f aca="false">'Cyprus Scaled'!T76/365</f>
        <v>13.3838356164384</v>
      </c>
      <c r="S71" s="3" t="n">
        <f aca="false">'Cyprus Scaled'!U76/365</f>
        <v>13.6227397260274</v>
      </c>
      <c r="T71" s="3" t="n">
        <f aca="false">'Cyprus Scaled'!V76/365</f>
        <v>2.80027397260274</v>
      </c>
      <c r="U71" s="3" t="n">
        <f aca="false">'Cyprus Scaled'!W76/365</f>
        <v>4.53369863013699</v>
      </c>
      <c r="V71" s="3" t="n">
        <f aca="false">'Cyprus Scaled'!X76/365</f>
        <v>4.07150684931507</v>
      </c>
      <c r="W71" s="3" t="n">
        <f aca="false">'Cyprus Scaled'!Y76/365</f>
        <v>15.2090410958904</v>
      </c>
      <c r="X71" s="3" t="n">
        <f aca="false">'Cyprus Scaled'!Z76/365</f>
        <v>17.8698630136986</v>
      </c>
      <c r="Y71" s="3" t="n">
        <f aca="false">'Cyprus Scaled'!AA76/365</f>
        <v>3.05095890410959</v>
      </c>
      <c r="Z71" s="3" t="n">
        <f aca="false">'Cyprus Scaled'!AB76/365</f>
        <v>32.98</v>
      </c>
      <c r="AA71" s="3" t="n">
        <f aca="false">'Cyprus Scaled'!AC76/365</f>
        <v>61.3008219178082</v>
      </c>
      <c r="AB71" s="3" t="n">
        <f aca="false">'Cyprus Scaled'!AD76/365</f>
        <v>9.32520547945205</v>
      </c>
      <c r="AC71" s="3" t="n">
        <f aca="false">'Cyprus Scaled'!AE76/365</f>
        <v>2.4841095890411</v>
      </c>
      <c r="AD71" s="3" t="n">
        <f aca="false">'Cyprus Scaled'!AF76/365</f>
        <v>2.39890410958904</v>
      </c>
      <c r="AE71" s="3" t="n">
        <f aca="false">'Cyprus Scaled'!AG76/365</f>
        <v>7.84794520547945</v>
      </c>
      <c r="AF71" s="3" t="n">
        <f aca="false">'Cyprus Scaled'!AH76/365</f>
        <v>1.26438356164384</v>
      </c>
      <c r="AG71" s="3" t="n">
        <f aca="false">'Cyprus Scaled'!AI76/365</f>
        <v>18.7224657534247</v>
      </c>
      <c r="AH71" s="3" t="n">
        <f aca="false">'Cyprus Scaled'!AJ76/365</f>
        <v>1.91506849315069</v>
      </c>
      <c r="AI71" s="3" t="n">
        <f aca="false">'Cyprus Scaled'!AK76/365</f>
        <v>6.38958904109589</v>
      </c>
      <c r="AJ71" s="3" t="n">
        <f aca="false">'Cyprus Scaled'!AL76/365</f>
        <v>2.08383561643836</v>
      </c>
      <c r="AK71" s="3" t="n">
        <f aca="false">'Cyprus Scaled'!AM76/365</f>
        <v>19.8131506849315</v>
      </c>
      <c r="AL71" s="3" t="n">
        <f aca="false">'Cyprus Scaled'!AN76/365</f>
        <v>20.0569863013699</v>
      </c>
      <c r="AM71" s="3" t="n">
        <f aca="false">'Cyprus Scaled'!AO76/365</f>
        <v>13.1175342465753</v>
      </c>
      <c r="AN71" s="3" t="n">
        <f aca="false">'Cyprus Scaled'!AP76/365</f>
        <v>3.80246575342466</v>
      </c>
      <c r="AO71" s="3" t="n">
        <f aca="false">'Cyprus Scaled'!AQ76/365</f>
        <v>15.8561643835616</v>
      </c>
      <c r="AP71" s="3" t="n">
        <f aca="false">'Cyprus Scaled'!AR76/365</f>
        <v>19.3290410958904</v>
      </c>
      <c r="AQ71" s="3" t="n">
        <f aca="false">'Cyprus Scaled'!AS76/365</f>
        <v>6.69041095890411</v>
      </c>
      <c r="AR71" s="3" t="n">
        <f aca="false">'Cyprus Scaled'!AT76/365</f>
        <v>5.91342465753425</v>
      </c>
      <c r="AS71" s="3" t="n">
        <f aca="false">'Cyprus Scaled'!AU76/365</f>
        <v>3.69616438356164</v>
      </c>
      <c r="AT71" s="3" t="n">
        <f aca="false">'Cyprus Scaled'!AV76/365</f>
        <v>0.685753424657534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77"/>
  <sheetViews>
    <sheetView showFormulas="false" showGridLines="fals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O23" activeCellId="0" sqref="O23"/>
    </sheetView>
  </sheetViews>
  <sheetFormatPr defaultColWidth="11.43359375" defaultRowHeight="12.7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2.14"/>
  </cols>
  <sheetData>
    <row r="1" customFormat="false" ht="12.75" hidden="true" customHeight="false" outlineLevel="0" collapsed="false">
      <c r="A1" s="1" t="e">
        <f aca="false">dotstatquery(B1)</f>
        <v>#NAME?</v>
      </c>
      <c r="B1" s="1" t="s">
        <v>115</v>
      </c>
    </row>
    <row r="2" customFormat="false" ht="34.5" hidden="false" customHeight="false" outlineLevel="0" collapsed="false">
      <c r="A2" s="6" t="s">
        <v>116</v>
      </c>
    </row>
    <row r="3" customFormat="false" ht="12.75" hidden="false" customHeight="true" outlineLevel="0" collapsed="false">
      <c r="A3" s="7" t="s">
        <v>117</v>
      </c>
      <c r="B3" s="7"/>
      <c r="C3" s="7"/>
      <c r="D3" s="8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customFormat="false" ht="12.75" hidden="false" customHeight="true" outlineLevel="0" collapsed="false">
      <c r="A4" s="7" t="s">
        <v>119</v>
      </c>
      <c r="B4" s="7"/>
      <c r="C4" s="7"/>
      <c r="D4" s="9" t="s">
        <v>120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customFormat="false" ht="12.75" hidden="false" customHeight="true" outlineLevel="0" collapsed="false">
      <c r="A5" s="7" t="s">
        <v>121</v>
      </c>
      <c r="B5" s="7"/>
      <c r="C5" s="7"/>
      <c r="D5" s="9" t="s">
        <v>122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customFormat="false" ht="126" hidden="false" customHeight="true" outlineLevel="0" collapsed="false">
      <c r="A6" s="10" t="s">
        <v>123</v>
      </c>
      <c r="B6" s="10"/>
      <c r="C6" s="10"/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14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19</v>
      </c>
      <c r="W6" s="11" t="s">
        <v>20</v>
      </c>
      <c r="X6" s="11" t="s">
        <v>21</v>
      </c>
      <c r="Y6" s="11" t="s">
        <v>22</v>
      </c>
      <c r="Z6" s="11" t="s">
        <v>23</v>
      </c>
      <c r="AA6" s="11" t="s">
        <v>24</v>
      </c>
      <c r="AB6" s="11" t="s">
        <v>25</v>
      </c>
      <c r="AC6" s="11" t="s">
        <v>26</v>
      </c>
      <c r="AD6" s="11" t="s">
        <v>27</v>
      </c>
      <c r="AE6" s="11" t="s">
        <v>28</v>
      </c>
      <c r="AF6" s="11" t="s">
        <v>29</v>
      </c>
      <c r="AG6" s="11" t="s">
        <v>30</v>
      </c>
      <c r="AH6" s="11" t="s">
        <v>31</v>
      </c>
      <c r="AI6" s="11" t="s">
        <v>32</v>
      </c>
      <c r="AJ6" s="11" t="s">
        <v>33</v>
      </c>
      <c r="AK6" s="11" t="s">
        <v>34</v>
      </c>
      <c r="AL6" s="11" t="s">
        <v>35</v>
      </c>
      <c r="AM6" s="11" t="s">
        <v>36</v>
      </c>
      <c r="AN6" s="11" t="s">
        <v>37</v>
      </c>
      <c r="AO6" s="11" t="s">
        <v>38</v>
      </c>
      <c r="AP6" s="11" t="s">
        <v>39</v>
      </c>
      <c r="AQ6" s="11" t="s">
        <v>40</v>
      </c>
      <c r="AR6" s="11" t="s">
        <v>41</v>
      </c>
      <c r="AS6" s="11" t="s">
        <v>42</v>
      </c>
      <c r="AT6" s="11" t="s">
        <v>43</v>
      </c>
      <c r="AU6" s="11" t="s">
        <v>44</v>
      </c>
      <c r="AV6" s="11" t="s">
        <v>45</v>
      </c>
    </row>
    <row r="7" customFormat="false" ht="13.5" hidden="false" customHeight="false" outlineLevel="0" collapsed="false">
      <c r="A7" s="12" t="s">
        <v>124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customFormat="false" ht="13.5" hidden="false" customHeight="true" outlineLevel="0" collapsed="false">
      <c r="A8" s="14" t="s">
        <v>125</v>
      </c>
      <c r="B8" s="14" t="s">
        <v>126</v>
      </c>
      <c r="C8" s="13"/>
      <c r="D8" s="15" t="n">
        <v>26450.5</v>
      </c>
      <c r="E8" s="15" t="n">
        <v>2863.1</v>
      </c>
      <c r="F8" s="15" t="n">
        <v>73088.6</v>
      </c>
      <c r="G8" s="15" t="n">
        <v>55513.5</v>
      </c>
      <c r="H8" s="15" t="n">
        <v>5497.7</v>
      </c>
      <c r="I8" s="15" t="n">
        <v>18438.6</v>
      </c>
      <c r="J8" s="15" t="n">
        <v>1662.6</v>
      </c>
      <c r="K8" s="15" t="n">
        <v>3491.7</v>
      </c>
      <c r="L8" s="15" t="n">
        <v>3680.5</v>
      </c>
      <c r="M8" s="15" t="n">
        <v>3647</v>
      </c>
      <c r="N8" s="15" t="n">
        <v>3660.6</v>
      </c>
      <c r="O8" s="15" t="n">
        <v>3039.6</v>
      </c>
      <c r="P8" s="15" t="n">
        <v>3256.4</v>
      </c>
      <c r="Q8" s="15" t="n">
        <v>4954</v>
      </c>
      <c r="R8" s="15" t="n">
        <v>4625</v>
      </c>
      <c r="S8" s="15" t="n">
        <v>7490.9</v>
      </c>
      <c r="T8" s="15" t="n">
        <v>3988.9</v>
      </c>
      <c r="U8" s="15" t="n">
        <v>1659.3</v>
      </c>
      <c r="V8" s="15" t="n">
        <v>3685.3</v>
      </c>
      <c r="W8" s="15" t="n">
        <v>2506.8</v>
      </c>
      <c r="X8" s="15" t="n">
        <v>3232.2</v>
      </c>
      <c r="Y8" s="15" t="n">
        <v>6383.5</v>
      </c>
      <c r="Z8" s="15" t="n">
        <v>21137.9</v>
      </c>
      <c r="AA8" s="15" t="n">
        <v>14089.7</v>
      </c>
      <c r="AB8" s="15" t="n">
        <v>105494.4</v>
      </c>
      <c r="AC8" s="15" t="n">
        <v>108728.6</v>
      </c>
      <c r="AD8" s="15" t="n">
        <v>18898</v>
      </c>
      <c r="AE8" s="15" t="n">
        <v>9179.4</v>
      </c>
      <c r="AF8" s="15" t="n">
        <v>7261.7</v>
      </c>
      <c r="AG8" s="15" t="n">
        <v>25109.7</v>
      </c>
      <c r="AH8" s="15" t="n">
        <v>4599.9</v>
      </c>
      <c r="AI8" s="15" t="n">
        <v>32232.4</v>
      </c>
      <c r="AJ8" s="15" t="n">
        <v>8450.4</v>
      </c>
      <c r="AK8" s="15" t="n">
        <v>14833.7</v>
      </c>
      <c r="AL8" s="15" t="n">
        <v>29227.6</v>
      </c>
      <c r="AM8" s="15" t="n">
        <v>122322.4</v>
      </c>
      <c r="AN8" s="15" t="n">
        <v>150040.1</v>
      </c>
      <c r="AO8" s="15" t="n">
        <v>70774.8</v>
      </c>
      <c r="AP8" s="15" t="n">
        <v>54374.5</v>
      </c>
      <c r="AQ8" s="15" t="n">
        <v>72845.5</v>
      </c>
      <c r="AR8" s="15" t="n">
        <v>65866</v>
      </c>
      <c r="AS8" s="15" t="n">
        <v>98753.1</v>
      </c>
      <c r="AT8" s="15" t="n">
        <v>18789.8</v>
      </c>
      <c r="AU8" s="15" t="n">
        <v>17620.3</v>
      </c>
      <c r="AV8" s="15" t="n">
        <v>0</v>
      </c>
    </row>
    <row r="9" customFormat="false" ht="13.5" hidden="false" customHeight="false" outlineLevel="0" collapsed="false">
      <c r="A9" s="14"/>
      <c r="B9" s="14" t="s">
        <v>127</v>
      </c>
      <c r="C9" s="13"/>
      <c r="D9" s="16" t="n">
        <v>5187.6</v>
      </c>
      <c r="E9" s="16" t="n">
        <v>33.7</v>
      </c>
      <c r="F9" s="16" t="n">
        <v>753.1</v>
      </c>
      <c r="G9" s="16" t="n">
        <v>657.2</v>
      </c>
      <c r="H9" s="16" t="n">
        <v>22.2</v>
      </c>
      <c r="I9" s="16" t="n">
        <v>7623</v>
      </c>
      <c r="J9" s="16" t="n">
        <v>1139.9</v>
      </c>
      <c r="K9" s="16" t="n">
        <v>3124.3</v>
      </c>
      <c r="L9" s="16" t="n">
        <v>3506.3</v>
      </c>
      <c r="M9" s="16" t="n">
        <v>1239.4</v>
      </c>
      <c r="N9" s="16" t="n">
        <v>3176.2</v>
      </c>
      <c r="O9" s="16" t="n">
        <v>2686.9</v>
      </c>
      <c r="P9" s="16" t="n">
        <v>3104.6</v>
      </c>
      <c r="Q9" s="16" t="n">
        <v>3224.5</v>
      </c>
      <c r="R9" s="16" t="n">
        <v>5609.8</v>
      </c>
      <c r="S9" s="16" t="n">
        <v>7779.2</v>
      </c>
      <c r="T9" s="16" t="n">
        <v>4598.8</v>
      </c>
      <c r="U9" s="16" t="n">
        <v>6530.3</v>
      </c>
      <c r="V9" s="16" t="n">
        <v>11368.2</v>
      </c>
      <c r="W9" s="16" t="n">
        <v>4927.5</v>
      </c>
      <c r="X9" s="16" t="n">
        <v>1414.5</v>
      </c>
      <c r="Y9" s="16" t="n">
        <v>6058.4</v>
      </c>
      <c r="Z9" s="16" t="n">
        <v>7340.6</v>
      </c>
      <c r="AA9" s="16" t="n">
        <v>4181</v>
      </c>
      <c r="AB9" s="16" t="n">
        <v>27225</v>
      </c>
      <c r="AC9" s="16" t="n">
        <v>47297</v>
      </c>
      <c r="AD9" s="16" t="n">
        <v>11411.5</v>
      </c>
      <c r="AE9" s="16" t="n">
        <v>61.4</v>
      </c>
      <c r="AF9" s="16" t="n">
        <v>986.7</v>
      </c>
      <c r="AG9" s="16" t="n">
        <v>8924.4</v>
      </c>
      <c r="AH9" s="16" t="n">
        <v>1711.6</v>
      </c>
      <c r="AI9" s="16" t="n">
        <v>21587.8</v>
      </c>
      <c r="AJ9" s="16" t="n">
        <v>2938.1</v>
      </c>
      <c r="AK9" s="16" t="n">
        <v>3410</v>
      </c>
      <c r="AL9" s="16" t="n">
        <v>8116.7</v>
      </c>
      <c r="AM9" s="16" t="n">
        <v>16460.6</v>
      </c>
      <c r="AN9" s="16" t="n">
        <v>40187.5</v>
      </c>
      <c r="AO9" s="16" t="n">
        <v>21701.7</v>
      </c>
      <c r="AP9" s="16" t="n">
        <v>18232.9</v>
      </c>
      <c r="AQ9" s="16" t="n">
        <v>20274.1</v>
      </c>
      <c r="AR9" s="16" t="n">
        <v>21594.4</v>
      </c>
      <c r="AS9" s="16" t="n">
        <v>28391.1</v>
      </c>
      <c r="AT9" s="16" t="n">
        <v>5014.5</v>
      </c>
      <c r="AU9" s="16" t="n">
        <v>6007.1</v>
      </c>
      <c r="AV9" s="16" t="n">
        <v>204.9</v>
      </c>
    </row>
    <row r="10" customFormat="false" ht="13.5" hidden="false" customHeight="false" outlineLevel="0" collapsed="false">
      <c r="A10" s="14"/>
      <c r="B10" s="14" t="s">
        <v>128</v>
      </c>
      <c r="C10" s="13"/>
      <c r="D10" s="15" t="n">
        <v>2661.1</v>
      </c>
      <c r="E10" s="15" t="n">
        <v>50.7</v>
      </c>
      <c r="F10" s="15" t="n">
        <v>0</v>
      </c>
      <c r="G10" s="15" t="n">
        <v>296.4</v>
      </c>
      <c r="H10" s="15" t="n">
        <v>1.6</v>
      </c>
      <c r="I10" s="15" t="n">
        <v>9777.2</v>
      </c>
      <c r="J10" s="15" t="n">
        <v>1619.7</v>
      </c>
      <c r="K10" s="15" t="n">
        <v>1155.5</v>
      </c>
      <c r="L10" s="15" t="n">
        <v>2334.8</v>
      </c>
      <c r="M10" s="15" t="n">
        <v>1654.9</v>
      </c>
      <c r="N10" s="15" t="n">
        <v>10776.5</v>
      </c>
      <c r="O10" s="15" t="n">
        <v>9225.1</v>
      </c>
      <c r="P10" s="15" t="n">
        <v>2749.6</v>
      </c>
      <c r="Q10" s="15" t="n">
        <v>3157.3</v>
      </c>
      <c r="R10" s="15" t="n">
        <v>3870.1</v>
      </c>
      <c r="S10" s="15" t="n">
        <v>4761.4</v>
      </c>
      <c r="T10" s="15" t="n">
        <v>1930.9</v>
      </c>
      <c r="U10" s="15" t="n">
        <v>1326.2</v>
      </c>
      <c r="V10" s="15" t="n">
        <v>4596.7</v>
      </c>
      <c r="W10" s="15" t="n">
        <v>2776.6</v>
      </c>
      <c r="X10" s="15" t="n">
        <v>1049</v>
      </c>
      <c r="Y10" s="15" t="n">
        <v>3928.8</v>
      </c>
      <c r="Z10" s="15" t="n">
        <v>6389.4</v>
      </c>
      <c r="AA10" s="15" t="n">
        <v>4789.8</v>
      </c>
      <c r="AB10" s="15" t="n">
        <v>25450.1</v>
      </c>
      <c r="AC10" s="15" t="n">
        <v>56822.9</v>
      </c>
      <c r="AD10" s="15" t="n">
        <v>9875.3</v>
      </c>
      <c r="AE10" s="15" t="n">
        <v>1026.8</v>
      </c>
      <c r="AF10" s="15" t="n">
        <v>608</v>
      </c>
      <c r="AG10" s="15" t="n">
        <v>12882.9</v>
      </c>
      <c r="AH10" s="15" t="n">
        <v>2433.5</v>
      </c>
      <c r="AI10" s="15" t="n">
        <v>9215.5</v>
      </c>
      <c r="AJ10" s="15" t="n">
        <v>3706.1</v>
      </c>
      <c r="AK10" s="15" t="n">
        <v>6288.6</v>
      </c>
      <c r="AL10" s="15" t="n">
        <v>11024.4</v>
      </c>
      <c r="AM10" s="15" t="n">
        <v>30110.6</v>
      </c>
      <c r="AN10" s="15" t="n">
        <v>44984.8</v>
      </c>
      <c r="AO10" s="15" t="n">
        <v>49711</v>
      </c>
      <c r="AP10" s="15" t="n">
        <v>25016.6</v>
      </c>
      <c r="AQ10" s="15" t="n">
        <v>36419.9</v>
      </c>
      <c r="AR10" s="15" t="n">
        <v>33343.1</v>
      </c>
      <c r="AS10" s="15" t="n">
        <v>33980.7</v>
      </c>
      <c r="AT10" s="15" t="n">
        <v>3475.7</v>
      </c>
      <c r="AU10" s="15" t="n">
        <v>5986.3</v>
      </c>
      <c r="AV10" s="15" t="n">
        <v>571.5</v>
      </c>
    </row>
    <row r="11" customFormat="false" ht="13.5" hidden="false" customHeight="false" outlineLevel="0" collapsed="false">
      <c r="A11" s="14"/>
      <c r="B11" s="14" t="s">
        <v>129</v>
      </c>
      <c r="C11" s="13"/>
      <c r="D11" s="16" t="n">
        <v>30021</v>
      </c>
      <c r="E11" s="16" t="n">
        <v>2508.6</v>
      </c>
      <c r="F11" s="16" t="n">
        <v>53910.4</v>
      </c>
      <c r="G11" s="16" t="n">
        <v>19203.5</v>
      </c>
      <c r="H11" s="16" t="n">
        <v>11188.9</v>
      </c>
      <c r="I11" s="16" t="n">
        <v>27670</v>
      </c>
      <c r="J11" s="16" t="n">
        <v>1974.7</v>
      </c>
      <c r="K11" s="16" t="n">
        <v>8942.5</v>
      </c>
      <c r="L11" s="16" t="n">
        <v>10687.2</v>
      </c>
      <c r="M11" s="16" t="n">
        <v>9071.1</v>
      </c>
      <c r="N11" s="16" t="n">
        <v>12426.5</v>
      </c>
      <c r="O11" s="16" t="n">
        <v>4254.7</v>
      </c>
      <c r="P11" s="16" t="n">
        <v>8585.5</v>
      </c>
      <c r="Q11" s="16" t="n">
        <v>6333.4</v>
      </c>
      <c r="R11" s="16" t="n">
        <v>10019.9</v>
      </c>
      <c r="S11" s="16" t="n">
        <v>12276</v>
      </c>
      <c r="T11" s="16" t="n">
        <v>5255.2</v>
      </c>
      <c r="U11" s="16" t="n">
        <v>3265.2</v>
      </c>
      <c r="V11" s="16" t="n">
        <v>12674.8</v>
      </c>
      <c r="W11" s="16" t="n">
        <v>15086.5</v>
      </c>
      <c r="X11" s="16" t="n">
        <v>10093.3</v>
      </c>
      <c r="Y11" s="16" t="n">
        <v>13537.5</v>
      </c>
      <c r="Z11" s="16" t="n">
        <v>32525.5</v>
      </c>
      <c r="AA11" s="16" t="n">
        <v>8415.8</v>
      </c>
      <c r="AB11" s="16" t="n">
        <v>121622.8</v>
      </c>
      <c r="AC11" s="16" t="n">
        <v>173531.9</v>
      </c>
      <c r="AD11" s="16" t="n">
        <v>40432.4</v>
      </c>
      <c r="AE11" s="16" t="n">
        <v>1436.8</v>
      </c>
      <c r="AF11" s="16" t="n">
        <v>8283.9</v>
      </c>
      <c r="AG11" s="16" t="n">
        <v>17572.9</v>
      </c>
      <c r="AH11" s="16" t="n">
        <v>6715.3</v>
      </c>
      <c r="AI11" s="16" t="n">
        <v>36977.5</v>
      </c>
      <c r="AJ11" s="16" t="n">
        <v>15574.9</v>
      </c>
      <c r="AK11" s="16" t="n">
        <v>29078.6</v>
      </c>
      <c r="AL11" s="16" t="n">
        <v>30743</v>
      </c>
      <c r="AM11" s="16" t="n">
        <v>115864.3</v>
      </c>
      <c r="AN11" s="16" t="n">
        <v>196702.5</v>
      </c>
      <c r="AO11" s="16" t="n">
        <v>70832.1</v>
      </c>
      <c r="AP11" s="16" t="n">
        <v>50540.7</v>
      </c>
      <c r="AQ11" s="16" t="n">
        <v>115008</v>
      </c>
      <c r="AR11" s="16" t="n">
        <v>87663.7</v>
      </c>
      <c r="AS11" s="16" t="n">
        <v>119285.5</v>
      </c>
      <c r="AT11" s="16" t="n">
        <v>12546.9</v>
      </c>
      <c r="AU11" s="16" t="n">
        <v>18204.9</v>
      </c>
      <c r="AV11" s="16" t="n">
        <v>2708.8</v>
      </c>
    </row>
    <row r="12" customFormat="false" ht="13.5" hidden="false" customHeight="false" outlineLevel="0" collapsed="false">
      <c r="A12" s="14"/>
      <c r="B12" s="14" t="s">
        <v>130</v>
      </c>
      <c r="C12" s="13"/>
      <c r="D12" s="15" t="n">
        <v>8873.5</v>
      </c>
      <c r="E12" s="15" t="n">
        <v>1781.8</v>
      </c>
      <c r="F12" s="15" t="n">
        <v>151.2</v>
      </c>
      <c r="G12" s="15" t="n">
        <v>15356.6</v>
      </c>
      <c r="H12" s="15" t="n">
        <v>85</v>
      </c>
      <c r="I12" s="15" t="n">
        <v>11851.2</v>
      </c>
      <c r="J12" s="15" t="n">
        <v>492.3</v>
      </c>
      <c r="K12" s="15" t="n">
        <v>1391.2</v>
      </c>
      <c r="L12" s="15" t="n">
        <v>3397.2</v>
      </c>
      <c r="M12" s="15" t="n">
        <v>335</v>
      </c>
      <c r="N12" s="15" t="n">
        <v>1800.5</v>
      </c>
      <c r="O12" s="15" t="n">
        <v>677.7</v>
      </c>
      <c r="P12" s="15" t="n">
        <v>908.6</v>
      </c>
      <c r="Q12" s="15" t="n">
        <v>863.5</v>
      </c>
      <c r="R12" s="15" t="n">
        <v>14108.8</v>
      </c>
      <c r="S12" s="15" t="n">
        <v>1769</v>
      </c>
      <c r="T12" s="15" t="n">
        <v>790</v>
      </c>
      <c r="U12" s="15" t="n">
        <v>177.4</v>
      </c>
      <c r="V12" s="15" t="n">
        <v>927</v>
      </c>
      <c r="W12" s="15" t="n">
        <v>0</v>
      </c>
      <c r="X12" s="15" t="n">
        <v>1014.5</v>
      </c>
      <c r="Y12" s="15" t="n">
        <v>1349.8</v>
      </c>
      <c r="Z12" s="15" t="n">
        <v>6705.9</v>
      </c>
      <c r="AA12" s="15" t="n">
        <v>2034.6</v>
      </c>
      <c r="AB12" s="15" t="n">
        <v>19800.6</v>
      </c>
      <c r="AC12" s="15" t="n">
        <v>28615.7</v>
      </c>
      <c r="AD12" s="15" t="n">
        <v>6879.5</v>
      </c>
      <c r="AE12" s="15" t="n">
        <v>355.8</v>
      </c>
      <c r="AF12" s="15" t="n">
        <v>1444.4</v>
      </c>
      <c r="AG12" s="15" t="n">
        <v>5191.1</v>
      </c>
      <c r="AH12" s="15" t="n">
        <v>372.4</v>
      </c>
      <c r="AI12" s="15" t="n">
        <v>6712.3</v>
      </c>
      <c r="AJ12" s="15" t="n">
        <v>1662.4</v>
      </c>
      <c r="AK12" s="15" t="n">
        <v>2075.5</v>
      </c>
      <c r="AL12" s="15" t="n">
        <v>3057.2</v>
      </c>
      <c r="AM12" s="15" t="n">
        <v>14077.9</v>
      </c>
      <c r="AN12" s="15" t="n">
        <v>24664.5</v>
      </c>
      <c r="AO12" s="15" t="n">
        <v>19157.6</v>
      </c>
      <c r="AP12" s="15" t="n">
        <v>10502.1</v>
      </c>
      <c r="AQ12" s="15" t="n">
        <v>14425.2</v>
      </c>
      <c r="AR12" s="15" t="n">
        <v>15674</v>
      </c>
      <c r="AS12" s="15" t="n">
        <v>14668.6</v>
      </c>
      <c r="AT12" s="15" t="n">
        <v>2705.2</v>
      </c>
      <c r="AU12" s="15" t="n">
        <v>3292</v>
      </c>
      <c r="AV12" s="15" t="n">
        <v>0</v>
      </c>
    </row>
    <row r="13" customFormat="false" ht="13.5" hidden="false" customHeight="false" outlineLevel="0" collapsed="false">
      <c r="A13" s="14"/>
      <c r="B13" s="14" t="s">
        <v>131</v>
      </c>
      <c r="C13" s="13"/>
      <c r="D13" s="16" t="n">
        <v>20118.4</v>
      </c>
      <c r="E13" s="16" t="n">
        <v>644.5</v>
      </c>
      <c r="F13" s="16" t="n">
        <v>17569.3</v>
      </c>
      <c r="G13" s="16" t="n">
        <v>1873.5</v>
      </c>
      <c r="H13" s="16" t="n">
        <v>67.9</v>
      </c>
      <c r="I13" s="16" t="n">
        <v>10569.3</v>
      </c>
      <c r="J13" s="16" t="n">
        <v>3515.3</v>
      </c>
      <c r="K13" s="16" t="n">
        <v>349.8</v>
      </c>
      <c r="L13" s="16" t="n">
        <v>1662.8</v>
      </c>
      <c r="M13" s="16" t="n">
        <v>4386.1</v>
      </c>
      <c r="N13" s="16" t="n">
        <v>3401.7</v>
      </c>
      <c r="O13" s="16" t="n">
        <v>1403.7</v>
      </c>
      <c r="P13" s="16" t="n">
        <v>1000.4</v>
      </c>
      <c r="Q13" s="16" t="n">
        <v>4023.8</v>
      </c>
      <c r="R13" s="16" t="n">
        <v>1293.6</v>
      </c>
      <c r="S13" s="16" t="n">
        <v>964.4</v>
      </c>
      <c r="T13" s="16" t="n">
        <v>19</v>
      </c>
      <c r="U13" s="16" t="n">
        <v>693.8</v>
      </c>
      <c r="V13" s="16" t="n">
        <v>169.8</v>
      </c>
      <c r="W13" s="16" t="n">
        <v>624.1</v>
      </c>
      <c r="X13" s="16" t="n">
        <v>212.2</v>
      </c>
      <c r="Y13" s="16" t="n">
        <v>2901.9</v>
      </c>
      <c r="Z13" s="16" t="n">
        <v>7628.6</v>
      </c>
      <c r="AA13" s="16" t="n">
        <v>3383.3</v>
      </c>
      <c r="AB13" s="16" t="n">
        <v>21982.8</v>
      </c>
      <c r="AC13" s="16" t="n">
        <v>29274.1</v>
      </c>
      <c r="AD13" s="16" t="n">
        <v>11324.3</v>
      </c>
      <c r="AE13" s="16" t="n">
        <v>108.4</v>
      </c>
      <c r="AF13" s="16" t="n">
        <v>1645.9</v>
      </c>
      <c r="AG13" s="16" t="n">
        <v>3014</v>
      </c>
      <c r="AH13" s="16" t="n">
        <v>364</v>
      </c>
      <c r="AI13" s="16" t="n">
        <v>12917.5</v>
      </c>
      <c r="AJ13" s="16" t="n">
        <v>825.4</v>
      </c>
      <c r="AK13" s="16" t="n">
        <v>5730.7</v>
      </c>
      <c r="AL13" s="16" t="n">
        <v>3014.8</v>
      </c>
      <c r="AM13" s="16" t="n">
        <v>14391.9</v>
      </c>
      <c r="AN13" s="16" t="n">
        <v>29314.3</v>
      </c>
      <c r="AO13" s="16" t="n">
        <v>10468.7</v>
      </c>
      <c r="AP13" s="16" t="n">
        <v>12353.7</v>
      </c>
      <c r="AQ13" s="16" t="n">
        <v>20457.4</v>
      </c>
      <c r="AR13" s="16" t="n">
        <v>15968.6</v>
      </c>
      <c r="AS13" s="16" t="n">
        <v>13278.1</v>
      </c>
      <c r="AT13" s="16" t="n">
        <v>3221.3</v>
      </c>
      <c r="AU13" s="16" t="n">
        <v>2529.5</v>
      </c>
      <c r="AV13" s="16" t="n">
        <v>2070.7</v>
      </c>
    </row>
    <row r="14" customFormat="false" ht="13.5" hidden="false" customHeight="false" outlineLevel="0" collapsed="false">
      <c r="A14" s="14"/>
      <c r="B14" s="14" t="s">
        <v>132</v>
      </c>
      <c r="C14" s="13"/>
      <c r="D14" s="15" t="n">
        <v>2584.4</v>
      </c>
      <c r="E14" s="15" t="n">
        <v>35.2</v>
      </c>
      <c r="F14" s="15" t="n">
        <v>2.9</v>
      </c>
      <c r="G14" s="15" t="n">
        <v>180.6</v>
      </c>
      <c r="H14" s="15" t="n">
        <v>0.2</v>
      </c>
      <c r="I14" s="15" t="n">
        <v>2767.9</v>
      </c>
      <c r="J14" s="15" t="n">
        <v>176.2</v>
      </c>
      <c r="K14" s="15" t="n">
        <v>86.2</v>
      </c>
      <c r="L14" s="15" t="n">
        <v>310.3</v>
      </c>
      <c r="M14" s="15" t="n">
        <v>182.2</v>
      </c>
      <c r="N14" s="15" t="n">
        <v>379</v>
      </c>
      <c r="O14" s="15" t="n">
        <v>130.1</v>
      </c>
      <c r="P14" s="15" t="n">
        <v>111</v>
      </c>
      <c r="Q14" s="15" t="n">
        <v>336</v>
      </c>
      <c r="R14" s="15" t="n">
        <v>86.7</v>
      </c>
      <c r="S14" s="15" t="n">
        <v>178.9</v>
      </c>
      <c r="T14" s="15" t="n">
        <v>61.2</v>
      </c>
      <c r="U14" s="15" t="n">
        <v>195.3</v>
      </c>
      <c r="V14" s="15" t="n">
        <v>13</v>
      </c>
      <c r="W14" s="15" t="n">
        <v>20.6</v>
      </c>
      <c r="X14" s="15" t="n">
        <v>2.7</v>
      </c>
      <c r="Y14" s="15" t="n">
        <v>2182.3</v>
      </c>
      <c r="Z14" s="15" t="n">
        <v>1195.2</v>
      </c>
      <c r="AA14" s="15" t="n">
        <v>429.6</v>
      </c>
      <c r="AB14" s="15" t="n">
        <v>2783</v>
      </c>
      <c r="AC14" s="15" t="n">
        <v>5554.4</v>
      </c>
      <c r="AD14" s="15" t="n">
        <v>1281.8</v>
      </c>
      <c r="AE14" s="15" t="n">
        <v>224</v>
      </c>
      <c r="AF14" s="15" t="n">
        <v>213.4</v>
      </c>
      <c r="AG14" s="15" t="n">
        <v>803.7</v>
      </c>
      <c r="AH14" s="15" t="n">
        <v>198.7</v>
      </c>
      <c r="AI14" s="15" t="n">
        <v>2021.2</v>
      </c>
      <c r="AJ14" s="15" t="n">
        <v>204.9</v>
      </c>
      <c r="AK14" s="15" t="n">
        <v>984.3</v>
      </c>
      <c r="AL14" s="15" t="n">
        <v>1652.5</v>
      </c>
      <c r="AM14" s="15" t="n">
        <v>3338.2</v>
      </c>
      <c r="AN14" s="15" t="n">
        <v>4870.1</v>
      </c>
      <c r="AO14" s="15" t="n">
        <v>4109.2</v>
      </c>
      <c r="AP14" s="15" t="n">
        <v>2859.4</v>
      </c>
      <c r="AQ14" s="15" t="n">
        <v>2597.7</v>
      </c>
      <c r="AR14" s="15" t="n">
        <v>4560.4</v>
      </c>
      <c r="AS14" s="15" t="n">
        <v>3785.9</v>
      </c>
      <c r="AT14" s="15" t="n">
        <v>543.4</v>
      </c>
      <c r="AU14" s="15" t="n">
        <v>808.3</v>
      </c>
      <c r="AV14" s="15" t="n">
        <v>736.5</v>
      </c>
    </row>
    <row r="15" customFormat="false" ht="13.5" hidden="false" customHeight="false" outlineLevel="0" collapsed="false">
      <c r="A15" s="14"/>
      <c r="B15" s="14" t="s">
        <v>133</v>
      </c>
      <c r="C15" s="13"/>
      <c r="D15" s="16" t="n">
        <v>4790</v>
      </c>
      <c r="E15" s="16" t="n">
        <v>26.3</v>
      </c>
      <c r="F15" s="16" t="n">
        <v>1023.6</v>
      </c>
      <c r="G15" s="16" t="n">
        <v>392.2</v>
      </c>
      <c r="H15" s="16" t="n">
        <v>74.6</v>
      </c>
      <c r="I15" s="16" t="n">
        <v>4937.5</v>
      </c>
      <c r="J15" s="16" t="n">
        <v>1232.2</v>
      </c>
      <c r="K15" s="16" t="n">
        <v>1437.2</v>
      </c>
      <c r="L15" s="16" t="n">
        <v>1655.1</v>
      </c>
      <c r="M15" s="16" t="n">
        <v>102.7</v>
      </c>
      <c r="N15" s="16" t="n">
        <v>1956.1</v>
      </c>
      <c r="O15" s="16" t="n">
        <v>922.1</v>
      </c>
      <c r="P15" s="16" t="n">
        <v>4201.9</v>
      </c>
      <c r="Q15" s="16" t="n">
        <v>2532.3</v>
      </c>
      <c r="R15" s="16" t="n">
        <v>1858.1</v>
      </c>
      <c r="S15" s="16" t="n">
        <v>6379.3</v>
      </c>
      <c r="T15" s="16" t="n">
        <v>3310.6</v>
      </c>
      <c r="U15" s="16" t="n">
        <v>4403</v>
      </c>
      <c r="V15" s="16" t="n">
        <v>4984.3</v>
      </c>
      <c r="W15" s="16" t="n">
        <v>11510.9</v>
      </c>
      <c r="X15" s="16" t="n">
        <v>1103.3</v>
      </c>
      <c r="Y15" s="16" t="n">
        <v>3966.2</v>
      </c>
      <c r="Z15" s="16" t="n">
        <v>6191</v>
      </c>
      <c r="AA15" s="16" t="n">
        <v>2306.3</v>
      </c>
      <c r="AB15" s="16" t="n">
        <v>12372.5</v>
      </c>
      <c r="AC15" s="16" t="n">
        <v>25104.1</v>
      </c>
      <c r="AD15" s="16" t="n">
        <v>6617.3</v>
      </c>
      <c r="AE15" s="16" t="n">
        <v>14.8</v>
      </c>
      <c r="AF15" s="16" t="n">
        <v>177.2</v>
      </c>
      <c r="AG15" s="16" t="n">
        <v>4966</v>
      </c>
      <c r="AH15" s="16" t="n">
        <v>770.1</v>
      </c>
      <c r="AI15" s="16" t="n">
        <v>4655.3</v>
      </c>
      <c r="AJ15" s="16" t="n">
        <v>2459.4</v>
      </c>
      <c r="AK15" s="16" t="n">
        <v>2905.6</v>
      </c>
      <c r="AL15" s="16" t="n">
        <v>6775.2</v>
      </c>
      <c r="AM15" s="16" t="n">
        <v>8809</v>
      </c>
      <c r="AN15" s="16" t="n">
        <v>19251.5</v>
      </c>
      <c r="AO15" s="16" t="n">
        <v>11152.7</v>
      </c>
      <c r="AP15" s="16" t="n">
        <v>4079.4</v>
      </c>
      <c r="AQ15" s="16" t="n">
        <v>13916.8</v>
      </c>
      <c r="AR15" s="16" t="n">
        <v>9959.1</v>
      </c>
      <c r="AS15" s="16" t="n">
        <v>10306.3</v>
      </c>
      <c r="AT15" s="16" t="n">
        <v>2166.3</v>
      </c>
      <c r="AU15" s="16" t="n">
        <v>2385.3</v>
      </c>
      <c r="AV15" s="16" t="n">
        <v>247</v>
      </c>
    </row>
    <row r="16" customFormat="false" ht="13.5" hidden="false" customHeight="false" outlineLevel="0" collapsed="false">
      <c r="A16" s="14"/>
      <c r="B16" s="14" t="s">
        <v>134</v>
      </c>
      <c r="C16" s="13"/>
      <c r="D16" s="15" t="n">
        <v>3126.8</v>
      </c>
      <c r="E16" s="15" t="n">
        <v>476.7</v>
      </c>
      <c r="F16" s="15" t="n">
        <v>2975.8</v>
      </c>
      <c r="G16" s="15" t="n">
        <v>134.3</v>
      </c>
      <c r="H16" s="15" t="n">
        <v>338.7</v>
      </c>
      <c r="I16" s="15" t="n">
        <v>5410.6</v>
      </c>
      <c r="J16" s="15" t="n">
        <v>514.1</v>
      </c>
      <c r="K16" s="15" t="n">
        <v>672.1</v>
      </c>
      <c r="L16" s="15" t="n">
        <v>823.5</v>
      </c>
      <c r="M16" s="15" t="n">
        <v>940.3</v>
      </c>
      <c r="N16" s="15" t="n">
        <v>3170.1</v>
      </c>
      <c r="O16" s="15" t="n">
        <v>11348.3</v>
      </c>
      <c r="P16" s="15" t="n">
        <v>1393.2</v>
      </c>
      <c r="Q16" s="15" t="n">
        <v>1613.8</v>
      </c>
      <c r="R16" s="15" t="n">
        <v>551.9</v>
      </c>
      <c r="S16" s="15" t="n">
        <v>2757.8</v>
      </c>
      <c r="T16" s="15" t="n">
        <v>2854.5</v>
      </c>
      <c r="U16" s="15" t="n">
        <v>1306.2</v>
      </c>
      <c r="V16" s="15" t="n">
        <v>6930.8</v>
      </c>
      <c r="W16" s="15" t="n">
        <v>481.9</v>
      </c>
      <c r="X16" s="15" t="n">
        <v>269.3</v>
      </c>
      <c r="Y16" s="15" t="n">
        <v>4688.9</v>
      </c>
      <c r="Z16" s="15" t="n">
        <v>3788.4</v>
      </c>
      <c r="AA16" s="15" t="n">
        <v>2602.5</v>
      </c>
      <c r="AB16" s="15" t="n">
        <v>18819.4</v>
      </c>
      <c r="AC16" s="15" t="n">
        <v>39336.9</v>
      </c>
      <c r="AD16" s="15" t="n">
        <v>5290.7</v>
      </c>
      <c r="AE16" s="15" t="n">
        <v>3883.7</v>
      </c>
      <c r="AF16" s="15" t="n">
        <v>857.5</v>
      </c>
      <c r="AG16" s="15" t="n">
        <v>4024.8</v>
      </c>
      <c r="AH16" s="15" t="n">
        <v>886.6</v>
      </c>
      <c r="AI16" s="15" t="n">
        <v>5207.7</v>
      </c>
      <c r="AJ16" s="15" t="n">
        <v>4347</v>
      </c>
      <c r="AK16" s="15" t="n">
        <v>2853.3</v>
      </c>
      <c r="AL16" s="15" t="n">
        <v>6870.9</v>
      </c>
      <c r="AM16" s="15" t="n">
        <v>17339.3</v>
      </c>
      <c r="AN16" s="15" t="n">
        <v>31272.4</v>
      </c>
      <c r="AO16" s="15" t="n">
        <v>20172.2</v>
      </c>
      <c r="AP16" s="15" t="n">
        <v>10027.7</v>
      </c>
      <c r="AQ16" s="15" t="n">
        <v>14800.5</v>
      </c>
      <c r="AR16" s="15" t="n">
        <v>18622.4</v>
      </c>
      <c r="AS16" s="15" t="n">
        <v>31165.4</v>
      </c>
      <c r="AT16" s="15" t="n">
        <v>4733.2</v>
      </c>
      <c r="AU16" s="15" t="n">
        <v>4581.8</v>
      </c>
      <c r="AV16" s="15" t="n">
        <v>773.4</v>
      </c>
    </row>
    <row r="17" customFormat="false" ht="13.5" hidden="false" customHeight="false" outlineLevel="0" collapsed="false">
      <c r="A17" s="14"/>
      <c r="B17" s="14" t="s">
        <v>135</v>
      </c>
      <c r="C17" s="13"/>
      <c r="D17" s="16" t="n">
        <v>767.3</v>
      </c>
      <c r="E17" s="16" t="n">
        <v>47.3</v>
      </c>
      <c r="F17" s="16" t="n">
        <v>208.7</v>
      </c>
      <c r="G17" s="16" t="n">
        <v>83.9</v>
      </c>
      <c r="H17" s="16" t="n">
        <v>1.5</v>
      </c>
      <c r="I17" s="16" t="n">
        <v>474.8</v>
      </c>
      <c r="J17" s="16" t="n">
        <v>218.4</v>
      </c>
      <c r="K17" s="16" t="n">
        <v>662.5</v>
      </c>
      <c r="L17" s="16" t="n">
        <v>182</v>
      </c>
      <c r="M17" s="16" t="n">
        <v>93.1</v>
      </c>
      <c r="N17" s="16" t="n">
        <v>147.3</v>
      </c>
      <c r="O17" s="16" t="n">
        <v>20</v>
      </c>
      <c r="P17" s="16" t="n">
        <v>157.3</v>
      </c>
      <c r="Q17" s="16" t="n">
        <v>258.4</v>
      </c>
      <c r="R17" s="16" t="n">
        <v>17.1</v>
      </c>
      <c r="S17" s="16" t="n">
        <v>503.9</v>
      </c>
      <c r="T17" s="16" t="n">
        <v>174.5</v>
      </c>
      <c r="U17" s="16" t="n">
        <v>260.8</v>
      </c>
      <c r="V17" s="16" t="n">
        <v>181</v>
      </c>
      <c r="W17" s="16" t="n">
        <v>140.4</v>
      </c>
      <c r="X17" s="16" t="n">
        <v>36.9</v>
      </c>
      <c r="Y17" s="16" t="n">
        <v>520.6</v>
      </c>
      <c r="Z17" s="16" t="n">
        <v>937.6</v>
      </c>
      <c r="AA17" s="16" t="n">
        <v>176</v>
      </c>
      <c r="AB17" s="16" t="n">
        <v>1935.2</v>
      </c>
      <c r="AC17" s="16" t="n">
        <v>3113.4</v>
      </c>
      <c r="AD17" s="16" t="n">
        <v>774.9</v>
      </c>
      <c r="AE17" s="16" t="n">
        <v>141.3</v>
      </c>
      <c r="AF17" s="16" t="n">
        <v>4.1</v>
      </c>
      <c r="AG17" s="16" t="n">
        <v>963.3</v>
      </c>
      <c r="AH17" s="16" t="n">
        <v>79.5</v>
      </c>
      <c r="AI17" s="16" t="n">
        <v>525.2</v>
      </c>
      <c r="AJ17" s="16" t="n">
        <v>204.9</v>
      </c>
      <c r="AK17" s="16" t="n">
        <v>393.6</v>
      </c>
      <c r="AL17" s="16" t="n">
        <v>1060.5</v>
      </c>
      <c r="AM17" s="16" t="n">
        <v>1066.8</v>
      </c>
      <c r="AN17" s="16" t="n">
        <v>2834.3</v>
      </c>
      <c r="AO17" s="16" t="n">
        <v>1427</v>
      </c>
      <c r="AP17" s="16" t="n">
        <v>979.7</v>
      </c>
      <c r="AQ17" s="16" t="n">
        <v>1808.5</v>
      </c>
      <c r="AR17" s="16" t="n">
        <v>1308.5</v>
      </c>
      <c r="AS17" s="16" t="n">
        <v>1113.1</v>
      </c>
      <c r="AT17" s="16" t="n">
        <v>403.5</v>
      </c>
      <c r="AU17" s="16" t="n">
        <v>223.9</v>
      </c>
      <c r="AV17" s="16" t="n">
        <v>15.9</v>
      </c>
    </row>
    <row r="18" customFormat="false" ht="13.5" hidden="false" customHeight="false" outlineLevel="0" collapsed="false">
      <c r="A18" s="14"/>
      <c r="B18" s="14" t="s">
        <v>136</v>
      </c>
      <c r="C18" s="13"/>
      <c r="D18" s="15" t="n">
        <v>6442</v>
      </c>
      <c r="E18" s="15" t="n">
        <v>141.7</v>
      </c>
      <c r="F18" s="15" t="n">
        <v>179.6</v>
      </c>
      <c r="G18" s="15" t="n">
        <v>923.7</v>
      </c>
      <c r="H18" s="15" t="n">
        <v>67</v>
      </c>
      <c r="I18" s="15" t="n">
        <v>3240.5</v>
      </c>
      <c r="J18" s="15" t="n">
        <v>481.8</v>
      </c>
      <c r="K18" s="15" t="n">
        <v>1636.8</v>
      </c>
      <c r="L18" s="15" t="n">
        <v>4776.9</v>
      </c>
      <c r="M18" s="15" t="n">
        <v>866.8</v>
      </c>
      <c r="N18" s="15" t="n">
        <v>2902.8</v>
      </c>
      <c r="O18" s="15" t="n">
        <v>1841.1</v>
      </c>
      <c r="P18" s="15" t="n">
        <v>1267.2</v>
      </c>
      <c r="Q18" s="15" t="n">
        <v>1393.5</v>
      </c>
      <c r="R18" s="15" t="n">
        <v>2054.8</v>
      </c>
      <c r="S18" s="15" t="n">
        <v>3299.6</v>
      </c>
      <c r="T18" s="15" t="n">
        <v>4056.5</v>
      </c>
      <c r="U18" s="15" t="n">
        <v>2072.6</v>
      </c>
      <c r="V18" s="15" t="n">
        <v>6447.9</v>
      </c>
      <c r="W18" s="15" t="n">
        <v>870.4</v>
      </c>
      <c r="X18" s="15" t="n">
        <v>520.8</v>
      </c>
      <c r="Y18" s="15" t="n">
        <v>2641.8</v>
      </c>
      <c r="Z18" s="15" t="n">
        <v>4906.8</v>
      </c>
      <c r="AA18" s="15" t="n">
        <v>2176.5</v>
      </c>
      <c r="AB18" s="15" t="n">
        <v>17688.2</v>
      </c>
      <c r="AC18" s="15" t="n">
        <v>21347.9</v>
      </c>
      <c r="AD18" s="15" t="n">
        <v>5655.5</v>
      </c>
      <c r="AE18" s="15" t="n">
        <v>758.2</v>
      </c>
      <c r="AF18" s="15" t="n">
        <v>1019.2</v>
      </c>
      <c r="AG18" s="15" t="n">
        <v>2883.9</v>
      </c>
      <c r="AH18" s="15" t="n">
        <v>849.1</v>
      </c>
      <c r="AI18" s="15" t="n">
        <v>4324.6</v>
      </c>
      <c r="AJ18" s="15" t="n">
        <v>3970.3</v>
      </c>
      <c r="AK18" s="15" t="n">
        <v>2742.1</v>
      </c>
      <c r="AL18" s="15" t="n">
        <v>7302.9</v>
      </c>
      <c r="AM18" s="15" t="n">
        <v>7656</v>
      </c>
      <c r="AN18" s="15" t="n">
        <v>30514.4</v>
      </c>
      <c r="AO18" s="15" t="n">
        <v>12420</v>
      </c>
      <c r="AP18" s="15" t="n">
        <v>8923.2</v>
      </c>
      <c r="AQ18" s="15" t="n">
        <v>13410.8</v>
      </c>
      <c r="AR18" s="15" t="n">
        <v>12017.3</v>
      </c>
      <c r="AS18" s="15" t="n">
        <v>22249</v>
      </c>
      <c r="AT18" s="15" t="n">
        <v>2964.2</v>
      </c>
      <c r="AU18" s="15" t="n">
        <v>3786.1</v>
      </c>
      <c r="AV18" s="15" t="n">
        <v>416.9</v>
      </c>
    </row>
    <row r="19" customFormat="false" ht="13.5" hidden="false" customHeight="false" outlineLevel="0" collapsed="false">
      <c r="A19" s="14"/>
      <c r="B19" s="14" t="s">
        <v>137</v>
      </c>
      <c r="C19" s="13"/>
      <c r="D19" s="16" t="n">
        <v>44369</v>
      </c>
      <c r="E19" s="16" t="n">
        <v>888.7</v>
      </c>
      <c r="F19" s="16" t="n">
        <v>224.5</v>
      </c>
      <c r="G19" s="16" t="n">
        <v>1879.4</v>
      </c>
      <c r="H19" s="16" t="n">
        <v>137</v>
      </c>
      <c r="I19" s="16" t="n">
        <v>49138</v>
      </c>
      <c r="J19" s="16" t="n">
        <v>5602.2</v>
      </c>
      <c r="K19" s="16" t="n">
        <v>3913.1</v>
      </c>
      <c r="L19" s="16" t="n">
        <v>10277.9</v>
      </c>
      <c r="M19" s="16" t="n">
        <v>5930.9</v>
      </c>
      <c r="N19" s="16" t="n">
        <v>22694.9</v>
      </c>
      <c r="O19" s="16" t="n">
        <v>14565.4</v>
      </c>
      <c r="P19" s="16" t="n">
        <v>12552.9</v>
      </c>
      <c r="Q19" s="16" t="n">
        <v>9457.1</v>
      </c>
      <c r="R19" s="16" t="n">
        <v>7935.1</v>
      </c>
      <c r="S19" s="16" t="n">
        <v>23681.2</v>
      </c>
      <c r="T19" s="16" t="n">
        <v>14766.5</v>
      </c>
      <c r="U19" s="16" t="n">
        <v>7780</v>
      </c>
      <c r="V19" s="16" t="n">
        <v>13789.3</v>
      </c>
      <c r="W19" s="16" t="n">
        <v>14607.1</v>
      </c>
      <c r="X19" s="16" t="n">
        <v>18019</v>
      </c>
      <c r="Y19" s="16" t="n">
        <v>34261.2</v>
      </c>
      <c r="Z19" s="16" t="n">
        <v>42453</v>
      </c>
      <c r="AA19" s="16" t="n">
        <v>18577.1</v>
      </c>
      <c r="AB19" s="16" t="n">
        <v>139218.2</v>
      </c>
      <c r="AC19" s="16" t="n">
        <v>256341</v>
      </c>
      <c r="AD19" s="16" t="n">
        <v>54697</v>
      </c>
      <c r="AE19" s="16" t="n">
        <v>2087.9</v>
      </c>
      <c r="AF19" s="16" t="n">
        <v>8025.9</v>
      </c>
      <c r="AG19" s="16" t="n">
        <v>36408</v>
      </c>
      <c r="AH19" s="16" t="n">
        <v>10228.7</v>
      </c>
      <c r="AI19" s="16" t="n">
        <v>73102</v>
      </c>
      <c r="AJ19" s="16" t="n">
        <v>30308.7</v>
      </c>
      <c r="AK19" s="16" t="n">
        <v>29560.3</v>
      </c>
      <c r="AL19" s="16" t="n">
        <v>72879.9</v>
      </c>
      <c r="AM19" s="16" t="n">
        <v>95612.2</v>
      </c>
      <c r="AN19" s="16" t="n">
        <v>320033.6</v>
      </c>
      <c r="AO19" s="16" t="n">
        <v>201881</v>
      </c>
      <c r="AP19" s="16" t="n">
        <v>145401.9</v>
      </c>
      <c r="AQ19" s="16" t="n">
        <v>193549.4</v>
      </c>
      <c r="AR19" s="16" t="n">
        <v>133335.2</v>
      </c>
      <c r="AS19" s="16" t="n">
        <v>227396.9</v>
      </c>
      <c r="AT19" s="16" t="n">
        <v>34710.7</v>
      </c>
      <c r="AU19" s="16" t="n">
        <v>33394.9</v>
      </c>
      <c r="AV19" s="16" t="n">
        <v>3526.3</v>
      </c>
    </row>
    <row r="20" customFormat="false" ht="13.5" hidden="false" customHeight="false" outlineLevel="0" collapsed="false">
      <c r="A20" s="14"/>
      <c r="B20" s="14" t="s">
        <v>138</v>
      </c>
      <c r="C20" s="13"/>
      <c r="D20" s="15" t="n">
        <v>26269</v>
      </c>
      <c r="E20" s="15" t="n">
        <v>319.4</v>
      </c>
      <c r="F20" s="15" t="n">
        <v>2282.8</v>
      </c>
      <c r="G20" s="15" t="n">
        <v>2720.2</v>
      </c>
      <c r="H20" s="15" t="n">
        <v>131.4</v>
      </c>
      <c r="I20" s="15" t="n">
        <v>55841.8</v>
      </c>
      <c r="J20" s="15" t="n">
        <v>9525.1</v>
      </c>
      <c r="K20" s="15" t="n">
        <v>8185.5</v>
      </c>
      <c r="L20" s="15" t="n">
        <v>21669.8</v>
      </c>
      <c r="M20" s="15" t="n">
        <v>5354.9</v>
      </c>
      <c r="N20" s="15" t="n">
        <v>55642.8</v>
      </c>
      <c r="O20" s="15" t="n">
        <v>30237.8</v>
      </c>
      <c r="P20" s="15" t="n">
        <v>36021.7</v>
      </c>
      <c r="Q20" s="15" t="n">
        <v>21998.7</v>
      </c>
      <c r="R20" s="15" t="n">
        <v>27033</v>
      </c>
      <c r="S20" s="15" t="n">
        <v>69077</v>
      </c>
      <c r="T20" s="15" t="n">
        <v>51601.3</v>
      </c>
      <c r="U20" s="15" t="n">
        <v>54271</v>
      </c>
      <c r="V20" s="15" t="n">
        <v>126343.1</v>
      </c>
      <c r="W20" s="15" t="n">
        <v>164560.2</v>
      </c>
      <c r="X20" s="15" t="n">
        <v>17807.1</v>
      </c>
      <c r="Y20" s="15" t="n">
        <v>48116.4</v>
      </c>
      <c r="Z20" s="15" t="n">
        <v>70059.1</v>
      </c>
      <c r="AA20" s="15" t="n">
        <v>39827.2</v>
      </c>
      <c r="AB20" s="15" t="n">
        <v>176788.3</v>
      </c>
      <c r="AC20" s="15" t="n">
        <v>358817</v>
      </c>
      <c r="AD20" s="15" t="n">
        <v>60943.1</v>
      </c>
      <c r="AE20" s="15" t="n">
        <v>9006.4</v>
      </c>
      <c r="AF20" s="15" t="n">
        <v>8703.9</v>
      </c>
      <c r="AG20" s="15" t="n">
        <v>62052.3</v>
      </c>
      <c r="AH20" s="15" t="n">
        <v>19770</v>
      </c>
      <c r="AI20" s="15" t="n">
        <v>58389.9</v>
      </c>
      <c r="AJ20" s="15" t="n">
        <v>36974</v>
      </c>
      <c r="AK20" s="15" t="n">
        <v>31703.8</v>
      </c>
      <c r="AL20" s="15" t="n">
        <v>104709</v>
      </c>
      <c r="AM20" s="15" t="n">
        <v>137961</v>
      </c>
      <c r="AN20" s="15" t="n">
        <v>378743.2</v>
      </c>
      <c r="AO20" s="15" t="n">
        <v>231589.6</v>
      </c>
      <c r="AP20" s="15" t="n">
        <v>187560</v>
      </c>
      <c r="AQ20" s="15" t="n">
        <v>221092</v>
      </c>
      <c r="AR20" s="15" t="n">
        <v>163201.5</v>
      </c>
      <c r="AS20" s="15" t="n">
        <v>276328.4</v>
      </c>
      <c r="AT20" s="15" t="n">
        <v>48781.4</v>
      </c>
      <c r="AU20" s="15" t="n">
        <v>79761.7</v>
      </c>
      <c r="AV20" s="15" t="n">
        <v>8818.5</v>
      </c>
    </row>
    <row r="21" customFormat="false" ht="13.5" hidden="false" customHeight="false" outlineLevel="0" collapsed="false">
      <c r="A21" s="14"/>
      <c r="B21" s="14" t="s">
        <v>139</v>
      </c>
      <c r="C21" s="13"/>
      <c r="D21" s="16" t="n">
        <v>7305.5</v>
      </c>
      <c r="E21" s="16" t="n">
        <v>710.1</v>
      </c>
      <c r="F21" s="16" t="n">
        <v>108.5</v>
      </c>
      <c r="G21" s="16" t="n">
        <v>735.5</v>
      </c>
      <c r="H21" s="16" t="n">
        <v>22.3</v>
      </c>
      <c r="I21" s="16" t="n">
        <v>6105.7</v>
      </c>
      <c r="J21" s="16" t="n">
        <v>621.3</v>
      </c>
      <c r="K21" s="16" t="n">
        <v>115.1</v>
      </c>
      <c r="L21" s="16" t="n">
        <v>756.1</v>
      </c>
      <c r="M21" s="16" t="n">
        <v>934.7</v>
      </c>
      <c r="N21" s="16" t="n">
        <v>1145.1</v>
      </c>
      <c r="O21" s="16" t="n">
        <v>952.1</v>
      </c>
      <c r="P21" s="16" t="n">
        <v>696.6</v>
      </c>
      <c r="Q21" s="16" t="n">
        <v>962.4</v>
      </c>
      <c r="R21" s="16" t="n">
        <v>1316.5</v>
      </c>
      <c r="S21" s="16" t="n">
        <v>1211.8</v>
      </c>
      <c r="T21" s="16" t="n">
        <v>293.5</v>
      </c>
      <c r="U21" s="16" t="n">
        <v>381.4</v>
      </c>
      <c r="V21" s="16" t="n">
        <v>439.6</v>
      </c>
      <c r="W21" s="16" t="n">
        <v>58</v>
      </c>
      <c r="X21" s="16" t="n">
        <v>374.6</v>
      </c>
      <c r="Y21" s="16" t="n">
        <v>857.6</v>
      </c>
      <c r="Z21" s="16" t="n">
        <v>5708.1</v>
      </c>
      <c r="AA21" s="16" t="n">
        <v>2411.2</v>
      </c>
      <c r="AB21" s="16" t="n">
        <v>2766.9</v>
      </c>
      <c r="AC21" s="16" t="n">
        <v>23764</v>
      </c>
      <c r="AD21" s="16" t="n">
        <v>3352.6</v>
      </c>
      <c r="AE21" s="16" t="n">
        <v>5403.4</v>
      </c>
      <c r="AF21" s="16" t="n">
        <v>814.7</v>
      </c>
      <c r="AG21" s="16" t="n">
        <v>3529.2</v>
      </c>
      <c r="AH21" s="16" t="n">
        <v>589.4</v>
      </c>
      <c r="AI21" s="16" t="n">
        <v>13599.3</v>
      </c>
      <c r="AJ21" s="16" t="n">
        <v>860</v>
      </c>
      <c r="AK21" s="16" t="n">
        <v>3627.7</v>
      </c>
      <c r="AL21" s="16" t="n">
        <v>1580.9</v>
      </c>
      <c r="AM21" s="16" t="n">
        <v>10153.8</v>
      </c>
      <c r="AN21" s="16" t="n">
        <v>31239.5</v>
      </c>
      <c r="AO21" s="16" t="n">
        <v>6315.5</v>
      </c>
      <c r="AP21" s="16" t="n">
        <v>3373.9</v>
      </c>
      <c r="AQ21" s="16" t="n">
        <v>19546.2</v>
      </c>
      <c r="AR21" s="16" t="n">
        <v>10503.1</v>
      </c>
      <c r="AS21" s="16" t="n">
        <v>8158.8</v>
      </c>
      <c r="AT21" s="16" t="n">
        <v>3016.9</v>
      </c>
      <c r="AU21" s="16" t="n">
        <v>2730</v>
      </c>
      <c r="AV21" s="16" t="n">
        <v>735.3</v>
      </c>
    </row>
    <row r="22" customFormat="false" ht="13.5" hidden="false" customHeight="false" outlineLevel="0" collapsed="false">
      <c r="A22" s="14"/>
      <c r="B22" s="14" t="s">
        <v>140</v>
      </c>
      <c r="C22" s="13"/>
      <c r="D22" s="15" t="n">
        <v>5589.5</v>
      </c>
      <c r="E22" s="15" t="n">
        <v>21.1</v>
      </c>
      <c r="F22" s="15" t="n">
        <v>75.3</v>
      </c>
      <c r="G22" s="15" t="n">
        <v>147.5</v>
      </c>
      <c r="H22" s="15" t="n">
        <v>153.5</v>
      </c>
      <c r="I22" s="15" t="n">
        <v>2861.8</v>
      </c>
      <c r="J22" s="15" t="n">
        <v>615.3</v>
      </c>
      <c r="K22" s="15" t="n">
        <v>363.1</v>
      </c>
      <c r="L22" s="15" t="n">
        <v>878</v>
      </c>
      <c r="M22" s="15" t="n">
        <v>1025.2</v>
      </c>
      <c r="N22" s="15" t="n">
        <v>1732.7</v>
      </c>
      <c r="O22" s="15" t="n">
        <v>1732.7</v>
      </c>
      <c r="P22" s="15" t="n">
        <v>2036.2</v>
      </c>
      <c r="Q22" s="15" t="n">
        <v>1020</v>
      </c>
      <c r="R22" s="15" t="n">
        <v>912.7</v>
      </c>
      <c r="S22" s="15" t="n">
        <v>2143.6</v>
      </c>
      <c r="T22" s="15" t="n">
        <v>2756.5</v>
      </c>
      <c r="U22" s="15" t="n">
        <v>1410.4</v>
      </c>
      <c r="V22" s="15" t="n">
        <v>2119.2</v>
      </c>
      <c r="W22" s="15" t="n">
        <v>5786.4</v>
      </c>
      <c r="X22" s="15" t="n">
        <v>231</v>
      </c>
      <c r="Y22" s="15" t="n">
        <v>1805.9</v>
      </c>
      <c r="Z22" s="15" t="n">
        <v>2032.7</v>
      </c>
      <c r="AA22" s="15" t="n">
        <v>1156.1</v>
      </c>
      <c r="AB22" s="15" t="n">
        <v>7096.1</v>
      </c>
      <c r="AC22" s="15" t="n">
        <v>14706.8</v>
      </c>
      <c r="AD22" s="15" t="n">
        <v>4098.3</v>
      </c>
      <c r="AE22" s="15" t="n">
        <v>13.7</v>
      </c>
      <c r="AF22" s="15" t="n">
        <v>757.6</v>
      </c>
      <c r="AG22" s="15" t="n">
        <v>2597.6</v>
      </c>
      <c r="AH22" s="15" t="n">
        <v>621.1</v>
      </c>
      <c r="AI22" s="15" t="n">
        <v>2556.1</v>
      </c>
      <c r="AJ22" s="15" t="n">
        <v>1309.1</v>
      </c>
      <c r="AK22" s="15" t="n">
        <v>1801.9</v>
      </c>
      <c r="AL22" s="15" t="n">
        <v>3511.1</v>
      </c>
      <c r="AM22" s="15" t="n">
        <v>4730.1</v>
      </c>
      <c r="AN22" s="15" t="n">
        <v>10482.7</v>
      </c>
      <c r="AO22" s="15" t="n">
        <v>8319.2</v>
      </c>
      <c r="AP22" s="15" t="n">
        <v>5391.3</v>
      </c>
      <c r="AQ22" s="15" t="n">
        <v>10712.2</v>
      </c>
      <c r="AR22" s="15" t="n">
        <v>5971.2</v>
      </c>
      <c r="AS22" s="15" t="n">
        <v>6075.2</v>
      </c>
      <c r="AT22" s="15" t="n">
        <v>1956.3</v>
      </c>
      <c r="AU22" s="15" t="n">
        <v>1895.6</v>
      </c>
      <c r="AV22" s="15" t="n">
        <v>45.6</v>
      </c>
    </row>
    <row r="23" customFormat="false" ht="13.5" hidden="false" customHeight="false" outlineLevel="0" collapsed="false">
      <c r="A23" s="14"/>
      <c r="B23" s="14" t="s">
        <v>141</v>
      </c>
      <c r="C23" s="13"/>
      <c r="D23" s="16" t="n">
        <v>220.9</v>
      </c>
      <c r="E23" s="16" t="n">
        <v>798.4</v>
      </c>
      <c r="F23" s="16" t="n">
        <v>1.5</v>
      </c>
      <c r="G23" s="16" t="n">
        <v>28.1</v>
      </c>
      <c r="H23" s="16" t="n">
        <v>0.1</v>
      </c>
      <c r="I23" s="16" t="n">
        <v>1010.8</v>
      </c>
      <c r="J23" s="16" t="n">
        <v>27.6</v>
      </c>
      <c r="K23" s="16" t="n">
        <v>16.6</v>
      </c>
      <c r="L23" s="16" t="n">
        <v>53</v>
      </c>
      <c r="M23" s="16" t="n">
        <v>4</v>
      </c>
      <c r="N23" s="16" t="n">
        <v>43.4</v>
      </c>
      <c r="O23" s="16" t="n">
        <v>-4.2</v>
      </c>
      <c r="P23" s="16" t="n">
        <v>32.1</v>
      </c>
      <c r="Q23" s="16" t="n">
        <v>121.9</v>
      </c>
      <c r="R23" s="16" t="n">
        <v>298</v>
      </c>
      <c r="S23" s="16" t="n">
        <v>178.6</v>
      </c>
      <c r="T23" s="16" t="n">
        <v>11</v>
      </c>
      <c r="U23" s="16" t="n">
        <v>19.4</v>
      </c>
      <c r="V23" s="16" t="n">
        <v>189.9</v>
      </c>
      <c r="W23" s="16" t="n">
        <v>5</v>
      </c>
      <c r="X23" s="16" t="n">
        <v>4.6</v>
      </c>
      <c r="Y23" s="16" t="n">
        <v>274.6</v>
      </c>
      <c r="Z23" s="16" t="n">
        <v>823.1</v>
      </c>
      <c r="AA23" s="16" t="n">
        <v>192.4</v>
      </c>
      <c r="AB23" s="16" t="n">
        <v>1838.8</v>
      </c>
      <c r="AC23" s="16" t="n">
        <v>2124.9</v>
      </c>
      <c r="AD23" s="16" t="n">
        <v>285.4</v>
      </c>
      <c r="AE23" s="16" t="n">
        <v>183.2</v>
      </c>
      <c r="AF23" s="16" t="n">
        <v>628.1</v>
      </c>
      <c r="AG23" s="16" t="n">
        <v>458.7</v>
      </c>
      <c r="AH23" s="16" t="n">
        <v>68.3</v>
      </c>
      <c r="AI23" s="16" t="n">
        <v>890.4</v>
      </c>
      <c r="AJ23" s="16" t="n">
        <v>108.5</v>
      </c>
      <c r="AK23" s="16" t="n">
        <v>295.4</v>
      </c>
      <c r="AL23" s="16" t="n">
        <v>644.3</v>
      </c>
      <c r="AM23" s="16" t="n">
        <v>1380.7</v>
      </c>
      <c r="AN23" s="16" t="n">
        <v>2694.3</v>
      </c>
      <c r="AO23" s="16" t="n">
        <v>1011.4</v>
      </c>
      <c r="AP23" s="16" t="n">
        <v>1041.3</v>
      </c>
      <c r="AQ23" s="16" t="n">
        <v>1269</v>
      </c>
      <c r="AR23" s="16" t="n">
        <v>1420.2</v>
      </c>
      <c r="AS23" s="16" t="n">
        <v>1964.4</v>
      </c>
      <c r="AT23" s="16" t="n">
        <v>333.2</v>
      </c>
      <c r="AU23" s="16" t="n">
        <v>351.3</v>
      </c>
      <c r="AV23" s="16" t="n">
        <v>12.6</v>
      </c>
    </row>
    <row r="24" customFormat="false" ht="13.5" hidden="false" customHeight="false" outlineLevel="0" collapsed="false">
      <c r="A24" s="14"/>
      <c r="B24" s="14" t="s">
        <v>142</v>
      </c>
      <c r="C24" s="13"/>
      <c r="D24" s="15" t="n">
        <v>3198</v>
      </c>
      <c r="E24" s="15" t="n">
        <v>182</v>
      </c>
      <c r="F24" s="15" t="n">
        <v>33.7</v>
      </c>
      <c r="G24" s="15" t="n">
        <v>678.7</v>
      </c>
      <c r="H24" s="15" t="n">
        <v>16.2</v>
      </c>
      <c r="I24" s="15" t="n">
        <v>10793.7</v>
      </c>
      <c r="J24" s="15" t="n">
        <v>177.1</v>
      </c>
      <c r="K24" s="15" t="n">
        <v>407.6</v>
      </c>
      <c r="L24" s="15" t="n">
        <v>619.3</v>
      </c>
      <c r="M24" s="15" t="n">
        <v>11636.7</v>
      </c>
      <c r="N24" s="15" t="n">
        <v>14793.3</v>
      </c>
      <c r="O24" s="15" t="n">
        <v>43630</v>
      </c>
      <c r="P24" s="15" t="n">
        <v>1183.1</v>
      </c>
      <c r="Q24" s="15" t="n">
        <v>1575.6</v>
      </c>
      <c r="R24" s="15" t="n">
        <v>357.1</v>
      </c>
      <c r="S24" s="15" t="n">
        <v>1174.3</v>
      </c>
      <c r="T24" s="15" t="n">
        <v>13010.4</v>
      </c>
      <c r="U24" s="15" t="n">
        <v>512.4</v>
      </c>
      <c r="V24" s="15" t="n">
        <v>4350.8</v>
      </c>
      <c r="W24" s="15" t="n">
        <v>223.9</v>
      </c>
      <c r="X24" s="15" t="n">
        <v>211.3</v>
      </c>
      <c r="Y24" s="15" t="n">
        <v>20340.4</v>
      </c>
      <c r="Z24" s="15" t="n">
        <v>3567.7</v>
      </c>
      <c r="AA24" s="15" t="n">
        <v>1449.7</v>
      </c>
      <c r="AB24" s="15" t="n">
        <v>9295</v>
      </c>
      <c r="AC24" s="15" t="n">
        <v>28081.7</v>
      </c>
      <c r="AD24" s="15" t="n">
        <v>2911.5</v>
      </c>
      <c r="AE24" s="15" t="n">
        <v>70.3</v>
      </c>
      <c r="AF24" s="15" t="n">
        <v>1691.5</v>
      </c>
      <c r="AG24" s="15" t="n">
        <v>1582.2</v>
      </c>
      <c r="AH24" s="15" t="n">
        <v>950.1</v>
      </c>
      <c r="AI24" s="15" t="n">
        <v>6401.1</v>
      </c>
      <c r="AJ24" s="15" t="n">
        <v>21411.2</v>
      </c>
      <c r="AK24" s="15" t="n">
        <v>3639.3</v>
      </c>
      <c r="AL24" s="15" t="n">
        <v>20545.1</v>
      </c>
      <c r="AM24" s="15" t="n">
        <v>21626.5</v>
      </c>
      <c r="AN24" s="15" t="n">
        <v>23223.6</v>
      </c>
      <c r="AO24" s="15" t="n">
        <v>16533</v>
      </c>
      <c r="AP24" s="15" t="n">
        <v>22880</v>
      </c>
      <c r="AQ24" s="15" t="n">
        <v>11640.1</v>
      </c>
      <c r="AR24" s="15" t="n">
        <v>9594.3</v>
      </c>
      <c r="AS24" s="15" t="n">
        <v>16834</v>
      </c>
      <c r="AT24" s="15" t="n">
        <v>2877.4</v>
      </c>
      <c r="AU24" s="15" t="n">
        <v>1897.6</v>
      </c>
      <c r="AV24" s="15" t="n">
        <v>110.6</v>
      </c>
    </row>
    <row r="25" customFormat="false" ht="13.5" hidden="false" customHeight="false" outlineLevel="0" collapsed="false">
      <c r="A25" s="14"/>
      <c r="B25" s="17" t="s">
        <v>143</v>
      </c>
      <c r="C25" s="13"/>
      <c r="D25" s="16" t="n">
        <v>3989.5</v>
      </c>
      <c r="E25" s="16" t="n">
        <v>245.2</v>
      </c>
      <c r="F25" s="16" t="n">
        <v>264.6</v>
      </c>
      <c r="G25" s="16" t="n">
        <v>2692.4</v>
      </c>
      <c r="H25" s="16" t="n">
        <v>146.4</v>
      </c>
      <c r="I25" s="16" t="n">
        <v>4690</v>
      </c>
      <c r="J25" s="16" t="n">
        <v>761.8</v>
      </c>
      <c r="K25" s="16" t="n">
        <v>210</v>
      </c>
      <c r="L25" s="16" t="n">
        <v>1249.1</v>
      </c>
      <c r="M25" s="16" t="n">
        <v>3533.2</v>
      </c>
      <c r="N25" s="16" t="n">
        <v>4066.4</v>
      </c>
      <c r="O25" s="16" t="n">
        <v>3303.5</v>
      </c>
      <c r="P25" s="16" t="n">
        <v>1917.3</v>
      </c>
      <c r="Q25" s="16" t="n">
        <v>1196.1</v>
      </c>
      <c r="R25" s="16" t="n">
        <v>593.6</v>
      </c>
      <c r="S25" s="16" t="n">
        <v>3463.7</v>
      </c>
      <c r="T25" s="16" t="n">
        <v>9700.5</v>
      </c>
      <c r="U25" s="16" t="n">
        <v>560.6</v>
      </c>
      <c r="V25" s="16" t="n">
        <v>1948.4</v>
      </c>
      <c r="W25" s="16" t="n">
        <v>384.5</v>
      </c>
      <c r="X25" s="16" t="n">
        <v>1589.9</v>
      </c>
      <c r="Y25" s="16" t="n">
        <v>2137.8</v>
      </c>
      <c r="Z25" s="16" t="n">
        <v>5271.3</v>
      </c>
      <c r="AA25" s="16" t="n">
        <v>625.9</v>
      </c>
      <c r="AB25" s="16" t="n">
        <v>21645.5</v>
      </c>
      <c r="AC25" s="16" t="n">
        <v>32293.2</v>
      </c>
      <c r="AD25" s="16" t="n">
        <v>5369.3</v>
      </c>
      <c r="AE25" s="16" t="n">
        <v>1044.8</v>
      </c>
      <c r="AF25" s="16" t="n">
        <v>3103</v>
      </c>
      <c r="AG25" s="16" t="n">
        <v>877.2</v>
      </c>
      <c r="AH25" s="16" t="n">
        <v>662.9</v>
      </c>
      <c r="AI25" s="16" t="n">
        <v>6720.5</v>
      </c>
      <c r="AJ25" s="16" t="n">
        <v>1972.3</v>
      </c>
      <c r="AK25" s="16" t="n">
        <v>5995.6</v>
      </c>
      <c r="AL25" s="16" t="n">
        <v>22926.1</v>
      </c>
      <c r="AM25" s="16" t="n">
        <v>16169.8</v>
      </c>
      <c r="AN25" s="16" t="n">
        <v>51180.2</v>
      </c>
      <c r="AO25" s="16" t="n">
        <v>24485.9</v>
      </c>
      <c r="AP25" s="16" t="n">
        <v>12628.8</v>
      </c>
      <c r="AQ25" s="16" t="n">
        <v>19788.3</v>
      </c>
      <c r="AR25" s="16" t="n">
        <v>22426.7</v>
      </c>
      <c r="AS25" s="16" t="n">
        <v>20658.7</v>
      </c>
      <c r="AT25" s="16" t="n">
        <v>5957.9</v>
      </c>
      <c r="AU25" s="16" t="n">
        <v>3372.2</v>
      </c>
      <c r="AV25" s="16" t="n">
        <v>916.4</v>
      </c>
    </row>
    <row r="26" customFormat="false" ht="13.5" hidden="false" customHeight="false" outlineLevel="0" collapsed="false">
      <c r="A26" s="14"/>
      <c r="B26" s="14" t="s">
        <v>144</v>
      </c>
      <c r="C26" s="13"/>
      <c r="D26" s="15" t="n">
        <v>39896.5</v>
      </c>
      <c r="E26" s="15" t="n">
        <v>1114.4</v>
      </c>
      <c r="F26" s="15" t="n">
        <v>3416</v>
      </c>
      <c r="G26" s="15" t="n">
        <v>1464.8</v>
      </c>
      <c r="H26" s="15" t="n">
        <v>236.7</v>
      </c>
      <c r="I26" s="15" t="n">
        <v>34535.4</v>
      </c>
      <c r="J26" s="15" t="n">
        <v>30522.5</v>
      </c>
      <c r="K26" s="15" t="n">
        <v>5546.9</v>
      </c>
      <c r="L26" s="15" t="n">
        <v>11810.5</v>
      </c>
      <c r="M26" s="15" t="n">
        <v>3598.1</v>
      </c>
      <c r="N26" s="15" t="n">
        <v>14555.9</v>
      </c>
      <c r="O26" s="15" t="n">
        <v>11049.8</v>
      </c>
      <c r="P26" s="15" t="n">
        <v>15044.2</v>
      </c>
      <c r="Q26" s="15" t="n">
        <v>11502.4</v>
      </c>
      <c r="R26" s="15" t="n">
        <v>11146.7</v>
      </c>
      <c r="S26" s="15" t="n">
        <v>39396.6</v>
      </c>
      <c r="T26" s="15" t="n">
        <v>9898.8</v>
      </c>
      <c r="U26" s="15" t="n">
        <v>13532.7</v>
      </c>
      <c r="V26" s="15" t="n">
        <v>46114.7</v>
      </c>
      <c r="W26" s="15" t="n">
        <v>17992.1</v>
      </c>
      <c r="X26" s="15" t="n">
        <v>9228.6</v>
      </c>
      <c r="Y26" s="15" t="n">
        <v>27373</v>
      </c>
      <c r="Z26" s="15" t="n">
        <v>29594.2</v>
      </c>
      <c r="AA26" s="15" t="n">
        <v>19230.9</v>
      </c>
      <c r="AB26" s="15" t="n">
        <v>79692.9</v>
      </c>
      <c r="AC26" s="15" t="n">
        <v>224369</v>
      </c>
      <c r="AD26" s="15" t="n">
        <v>53544.6</v>
      </c>
      <c r="AE26" s="15" t="n">
        <v>4399</v>
      </c>
      <c r="AF26" s="15" t="n">
        <v>2898.5</v>
      </c>
      <c r="AG26" s="15" t="n">
        <v>39340.7</v>
      </c>
      <c r="AH26" s="15" t="n">
        <v>3766.6</v>
      </c>
      <c r="AI26" s="15" t="n">
        <v>73668</v>
      </c>
      <c r="AJ26" s="15" t="n">
        <v>10610.6</v>
      </c>
      <c r="AK26" s="15" t="n">
        <v>20692.8</v>
      </c>
      <c r="AL26" s="15" t="n">
        <v>37562</v>
      </c>
      <c r="AM26" s="15" t="n">
        <v>91254.1</v>
      </c>
      <c r="AN26" s="15" t="n">
        <v>253374.8</v>
      </c>
      <c r="AO26" s="15" t="n">
        <v>119391.4</v>
      </c>
      <c r="AP26" s="15" t="n">
        <v>61614.4</v>
      </c>
      <c r="AQ26" s="15" t="n">
        <v>122544</v>
      </c>
      <c r="AR26" s="15" t="n">
        <v>76864</v>
      </c>
      <c r="AS26" s="15" t="n">
        <v>111321.7</v>
      </c>
      <c r="AT26" s="15" t="n">
        <v>21328.4</v>
      </c>
      <c r="AU26" s="15" t="n">
        <v>33754.9</v>
      </c>
      <c r="AV26" s="15" t="n">
        <v>21382.5</v>
      </c>
    </row>
    <row r="27" customFormat="false" ht="13.5" hidden="false" customHeight="false" outlineLevel="0" collapsed="false">
      <c r="A27" s="14"/>
      <c r="B27" s="14" t="s">
        <v>145</v>
      </c>
      <c r="C27" s="13"/>
      <c r="D27" s="16" t="n">
        <v>43009.4</v>
      </c>
      <c r="E27" s="16" t="n">
        <v>6652</v>
      </c>
      <c r="F27" s="16" t="n">
        <v>874.5</v>
      </c>
      <c r="G27" s="16" t="n">
        <v>1817.5</v>
      </c>
      <c r="H27" s="16" t="n">
        <v>587.1</v>
      </c>
      <c r="I27" s="16" t="n">
        <v>113849.5</v>
      </c>
      <c r="J27" s="16" t="n">
        <v>13248</v>
      </c>
      <c r="K27" s="16" t="n">
        <v>8304.2</v>
      </c>
      <c r="L27" s="16" t="n">
        <v>41540.3</v>
      </c>
      <c r="M27" s="16" t="n">
        <v>20594</v>
      </c>
      <c r="N27" s="16" t="n">
        <v>61044</v>
      </c>
      <c r="O27" s="16" t="n">
        <v>37565.6</v>
      </c>
      <c r="P27" s="16" t="n">
        <v>48154.8</v>
      </c>
      <c r="Q27" s="16" t="n">
        <v>26571</v>
      </c>
      <c r="R27" s="16" t="n">
        <v>84119.1</v>
      </c>
      <c r="S27" s="16" t="n">
        <v>48252</v>
      </c>
      <c r="T27" s="16" t="n">
        <v>77635.9</v>
      </c>
      <c r="U27" s="16" t="n">
        <v>64461.3</v>
      </c>
      <c r="V27" s="16" t="n">
        <v>148967.3</v>
      </c>
      <c r="W27" s="16" t="n">
        <v>110580.2</v>
      </c>
      <c r="X27" s="16" t="n">
        <v>18108.8</v>
      </c>
      <c r="Y27" s="16" t="n">
        <v>68605.9</v>
      </c>
      <c r="Z27" s="16" t="n">
        <v>65641.7</v>
      </c>
      <c r="AA27" s="16" t="n">
        <v>73436</v>
      </c>
      <c r="AB27" s="16" t="n">
        <v>255088.9</v>
      </c>
      <c r="AC27" s="16" t="n">
        <v>622150.4</v>
      </c>
      <c r="AD27" s="16" t="n">
        <v>158880.1</v>
      </c>
      <c r="AE27" s="16" t="n">
        <v>10782.2</v>
      </c>
      <c r="AF27" s="16" t="n">
        <v>6747.3</v>
      </c>
      <c r="AG27" s="16" t="n">
        <v>65726.6</v>
      </c>
      <c r="AH27" s="16" t="n">
        <v>10134.9</v>
      </c>
      <c r="AI27" s="16" t="n">
        <v>120217.5</v>
      </c>
      <c r="AJ27" s="16" t="n">
        <v>42307.7</v>
      </c>
      <c r="AK27" s="16" t="n">
        <v>83713.2</v>
      </c>
      <c r="AL27" s="16" t="n">
        <v>106119.1</v>
      </c>
      <c r="AM27" s="16" t="n">
        <v>194119.4</v>
      </c>
      <c r="AN27" s="16" t="n">
        <v>556653</v>
      </c>
      <c r="AO27" s="16" t="n">
        <v>216611.6</v>
      </c>
      <c r="AP27" s="16" t="n">
        <v>167385.7</v>
      </c>
      <c r="AQ27" s="16" t="n">
        <v>234572</v>
      </c>
      <c r="AR27" s="16" t="n">
        <v>163421.3</v>
      </c>
      <c r="AS27" s="16" t="n">
        <v>365034.8</v>
      </c>
      <c r="AT27" s="16" t="n">
        <v>43965.4</v>
      </c>
      <c r="AU27" s="16" t="n">
        <v>60647.2</v>
      </c>
      <c r="AV27" s="16" t="n">
        <v>0</v>
      </c>
    </row>
    <row r="28" customFormat="false" ht="13.5" hidden="false" customHeight="false" outlineLevel="0" collapsed="false">
      <c r="A28" s="14"/>
      <c r="B28" s="14" t="s">
        <v>146</v>
      </c>
      <c r="C28" s="13"/>
      <c r="D28" s="15" t="n">
        <v>27126.4</v>
      </c>
      <c r="E28" s="15" t="n">
        <v>2996.3</v>
      </c>
      <c r="F28" s="15" t="n">
        <v>272.3</v>
      </c>
      <c r="G28" s="15" t="n">
        <v>1647.9</v>
      </c>
      <c r="H28" s="15" t="n">
        <v>13.7</v>
      </c>
      <c r="I28" s="15" t="n">
        <v>21223.5</v>
      </c>
      <c r="J28" s="15" t="n">
        <v>14458</v>
      </c>
      <c r="K28" s="15" t="n">
        <v>2037.6</v>
      </c>
      <c r="L28" s="15" t="n">
        <v>11644.3</v>
      </c>
      <c r="M28" s="15" t="n">
        <v>13500.3</v>
      </c>
      <c r="N28" s="15" t="n">
        <v>36768.6</v>
      </c>
      <c r="O28" s="15" t="n">
        <v>7820.1</v>
      </c>
      <c r="P28" s="15" t="n">
        <v>23660.9</v>
      </c>
      <c r="Q28" s="15" t="n">
        <v>11901.3</v>
      </c>
      <c r="R28" s="15" t="n">
        <v>26798.6</v>
      </c>
      <c r="S28" s="15" t="n">
        <v>32878.2</v>
      </c>
      <c r="T28" s="15" t="n">
        <v>134821.4</v>
      </c>
      <c r="U28" s="15" t="n">
        <v>26628.2</v>
      </c>
      <c r="V28" s="15" t="n">
        <v>40212.9</v>
      </c>
      <c r="W28" s="15" t="n">
        <v>34269</v>
      </c>
      <c r="X28" s="15" t="n">
        <v>10035.8</v>
      </c>
      <c r="Y28" s="15" t="n">
        <v>10814.6</v>
      </c>
      <c r="Z28" s="15" t="n">
        <v>21445.5</v>
      </c>
      <c r="AA28" s="15" t="n">
        <v>10497.6</v>
      </c>
      <c r="AB28" s="15" t="n">
        <v>93887.4</v>
      </c>
      <c r="AC28" s="15" t="n">
        <v>123957.1</v>
      </c>
      <c r="AD28" s="15" t="n">
        <v>24688.6</v>
      </c>
      <c r="AE28" s="15" t="n">
        <v>2551.9</v>
      </c>
      <c r="AF28" s="15" t="n">
        <v>5378.1</v>
      </c>
      <c r="AG28" s="15" t="n">
        <v>16840.6</v>
      </c>
      <c r="AH28" s="15" t="n">
        <v>3176.6</v>
      </c>
      <c r="AI28" s="15" t="n">
        <v>39990.2</v>
      </c>
      <c r="AJ28" s="15" t="n">
        <v>26219.3</v>
      </c>
      <c r="AK28" s="15" t="n">
        <v>16859.2</v>
      </c>
      <c r="AL28" s="15" t="n">
        <v>29194.3</v>
      </c>
      <c r="AM28" s="15" t="n">
        <v>94674.7</v>
      </c>
      <c r="AN28" s="15" t="n">
        <v>125572.6</v>
      </c>
      <c r="AO28" s="15" t="n">
        <v>97219.6</v>
      </c>
      <c r="AP28" s="15" t="n">
        <v>55978.3</v>
      </c>
      <c r="AQ28" s="15" t="n">
        <v>104373.3</v>
      </c>
      <c r="AR28" s="15" t="n">
        <v>82395.7</v>
      </c>
      <c r="AS28" s="15" t="n">
        <v>73719.4</v>
      </c>
      <c r="AT28" s="15" t="n">
        <v>16689</v>
      </c>
      <c r="AU28" s="15" t="n">
        <v>19105</v>
      </c>
      <c r="AV28" s="15" t="n">
        <v>2012.3</v>
      </c>
    </row>
    <row r="29" customFormat="false" ht="13.5" hidden="false" customHeight="false" outlineLevel="0" collapsed="false">
      <c r="A29" s="14"/>
      <c r="B29" s="14" t="s">
        <v>147</v>
      </c>
      <c r="C29" s="13"/>
      <c r="D29" s="16" t="n">
        <v>1182.1</v>
      </c>
      <c r="E29" s="16" t="n">
        <v>39.3</v>
      </c>
      <c r="F29" s="16" t="n">
        <v>1.2</v>
      </c>
      <c r="G29" s="16" t="n">
        <v>145.1</v>
      </c>
      <c r="H29" s="16" t="n">
        <v>0.3</v>
      </c>
      <c r="I29" s="16" t="n">
        <v>677.8</v>
      </c>
      <c r="J29" s="16" t="n">
        <v>169.9</v>
      </c>
      <c r="K29" s="16" t="n">
        <v>875.4</v>
      </c>
      <c r="L29" s="16" t="n">
        <v>142.8</v>
      </c>
      <c r="M29" s="16" t="n">
        <v>1.1</v>
      </c>
      <c r="N29" s="16" t="n">
        <v>112.3</v>
      </c>
      <c r="O29" s="16" t="n">
        <v>101.2</v>
      </c>
      <c r="P29" s="16" t="n">
        <v>90.7</v>
      </c>
      <c r="Q29" s="16" t="n">
        <v>256.1</v>
      </c>
      <c r="R29" s="16" t="n">
        <v>3.2</v>
      </c>
      <c r="S29" s="16" t="n">
        <v>307.1</v>
      </c>
      <c r="T29" s="16" t="n">
        <v>130</v>
      </c>
      <c r="U29" s="16" t="n">
        <v>117.8</v>
      </c>
      <c r="V29" s="16" t="n">
        <v>121.5</v>
      </c>
      <c r="W29" s="16" t="n">
        <v>94.2</v>
      </c>
      <c r="X29" s="16" t="n">
        <v>38.7</v>
      </c>
      <c r="Y29" s="16" t="n">
        <v>308.7</v>
      </c>
      <c r="Z29" s="16" t="n">
        <v>733.7</v>
      </c>
      <c r="AA29" s="16" t="n">
        <v>264.3</v>
      </c>
      <c r="AB29" s="16" t="n">
        <v>1993.2</v>
      </c>
      <c r="AC29" s="16" t="n">
        <v>4144.3</v>
      </c>
      <c r="AD29" s="16" t="n">
        <v>1145</v>
      </c>
      <c r="AE29" s="16" t="n">
        <v>59.8</v>
      </c>
      <c r="AF29" s="16" t="n">
        <v>180.6</v>
      </c>
      <c r="AG29" s="16" t="n">
        <v>1170.3</v>
      </c>
      <c r="AH29" s="16" t="n">
        <v>98.3</v>
      </c>
      <c r="AI29" s="16" t="n">
        <v>576.1</v>
      </c>
      <c r="AJ29" s="16" t="n">
        <v>167.5</v>
      </c>
      <c r="AK29" s="16" t="n">
        <v>506</v>
      </c>
      <c r="AL29" s="16" t="n">
        <v>1023.3</v>
      </c>
      <c r="AM29" s="16" t="n">
        <v>1117.5</v>
      </c>
      <c r="AN29" s="16" t="n">
        <v>3674.4</v>
      </c>
      <c r="AO29" s="16" t="n">
        <v>1376.9</v>
      </c>
      <c r="AP29" s="16" t="n">
        <v>940.9</v>
      </c>
      <c r="AQ29" s="16" t="n">
        <v>2269.9</v>
      </c>
      <c r="AR29" s="16" t="n">
        <v>1413.3</v>
      </c>
      <c r="AS29" s="16" t="n">
        <v>1116.2</v>
      </c>
      <c r="AT29" s="16" t="n">
        <v>569.5</v>
      </c>
      <c r="AU29" s="16" t="n">
        <v>267.2</v>
      </c>
      <c r="AV29" s="16" t="n">
        <v>53.8</v>
      </c>
    </row>
    <row r="30" customFormat="false" ht="13.5" hidden="false" customHeight="false" outlineLevel="0" collapsed="false">
      <c r="A30" s="14"/>
      <c r="B30" s="14" t="s">
        <v>148</v>
      </c>
      <c r="C30" s="13"/>
      <c r="D30" s="15" t="n">
        <v>1518.6</v>
      </c>
      <c r="E30" s="15" t="n">
        <v>35.3</v>
      </c>
      <c r="F30" s="15" t="n">
        <v>74.3</v>
      </c>
      <c r="G30" s="15" t="n">
        <v>45.6</v>
      </c>
      <c r="H30" s="15" t="n">
        <v>24.1</v>
      </c>
      <c r="I30" s="15" t="n">
        <v>1909.9</v>
      </c>
      <c r="J30" s="15" t="n">
        <v>671.4</v>
      </c>
      <c r="K30" s="15" t="n">
        <v>616.1</v>
      </c>
      <c r="L30" s="15" t="n">
        <v>416.3</v>
      </c>
      <c r="M30" s="15" t="n">
        <v>372.5</v>
      </c>
      <c r="N30" s="15" t="n">
        <v>709.9</v>
      </c>
      <c r="O30" s="15" t="n">
        <v>101.4</v>
      </c>
      <c r="P30" s="15" t="n">
        <v>547.5</v>
      </c>
      <c r="Q30" s="15" t="n">
        <v>318.2</v>
      </c>
      <c r="R30" s="15" t="n">
        <v>27</v>
      </c>
      <c r="S30" s="15" t="n">
        <v>519.2</v>
      </c>
      <c r="T30" s="15" t="n">
        <v>255.1</v>
      </c>
      <c r="U30" s="15" t="n">
        <v>168.3</v>
      </c>
      <c r="V30" s="15" t="n">
        <v>275.5</v>
      </c>
      <c r="W30" s="15" t="n">
        <v>188.5</v>
      </c>
      <c r="X30" s="15" t="n">
        <v>117.6</v>
      </c>
      <c r="Y30" s="15" t="n">
        <v>1615.1</v>
      </c>
      <c r="Z30" s="15" t="n">
        <v>838.7</v>
      </c>
      <c r="AA30" s="15" t="n">
        <v>484.4</v>
      </c>
      <c r="AB30" s="15" t="n">
        <v>3344.2</v>
      </c>
      <c r="AC30" s="15" t="n">
        <v>8615</v>
      </c>
      <c r="AD30" s="15" t="n">
        <v>3990.9</v>
      </c>
      <c r="AE30" s="15" t="n">
        <v>110.5</v>
      </c>
      <c r="AF30" s="15" t="n">
        <v>81.1</v>
      </c>
      <c r="AG30" s="15" t="n">
        <v>1550.9</v>
      </c>
      <c r="AH30" s="15" t="n">
        <v>112.7</v>
      </c>
      <c r="AI30" s="15" t="n">
        <v>859.7</v>
      </c>
      <c r="AJ30" s="15" t="n">
        <v>236.7</v>
      </c>
      <c r="AK30" s="15" t="n">
        <v>550.7</v>
      </c>
      <c r="AL30" s="15" t="n">
        <v>1016.9</v>
      </c>
      <c r="AM30" s="15" t="n">
        <v>1088.4</v>
      </c>
      <c r="AN30" s="15" t="n">
        <v>3149.3</v>
      </c>
      <c r="AO30" s="15" t="n">
        <v>1902.4</v>
      </c>
      <c r="AP30" s="15" t="n">
        <v>1557.9</v>
      </c>
      <c r="AQ30" s="15" t="n">
        <v>2778.6</v>
      </c>
      <c r="AR30" s="15" t="n">
        <v>2140.8</v>
      </c>
      <c r="AS30" s="15" t="n">
        <v>2031.8</v>
      </c>
      <c r="AT30" s="15" t="n">
        <v>564.1</v>
      </c>
      <c r="AU30" s="15" t="n">
        <v>459.7</v>
      </c>
      <c r="AV30" s="15" t="n">
        <v>45.9</v>
      </c>
    </row>
    <row r="31" customFormat="false" ht="13.5" hidden="false" customHeight="false" outlineLevel="0" collapsed="false">
      <c r="A31" s="14"/>
      <c r="B31" s="14" t="s">
        <v>149</v>
      </c>
      <c r="C31" s="13"/>
      <c r="D31" s="16" t="n">
        <v>160.3</v>
      </c>
      <c r="E31" s="16" t="n">
        <v>0</v>
      </c>
      <c r="F31" s="16" t="n">
        <v>0</v>
      </c>
      <c r="G31" s="16" t="n">
        <v>33.4</v>
      </c>
      <c r="H31" s="16" t="n">
        <v>10.2</v>
      </c>
      <c r="I31" s="16" t="n">
        <v>331.3</v>
      </c>
      <c r="J31" s="16" t="n">
        <v>277.8</v>
      </c>
      <c r="K31" s="16" t="n">
        <v>39.8</v>
      </c>
      <c r="L31" s="16" t="n">
        <v>89.8</v>
      </c>
      <c r="M31" s="16" t="n">
        <v>0</v>
      </c>
      <c r="N31" s="16" t="n">
        <v>150.3</v>
      </c>
      <c r="O31" s="16" t="n">
        <v>35.6</v>
      </c>
      <c r="P31" s="16" t="n">
        <v>459.6</v>
      </c>
      <c r="Q31" s="16" t="n">
        <v>275.7</v>
      </c>
      <c r="R31" s="16" t="n">
        <v>877.7</v>
      </c>
      <c r="S31" s="16" t="n">
        <v>317.9</v>
      </c>
      <c r="T31" s="16" t="n">
        <v>88.5</v>
      </c>
      <c r="U31" s="16" t="n">
        <v>35.1</v>
      </c>
      <c r="V31" s="16" t="n">
        <v>489.9</v>
      </c>
      <c r="W31" s="16" t="n">
        <v>45.7</v>
      </c>
      <c r="X31" s="16" t="n">
        <v>2.4</v>
      </c>
      <c r="Y31" s="16" t="n">
        <v>112.9</v>
      </c>
      <c r="Z31" s="16" t="n">
        <v>515</v>
      </c>
      <c r="AA31" s="16" t="n">
        <v>312.8</v>
      </c>
      <c r="AB31" s="16" t="n">
        <v>3806.1</v>
      </c>
      <c r="AC31" s="16" t="n">
        <v>6125.3</v>
      </c>
      <c r="AD31" s="16" t="n">
        <v>1641.2</v>
      </c>
      <c r="AE31" s="16" t="n">
        <v>102.8</v>
      </c>
      <c r="AF31" s="16" t="n">
        <v>755.4</v>
      </c>
      <c r="AG31" s="16" t="n">
        <v>311.5</v>
      </c>
      <c r="AH31" s="16" t="n">
        <v>201.2</v>
      </c>
      <c r="AI31" s="16" t="n">
        <v>1070.5</v>
      </c>
      <c r="AJ31" s="16" t="n">
        <v>506.8</v>
      </c>
      <c r="AK31" s="16" t="n">
        <v>1553.1</v>
      </c>
      <c r="AL31" s="16" t="n">
        <v>2535.1</v>
      </c>
      <c r="AM31" s="16" t="n">
        <v>16751.3</v>
      </c>
      <c r="AN31" s="16" t="n">
        <v>4679.9</v>
      </c>
      <c r="AO31" s="16" t="n">
        <v>5309.2</v>
      </c>
      <c r="AP31" s="16" t="n">
        <v>2691.2</v>
      </c>
      <c r="AQ31" s="16" t="n">
        <v>3824.4</v>
      </c>
      <c r="AR31" s="16" t="n">
        <v>2737.6</v>
      </c>
      <c r="AS31" s="16" t="n">
        <v>3867.6</v>
      </c>
      <c r="AT31" s="16" t="n">
        <v>406.4</v>
      </c>
      <c r="AU31" s="16" t="n">
        <v>504.1</v>
      </c>
      <c r="AV31" s="16" t="n">
        <v>175</v>
      </c>
    </row>
    <row r="32" customFormat="false" ht="13.5" hidden="false" customHeight="false" outlineLevel="0" collapsed="false">
      <c r="A32" s="14"/>
      <c r="B32" s="14" t="s">
        <v>150</v>
      </c>
      <c r="C32" s="13"/>
      <c r="D32" s="15" t="n">
        <v>40031.5</v>
      </c>
      <c r="E32" s="15" t="n">
        <v>1299.3</v>
      </c>
      <c r="F32" s="15" t="n">
        <v>32910.8</v>
      </c>
      <c r="G32" s="15" t="n">
        <v>12535.2</v>
      </c>
      <c r="H32" s="15" t="n">
        <v>4270.7</v>
      </c>
      <c r="I32" s="15" t="n">
        <v>54094.6</v>
      </c>
      <c r="J32" s="15" t="n">
        <v>8338.9</v>
      </c>
      <c r="K32" s="15" t="n">
        <v>1696.3</v>
      </c>
      <c r="L32" s="15" t="n">
        <v>5027.6</v>
      </c>
      <c r="M32" s="15" t="n">
        <v>8149.1</v>
      </c>
      <c r="N32" s="15" t="n">
        <v>10781.2</v>
      </c>
      <c r="O32" s="15" t="n">
        <v>3778.1</v>
      </c>
      <c r="P32" s="15" t="n">
        <v>6215.9</v>
      </c>
      <c r="Q32" s="15" t="n">
        <v>5523.7</v>
      </c>
      <c r="R32" s="15" t="n">
        <v>13497.9</v>
      </c>
      <c r="S32" s="15" t="n">
        <v>7272.4</v>
      </c>
      <c r="T32" s="15" t="n">
        <v>18222.8</v>
      </c>
      <c r="U32" s="15" t="n">
        <v>6902.4</v>
      </c>
      <c r="V32" s="15" t="n">
        <v>9240.9</v>
      </c>
      <c r="W32" s="15" t="n">
        <v>43128.3</v>
      </c>
      <c r="X32" s="15" t="n">
        <v>3336.4</v>
      </c>
      <c r="Y32" s="15" t="n">
        <v>7142.7</v>
      </c>
      <c r="Z32" s="15" t="n">
        <v>20384.4</v>
      </c>
      <c r="AA32" s="15" t="n">
        <v>4471.3</v>
      </c>
      <c r="AB32" s="15" t="n">
        <v>90930.5</v>
      </c>
      <c r="AC32" s="15" t="n">
        <v>232924.3</v>
      </c>
      <c r="AD32" s="15" t="n">
        <v>63115.6</v>
      </c>
      <c r="AE32" s="15" t="n">
        <v>967.2</v>
      </c>
      <c r="AF32" s="15" t="n">
        <v>2567.9</v>
      </c>
      <c r="AG32" s="15" t="n">
        <v>9536</v>
      </c>
      <c r="AH32" s="15" t="n">
        <v>1572.4</v>
      </c>
      <c r="AI32" s="15" t="n">
        <v>27801.8</v>
      </c>
      <c r="AJ32" s="15" t="n">
        <v>4460.1</v>
      </c>
      <c r="AK32" s="15" t="n">
        <v>14706.6</v>
      </c>
      <c r="AL32" s="15" t="n">
        <v>1316.8</v>
      </c>
      <c r="AM32" s="15" t="n">
        <v>49532</v>
      </c>
      <c r="AN32" s="15" t="n">
        <v>114355.8</v>
      </c>
      <c r="AO32" s="15" t="n">
        <v>28493.5</v>
      </c>
      <c r="AP32" s="15" t="n">
        <v>44484.1</v>
      </c>
      <c r="AQ32" s="15" t="n">
        <v>45396.6</v>
      </c>
      <c r="AR32" s="15" t="n">
        <v>44843.3</v>
      </c>
      <c r="AS32" s="15" t="n">
        <v>26813.8</v>
      </c>
      <c r="AT32" s="15" t="n">
        <v>5041.2</v>
      </c>
      <c r="AU32" s="15" t="n">
        <v>10814.9</v>
      </c>
      <c r="AV32" s="15" t="n">
        <v>5199.7</v>
      </c>
    </row>
    <row r="33" customFormat="false" ht="13.5" hidden="false" customHeight="false" outlineLevel="0" collapsed="false">
      <c r="A33" s="14"/>
      <c r="B33" s="14" t="s">
        <v>151</v>
      </c>
      <c r="C33" s="13"/>
      <c r="D33" s="16" t="n">
        <v>14676.3</v>
      </c>
      <c r="E33" s="16" t="n">
        <v>407.3</v>
      </c>
      <c r="F33" s="16" t="n">
        <v>6777.6</v>
      </c>
      <c r="G33" s="16" t="n">
        <v>500.6</v>
      </c>
      <c r="H33" s="16" t="n">
        <v>1183</v>
      </c>
      <c r="I33" s="16" t="n">
        <v>19150.9</v>
      </c>
      <c r="J33" s="16" t="n">
        <v>1381.3</v>
      </c>
      <c r="K33" s="16" t="n">
        <v>1291.6</v>
      </c>
      <c r="L33" s="16" t="n">
        <v>3917.3</v>
      </c>
      <c r="M33" s="16" t="n">
        <v>1417.9</v>
      </c>
      <c r="N33" s="16" t="n">
        <v>14185.2</v>
      </c>
      <c r="O33" s="16" t="n">
        <v>3087.3</v>
      </c>
      <c r="P33" s="16" t="n">
        <v>3598.5</v>
      </c>
      <c r="Q33" s="16" t="n">
        <v>2515.9</v>
      </c>
      <c r="R33" s="16" t="n">
        <v>2870.1</v>
      </c>
      <c r="S33" s="16" t="n">
        <v>8848.8</v>
      </c>
      <c r="T33" s="16" t="n">
        <v>5350.6</v>
      </c>
      <c r="U33" s="16" t="n">
        <v>3462.8</v>
      </c>
      <c r="V33" s="16" t="n">
        <v>14193.4</v>
      </c>
      <c r="W33" s="16" t="n">
        <v>3486.4</v>
      </c>
      <c r="X33" s="16" t="n">
        <v>1605.6</v>
      </c>
      <c r="Y33" s="16" t="n">
        <v>10675.2</v>
      </c>
      <c r="Z33" s="16" t="n">
        <v>9552.4</v>
      </c>
      <c r="AA33" s="16" t="n">
        <v>5233.7</v>
      </c>
      <c r="AB33" s="16" t="n">
        <v>38422.2</v>
      </c>
      <c r="AC33" s="16" t="n">
        <v>112376.4</v>
      </c>
      <c r="AD33" s="16" t="n">
        <v>14467.3</v>
      </c>
      <c r="AE33" s="16" t="n">
        <v>3247.9</v>
      </c>
      <c r="AF33" s="16" t="n">
        <v>4532.4</v>
      </c>
      <c r="AG33" s="16" t="n">
        <v>14293.8</v>
      </c>
      <c r="AH33" s="16" t="n">
        <v>2402.6</v>
      </c>
      <c r="AI33" s="16" t="n">
        <v>17389.4</v>
      </c>
      <c r="AJ33" s="16" t="n">
        <v>6206.5</v>
      </c>
      <c r="AK33" s="16" t="n">
        <v>8848.8</v>
      </c>
      <c r="AL33" s="16" t="n">
        <v>25757.6</v>
      </c>
      <c r="AM33" s="16" t="n">
        <v>54847</v>
      </c>
      <c r="AN33" s="16" t="n">
        <v>59888.3</v>
      </c>
      <c r="AO33" s="16" t="n">
        <v>66235.3</v>
      </c>
      <c r="AP33" s="16" t="n">
        <v>58759.6</v>
      </c>
      <c r="AQ33" s="16" t="n">
        <v>57115</v>
      </c>
      <c r="AR33" s="16" t="n">
        <v>40057.3</v>
      </c>
      <c r="AS33" s="16" t="n">
        <v>74358</v>
      </c>
      <c r="AT33" s="16" t="n">
        <v>9105</v>
      </c>
      <c r="AU33" s="16" t="n">
        <v>9201.8</v>
      </c>
      <c r="AV33" s="16" t="n">
        <v>857.1</v>
      </c>
    </row>
    <row r="34" customFormat="false" ht="13.5" hidden="false" customHeight="false" outlineLevel="0" collapsed="false">
      <c r="A34" s="14"/>
      <c r="B34" s="14" t="s">
        <v>152</v>
      </c>
      <c r="C34" s="13"/>
      <c r="D34" s="15" t="n">
        <v>9954.4</v>
      </c>
      <c r="E34" s="15" t="n">
        <v>1777.6</v>
      </c>
      <c r="F34" s="15" t="n">
        <v>904.3</v>
      </c>
      <c r="G34" s="15" t="n">
        <v>983.6</v>
      </c>
      <c r="H34" s="15" t="n">
        <v>87.3</v>
      </c>
      <c r="I34" s="15" t="n">
        <v>7534.6</v>
      </c>
      <c r="J34" s="15" t="n">
        <v>454.7</v>
      </c>
      <c r="K34" s="15" t="n">
        <v>1085.4</v>
      </c>
      <c r="L34" s="15" t="n">
        <v>1065.7</v>
      </c>
      <c r="M34" s="15" t="n">
        <v>1504.9</v>
      </c>
      <c r="N34" s="15" t="n">
        <v>766.4</v>
      </c>
      <c r="O34" s="15" t="n">
        <v>208.7</v>
      </c>
      <c r="P34" s="15" t="n">
        <v>996</v>
      </c>
      <c r="Q34" s="15" t="n">
        <v>811.3</v>
      </c>
      <c r="R34" s="15" t="n">
        <v>594.1</v>
      </c>
      <c r="S34" s="15" t="n">
        <v>1656.5</v>
      </c>
      <c r="T34" s="15" t="n">
        <v>603.5</v>
      </c>
      <c r="U34" s="15" t="n">
        <v>616.3</v>
      </c>
      <c r="V34" s="15" t="n">
        <v>1395.5</v>
      </c>
      <c r="W34" s="15" t="n">
        <v>385.6</v>
      </c>
      <c r="X34" s="15" t="n">
        <v>529.9</v>
      </c>
      <c r="Y34" s="15" t="n">
        <v>532.5</v>
      </c>
      <c r="Z34" s="15" t="n">
        <v>4293.3</v>
      </c>
      <c r="AA34" s="15" t="n">
        <v>1515.9</v>
      </c>
      <c r="AB34" s="15" t="n">
        <v>13854.7</v>
      </c>
      <c r="AC34" s="15" t="n">
        <v>19403.3</v>
      </c>
      <c r="AD34" s="15" t="n">
        <v>3486.1</v>
      </c>
      <c r="AE34" s="15" t="n">
        <v>312.1</v>
      </c>
      <c r="AF34" s="15" t="n">
        <v>1620.9</v>
      </c>
      <c r="AG34" s="15" t="n">
        <v>3024.6</v>
      </c>
      <c r="AH34" s="15" t="n">
        <v>641.2</v>
      </c>
      <c r="AI34" s="15" t="n">
        <v>4625.7</v>
      </c>
      <c r="AJ34" s="15" t="n">
        <v>1345.9</v>
      </c>
      <c r="AK34" s="15" t="n">
        <v>1219.6</v>
      </c>
      <c r="AL34" s="15" t="n">
        <v>2213.1</v>
      </c>
      <c r="AM34" s="15" t="n">
        <v>11780.7</v>
      </c>
      <c r="AN34" s="15" t="n">
        <v>27227.6</v>
      </c>
      <c r="AO34" s="15" t="n">
        <v>16512.6</v>
      </c>
      <c r="AP34" s="15" t="n">
        <v>6563</v>
      </c>
      <c r="AQ34" s="15" t="n">
        <v>8215.4</v>
      </c>
      <c r="AR34" s="15" t="n">
        <v>8842.6</v>
      </c>
      <c r="AS34" s="15" t="n">
        <v>12384.3</v>
      </c>
      <c r="AT34" s="15" t="n">
        <v>2701.2</v>
      </c>
      <c r="AU34" s="15" t="n">
        <v>3833.3</v>
      </c>
      <c r="AV34" s="15" t="n">
        <v>0</v>
      </c>
    </row>
    <row r="35" customFormat="false" ht="13.5" hidden="false" customHeight="false" outlineLevel="0" collapsed="false">
      <c r="A35" s="14"/>
      <c r="B35" s="14" t="s">
        <v>153</v>
      </c>
      <c r="C35" s="13"/>
      <c r="D35" s="16" t="n">
        <v>2463</v>
      </c>
      <c r="E35" s="16" t="n">
        <v>5713.4</v>
      </c>
      <c r="F35" s="16" t="n">
        <v>70959</v>
      </c>
      <c r="G35" s="16" t="n">
        <v>681.4</v>
      </c>
      <c r="H35" s="16" t="n">
        <v>3565.9</v>
      </c>
      <c r="I35" s="16" t="n">
        <v>5250.9</v>
      </c>
      <c r="J35" s="16" t="n">
        <v>455.9</v>
      </c>
      <c r="K35" s="16" t="n">
        <v>1116.8</v>
      </c>
      <c r="L35" s="16" t="n">
        <v>842.5</v>
      </c>
      <c r="M35" s="16" t="n">
        <v>466.7</v>
      </c>
      <c r="N35" s="16" t="n">
        <v>1809.5</v>
      </c>
      <c r="O35" s="16" t="n">
        <v>1057.1</v>
      </c>
      <c r="P35" s="16" t="n">
        <v>465.8</v>
      </c>
      <c r="Q35" s="16" t="n">
        <v>1229.5</v>
      </c>
      <c r="R35" s="16" t="n">
        <v>1831.3</v>
      </c>
      <c r="S35" s="16" t="n">
        <v>2099.2</v>
      </c>
      <c r="T35" s="16" t="n">
        <v>1103.7</v>
      </c>
      <c r="U35" s="16" t="n">
        <v>821.5</v>
      </c>
      <c r="V35" s="16" t="n">
        <v>1950.3</v>
      </c>
      <c r="W35" s="16" t="n">
        <v>316.3</v>
      </c>
      <c r="X35" s="16" t="n">
        <v>1997.8</v>
      </c>
      <c r="Y35" s="16" t="n">
        <v>2796.4</v>
      </c>
      <c r="Z35" s="16" t="n">
        <v>10374.9</v>
      </c>
      <c r="AA35" s="16" t="n">
        <v>2681.2</v>
      </c>
      <c r="AB35" s="16" t="n">
        <v>25270.2</v>
      </c>
      <c r="AC35" s="16" t="n">
        <v>29605.3</v>
      </c>
      <c r="AD35" s="16" t="n">
        <v>6971</v>
      </c>
      <c r="AE35" s="16" t="n">
        <v>4197.3</v>
      </c>
      <c r="AF35" s="16" t="n">
        <v>945.9</v>
      </c>
      <c r="AG35" s="16" t="n">
        <v>3324</v>
      </c>
      <c r="AH35" s="16" t="n">
        <v>1184.6</v>
      </c>
      <c r="AI35" s="16" t="n">
        <v>5535.9</v>
      </c>
      <c r="AJ35" s="16" t="n">
        <v>3918.3</v>
      </c>
      <c r="AK35" s="16" t="n">
        <v>3943</v>
      </c>
      <c r="AL35" s="16" t="n">
        <v>7558.7</v>
      </c>
      <c r="AM35" s="16" t="n">
        <v>18773.2</v>
      </c>
      <c r="AN35" s="16" t="n">
        <v>29028.3</v>
      </c>
      <c r="AO35" s="16" t="n">
        <v>17195.6</v>
      </c>
      <c r="AP35" s="16" t="n">
        <v>10737.9</v>
      </c>
      <c r="AQ35" s="16" t="n">
        <v>25468.4</v>
      </c>
      <c r="AR35" s="16" t="n">
        <v>20357</v>
      </c>
      <c r="AS35" s="16" t="n">
        <v>42384.4</v>
      </c>
      <c r="AT35" s="16" t="n">
        <v>3503.2</v>
      </c>
      <c r="AU35" s="16" t="n">
        <v>3929.3</v>
      </c>
      <c r="AV35" s="16" t="n">
        <v>29.9</v>
      </c>
    </row>
    <row r="36" customFormat="false" ht="13.5" hidden="false" customHeight="false" outlineLevel="0" collapsed="false">
      <c r="A36" s="14"/>
      <c r="B36" s="14" t="s">
        <v>154</v>
      </c>
      <c r="C36" s="13"/>
      <c r="D36" s="15" t="n">
        <v>13643.9</v>
      </c>
      <c r="E36" s="15" t="n">
        <v>92.2</v>
      </c>
      <c r="F36" s="15" t="n">
        <v>5086.2</v>
      </c>
      <c r="G36" s="15" t="n">
        <v>2871.8</v>
      </c>
      <c r="H36" s="15" t="n">
        <v>1026</v>
      </c>
      <c r="I36" s="15" t="n">
        <v>16203.7</v>
      </c>
      <c r="J36" s="15" t="n">
        <v>3050.9</v>
      </c>
      <c r="K36" s="15" t="n">
        <v>3651.4</v>
      </c>
      <c r="L36" s="15" t="n">
        <v>5281.7</v>
      </c>
      <c r="M36" s="15" t="n">
        <v>3053.1</v>
      </c>
      <c r="N36" s="15" t="n">
        <v>4312.1</v>
      </c>
      <c r="O36" s="15" t="n">
        <v>2363.4</v>
      </c>
      <c r="P36" s="15" t="n">
        <v>7663.9</v>
      </c>
      <c r="Q36" s="15" t="n">
        <v>5894.1</v>
      </c>
      <c r="R36" s="15" t="n">
        <v>2794.5</v>
      </c>
      <c r="S36" s="15" t="n">
        <v>11490.1</v>
      </c>
      <c r="T36" s="15" t="n">
        <v>2409.7</v>
      </c>
      <c r="U36" s="15" t="n">
        <v>4024.4</v>
      </c>
      <c r="V36" s="15" t="n">
        <v>4787.5</v>
      </c>
      <c r="W36" s="15" t="n">
        <v>8212.2</v>
      </c>
      <c r="X36" s="15" t="n">
        <v>1980.5</v>
      </c>
      <c r="Y36" s="15" t="n">
        <v>11084.5</v>
      </c>
      <c r="Z36" s="15" t="n">
        <v>14263.3</v>
      </c>
      <c r="AA36" s="15" t="n">
        <v>6799.5</v>
      </c>
      <c r="AB36" s="15" t="n">
        <v>39322.6</v>
      </c>
      <c r="AC36" s="15" t="n">
        <v>91350.5</v>
      </c>
      <c r="AD36" s="15" t="n">
        <v>22551.4</v>
      </c>
      <c r="AE36" s="15" t="n">
        <v>203.3</v>
      </c>
      <c r="AF36" s="15" t="n">
        <v>806.8</v>
      </c>
      <c r="AG36" s="15" t="n">
        <v>10959.8</v>
      </c>
      <c r="AH36" s="15" t="n">
        <v>1616.1</v>
      </c>
      <c r="AI36" s="15" t="n">
        <v>6794.6</v>
      </c>
      <c r="AJ36" s="15" t="n">
        <v>4270.3</v>
      </c>
      <c r="AK36" s="15" t="n">
        <v>5903.3</v>
      </c>
      <c r="AL36" s="15" t="n">
        <v>11759.5</v>
      </c>
      <c r="AM36" s="15" t="n">
        <v>21408.7</v>
      </c>
      <c r="AN36" s="15" t="n">
        <v>25139.3</v>
      </c>
      <c r="AO36" s="15" t="n">
        <v>30405.5</v>
      </c>
      <c r="AP36" s="15" t="n">
        <v>13516.3</v>
      </c>
      <c r="AQ36" s="15" t="n">
        <v>28134.5</v>
      </c>
      <c r="AR36" s="15" t="n">
        <v>23558</v>
      </c>
      <c r="AS36" s="15" t="n">
        <v>22943.4</v>
      </c>
      <c r="AT36" s="15" t="n">
        <v>3948</v>
      </c>
      <c r="AU36" s="15" t="n">
        <v>6969</v>
      </c>
      <c r="AV36" s="15" t="n">
        <v>691.9</v>
      </c>
    </row>
    <row r="37" customFormat="false" ht="13.5" hidden="false" customHeight="false" outlineLevel="0" collapsed="false">
      <c r="A37" s="14"/>
      <c r="B37" s="14" t="s">
        <v>155</v>
      </c>
      <c r="C37" s="13"/>
      <c r="D37" s="16" t="n">
        <v>4537.1</v>
      </c>
      <c r="E37" s="16" t="n">
        <v>404.4</v>
      </c>
      <c r="F37" s="16" t="n">
        <v>0</v>
      </c>
      <c r="G37" s="16" t="n">
        <v>706.2</v>
      </c>
      <c r="H37" s="16" t="n">
        <v>19.6</v>
      </c>
      <c r="I37" s="16" t="n">
        <v>5004.6</v>
      </c>
      <c r="J37" s="16" t="n">
        <v>5061.9</v>
      </c>
      <c r="K37" s="16" t="n">
        <v>1212.2</v>
      </c>
      <c r="L37" s="16" t="n">
        <v>1793.8</v>
      </c>
      <c r="M37" s="16" t="n">
        <v>641.1</v>
      </c>
      <c r="N37" s="16" t="n">
        <v>953.3</v>
      </c>
      <c r="O37" s="16" t="n">
        <v>699.2</v>
      </c>
      <c r="P37" s="16" t="n">
        <v>1493.2</v>
      </c>
      <c r="Q37" s="16" t="n">
        <v>1776.9</v>
      </c>
      <c r="R37" s="16" t="n">
        <v>572.9</v>
      </c>
      <c r="S37" s="16" t="n">
        <v>2913.4</v>
      </c>
      <c r="T37" s="16" t="n">
        <v>635.2</v>
      </c>
      <c r="U37" s="16" t="n">
        <v>748.8</v>
      </c>
      <c r="V37" s="16" t="n">
        <v>1068.2</v>
      </c>
      <c r="W37" s="16" t="n">
        <v>2060.7</v>
      </c>
      <c r="X37" s="16" t="n">
        <v>224.5</v>
      </c>
      <c r="Y37" s="16" t="n">
        <v>2419.4</v>
      </c>
      <c r="Z37" s="16" t="n">
        <v>5467.4</v>
      </c>
      <c r="AA37" s="16" t="n">
        <v>1984</v>
      </c>
      <c r="AB37" s="16" t="n">
        <v>8789.3</v>
      </c>
      <c r="AC37" s="16" t="n">
        <v>28854.1</v>
      </c>
      <c r="AD37" s="16" t="n">
        <v>4084</v>
      </c>
      <c r="AE37" s="16" t="n">
        <v>152.4</v>
      </c>
      <c r="AF37" s="16" t="n">
        <v>1210.7</v>
      </c>
      <c r="AG37" s="16" t="n">
        <v>4168.7</v>
      </c>
      <c r="AH37" s="16" t="n">
        <v>589</v>
      </c>
      <c r="AI37" s="16" t="n">
        <v>12600.3</v>
      </c>
      <c r="AJ37" s="16" t="n">
        <v>1215.8</v>
      </c>
      <c r="AK37" s="16" t="n">
        <v>2752.3</v>
      </c>
      <c r="AL37" s="16" t="n">
        <v>3352.4</v>
      </c>
      <c r="AM37" s="16" t="n">
        <v>10206.7</v>
      </c>
      <c r="AN37" s="16" t="n">
        <v>26120</v>
      </c>
      <c r="AO37" s="16" t="n">
        <v>7978.2</v>
      </c>
      <c r="AP37" s="16" t="n">
        <v>8290.5</v>
      </c>
      <c r="AQ37" s="16" t="n">
        <v>14507.9</v>
      </c>
      <c r="AR37" s="16" t="n">
        <v>11996.5</v>
      </c>
      <c r="AS37" s="16" t="n">
        <v>13360.9</v>
      </c>
      <c r="AT37" s="16" t="n">
        <v>1938.3</v>
      </c>
      <c r="AU37" s="16" t="n">
        <v>2804.6</v>
      </c>
      <c r="AV37" s="16" t="n">
        <v>1309.9</v>
      </c>
    </row>
    <row r="38" customFormat="false" ht="13.5" hidden="false" customHeight="false" outlineLevel="0" collapsed="false">
      <c r="A38" s="14"/>
      <c r="B38" s="14" t="s">
        <v>156</v>
      </c>
      <c r="C38" s="13"/>
      <c r="D38" s="15" t="n">
        <v>2493.3</v>
      </c>
      <c r="E38" s="15" t="n">
        <v>5.4</v>
      </c>
      <c r="F38" s="15" t="n">
        <v>68.9</v>
      </c>
      <c r="G38" s="15" t="n">
        <v>143.1</v>
      </c>
      <c r="H38" s="15" t="n">
        <v>179.5</v>
      </c>
      <c r="I38" s="15" t="n">
        <v>1280.2</v>
      </c>
      <c r="J38" s="15" t="n">
        <v>788.1</v>
      </c>
      <c r="K38" s="15" t="n">
        <v>838.8</v>
      </c>
      <c r="L38" s="15" t="n">
        <v>639.6</v>
      </c>
      <c r="M38" s="15" t="n">
        <v>386.9</v>
      </c>
      <c r="N38" s="15" t="n">
        <v>645.5</v>
      </c>
      <c r="O38" s="15" t="n">
        <v>82.6</v>
      </c>
      <c r="P38" s="15" t="n">
        <v>1653.3</v>
      </c>
      <c r="Q38" s="15" t="n">
        <v>779.5</v>
      </c>
      <c r="R38" s="15" t="n">
        <v>1334.1</v>
      </c>
      <c r="S38" s="15" t="n">
        <v>2942.8</v>
      </c>
      <c r="T38" s="15" t="n">
        <v>690.5</v>
      </c>
      <c r="U38" s="15" t="n">
        <v>1211.4</v>
      </c>
      <c r="V38" s="15" t="n">
        <v>1807.8</v>
      </c>
      <c r="W38" s="15" t="n">
        <v>4248.4</v>
      </c>
      <c r="X38" s="15" t="n">
        <v>129</v>
      </c>
      <c r="Y38" s="15" t="n">
        <v>1349.7</v>
      </c>
      <c r="Z38" s="15" t="n">
        <v>2325.7</v>
      </c>
      <c r="AA38" s="15" t="n">
        <v>827.7</v>
      </c>
      <c r="AB38" s="15" t="n">
        <v>7513.9</v>
      </c>
      <c r="AC38" s="15" t="n">
        <v>11006.6</v>
      </c>
      <c r="AD38" s="15" t="n">
        <v>3614.4</v>
      </c>
      <c r="AE38" s="15" t="n">
        <v>15</v>
      </c>
      <c r="AF38" s="15" t="n">
        <v>35.7</v>
      </c>
      <c r="AG38" s="15" t="n">
        <v>1983.6</v>
      </c>
      <c r="AH38" s="15" t="n">
        <v>364.3</v>
      </c>
      <c r="AI38" s="15" t="n">
        <v>1468.1</v>
      </c>
      <c r="AJ38" s="15" t="n">
        <v>613.3</v>
      </c>
      <c r="AK38" s="15" t="n">
        <v>1343.8</v>
      </c>
      <c r="AL38" s="15" t="n">
        <v>2505.6</v>
      </c>
      <c r="AM38" s="15" t="n">
        <v>2956.2</v>
      </c>
      <c r="AN38" s="15" t="n">
        <v>9314.2</v>
      </c>
      <c r="AO38" s="15" t="n">
        <v>6241.9</v>
      </c>
      <c r="AP38" s="15" t="n">
        <v>3384.3</v>
      </c>
      <c r="AQ38" s="15" t="n">
        <v>6578.5</v>
      </c>
      <c r="AR38" s="15" t="n">
        <v>3517.5</v>
      </c>
      <c r="AS38" s="15" t="n">
        <v>3608</v>
      </c>
      <c r="AT38" s="15" t="n">
        <v>791</v>
      </c>
      <c r="AU38" s="15" t="n">
        <v>1120.9</v>
      </c>
      <c r="AV38" s="15" t="n">
        <v>50.1</v>
      </c>
    </row>
    <row r="39" customFormat="false" ht="13.5" hidden="false" customHeight="false" outlineLevel="0" collapsed="false">
      <c r="A39" s="14"/>
      <c r="B39" s="14" t="s">
        <v>157</v>
      </c>
      <c r="C39" s="13"/>
      <c r="D39" s="16" t="n">
        <v>1209.1</v>
      </c>
      <c r="E39" s="16" t="n">
        <v>5.4</v>
      </c>
      <c r="F39" s="16" t="n">
        <v>93.6</v>
      </c>
      <c r="G39" s="16" t="n">
        <v>73.8</v>
      </c>
      <c r="H39" s="16" t="n">
        <v>1.5</v>
      </c>
      <c r="I39" s="16" t="n">
        <v>745.8</v>
      </c>
      <c r="J39" s="16" t="n">
        <v>326.8</v>
      </c>
      <c r="K39" s="16" t="n">
        <v>344.1</v>
      </c>
      <c r="L39" s="16" t="n">
        <v>401.7</v>
      </c>
      <c r="M39" s="16" t="n">
        <v>1.2</v>
      </c>
      <c r="N39" s="16" t="n">
        <v>458.2</v>
      </c>
      <c r="O39" s="16" t="n">
        <v>1242.9</v>
      </c>
      <c r="P39" s="16" t="n">
        <v>820</v>
      </c>
      <c r="Q39" s="16" t="n">
        <v>407.8</v>
      </c>
      <c r="R39" s="16" t="n">
        <v>566.4</v>
      </c>
      <c r="S39" s="16" t="n">
        <v>1579.7</v>
      </c>
      <c r="T39" s="16" t="n">
        <v>348.1</v>
      </c>
      <c r="U39" s="16" t="n">
        <v>1086.3</v>
      </c>
      <c r="V39" s="16" t="n">
        <v>798.5</v>
      </c>
      <c r="W39" s="16" t="n">
        <v>890.5</v>
      </c>
      <c r="X39" s="16" t="n">
        <v>37.1</v>
      </c>
      <c r="Y39" s="16" t="n">
        <v>936.2</v>
      </c>
      <c r="Z39" s="16" t="n">
        <v>1044.8</v>
      </c>
      <c r="AA39" s="16" t="n">
        <v>405.9</v>
      </c>
      <c r="AB39" s="16" t="n">
        <v>2699.2</v>
      </c>
      <c r="AC39" s="16" t="n">
        <v>5726.1</v>
      </c>
      <c r="AD39" s="16" t="n">
        <v>1572.6</v>
      </c>
      <c r="AE39" s="16" t="n">
        <v>30</v>
      </c>
      <c r="AF39" s="16" t="n">
        <v>30.2</v>
      </c>
      <c r="AG39" s="16" t="n">
        <v>1181.8</v>
      </c>
      <c r="AH39" s="16" t="n">
        <v>222.7</v>
      </c>
      <c r="AI39" s="16" t="n">
        <v>1161.1</v>
      </c>
      <c r="AJ39" s="16" t="n">
        <v>306.8</v>
      </c>
      <c r="AK39" s="16" t="n">
        <v>537.5</v>
      </c>
      <c r="AL39" s="16" t="n">
        <v>977.2</v>
      </c>
      <c r="AM39" s="16" t="n">
        <v>1787.4</v>
      </c>
      <c r="AN39" s="16" t="n">
        <v>3529.7</v>
      </c>
      <c r="AO39" s="16" t="n">
        <v>3291.5</v>
      </c>
      <c r="AP39" s="16" t="n">
        <v>1539</v>
      </c>
      <c r="AQ39" s="16" t="n">
        <v>2673.7</v>
      </c>
      <c r="AR39" s="16" t="n">
        <v>2464.6</v>
      </c>
      <c r="AS39" s="16" t="n">
        <v>2435.1</v>
      </c>
      <c r="AT39" s="16" t="n">
        <v>627</v>
      </c>
      <c r="AU39" s="16" t="n">
        <v>496.3</v>
      </c>
      <c r="AV39" s="16" t="n">
        <v>36</v>
      </c>
    </row>
    <row r="40" customFormat="false" ht="13.5" hidden="false" customHeight="false" outlineLevel="0" collapsed="false">
      <c r="A40" s="14"/>
      <c r="B40" s="14" t="s">
        <v>158</v>
      </c>
      <c r="C40" s="13"/>
      <c r="D40" s="15" t="n">
        <v>38021</v>
      </c>
      <c r="E40" s="15" t="n">
        <v>1742.5</v>
      </c>
      <c r="F40" s="15" t="n">
        <v>1178</v>
      </c>
      <c r="G40" s="15" t="n">
        <v>1981.8</v>
      </c>
      <c r="H40" s="15" t="n">
        <v>126.4</v>
      </c>
      <c r="I40" s="15" t="n">
        <v>30380.4</v>
      </c>
      <c r="J40" s="15" t="n">
        <v>10846.4</v>
      </c>
      <c r="K40" s="15" t="n">
        <v>2447.5</v>
      </c>
      <c r="L40" s="15" t="n">
        <v>7382.8</v>
      </c>
      <c r="M40" s="15" t="n">
        <v>4072.9</v>
      </c>
      <c r="N40" s="15" t="n">
        <v>11099.6</v>
      </c>
      <c r="O40" s="15" t="n">
        <v>7913.9</v>
      </c>
      <c r="P40" s="15" t="n">
        <v>7147.4</v>
      </c>
      <c r="Q40" s="15" t="n">
        <v>6813.8</v>
      </c>
      <c r="R40" s="15" t="n">
        <v>8084.2</v>
      </c>
      <c r="S40" s="15" t="n">
        <v>13771.8</v>
      </c>
      <c r="T40" s="15" t="n">
        <v>2106.8</v>
      </c>
      <c r="U40" s="15" t="n">
        <v>5553.9</v>
      </c>
      <c r="V40" s="15" t="n">
        <v>8460.4</v>
      </c>
      <c r="W40" s="15" t="n">
        <v>14573.9</v>
      </c>
      <c r="X40" s="15" t="n">
        <v>5490</v>
      </c>
      <c r="Y40" s="15" t="n">
        <v>13600.3</v>
      </c>
      <c r="Z40" s="15" t="n">
        <v>26494.4</v>
      </c>
      <c r="AA40" s="15" t="n">
        <v>14670.9</v>
      </c>
      <c r="AB40" s="15" t="n">
        <v>80123.2</v>
      </c>
      <c r="AC40" s="15" t="n">
        <v>166828.3</v>
      </c>
      <c r="AD40" s="15" t="n">
        <v>28354</v>
      </c>
      <c r="AE40" s="15" t="n">
        <v>906.1</v>
      </c>
      <c r="AF40" s="15" t="n">
        <v>3631.6</v>
      </c>
      <c r="AG40" s="15" t="n">
        <v>23349</v>
      </c>
      <c r="AH40" s="15" t="n">
        <v>2861.5</v>
      </c>
      <c r="AI40" s="15" t="n">
        <v>80136.2</v>
      </c>
      <c r="AJ40" s="15" t="n">
        <v>10283.3</v>
      </c>
      <c r="AK40" s="15" t="n">
        <v>16786</v>
      </c>
      <c r="AL40" s="15" t="n">
        <v>20817.5</v>
      </c>
      <c r="AM40" s="15" t="n">
        <v>51807.1</v>
      </c>
      <c r="AN40" s="15" t="n">
        <v>148807.4</v>
      </c>
      <c r="AO40" s="15" t="n">
        <v>59865.3</v>
      </c>
      <c r="AP40" s="15" t="n">
        <v>55500.2</v>
      </c>
      <c r="AQ40" s="15" t="n">
        <v>79146.1</v>
      </c>
      <c r="AR40" s="15" t="n">
        <v>66804.4</v>
      </c>
      <c r="AS40" s="15" t="n">
        <v>85206.3</v>
      </c>
      <c r="AT40" s="15" t="n">
        <v>25480.6</v>
      </c>
      <c r="AU40" s="15" t="n">
        <v>24502.3</v>
      </c>
      <c r="AV40" s="15" t="n">
        <v>11848.4</v>
      </c>
    </row>
    <row r="41" customFormat="false" ht="13.5" hidden="false" customHeight="false" outlineLevel="0" collapsed="false">
      <c r="A41" s="14"/>
      <c r="B41" s="14" t="s">
        <v>159</v>
      </c>
      <c r="C41" s="13"/>
      <c r="D41" s="16" t="n">
        <v>7597.8</v>
      </c>
      <c r="E41" s="16" t="n">
        <v>148.2</v>
      </c>
      <c r="F41" s="16" t="n">
        <v>79.6</v>
      </c>
      <c r="G41" s="16" t="n">
        <v>3093.8</v>
      </c>
      <c r="H41" s="16" t="n">
        <v>26.9</v>
      </c>
      <c r="I41" s="16" t="n">
        <v>5538</v>
      </c>
      <c r="J41" s="16" t="n">
        <v>571</v>
      </c>
      <c r="K41" s="16" t="n">
        <v>2833.9</v>
      </c>
      <c r="L41" s="16" t="n">
        <v>6117.8</v>
      </c>
      <c r="M41" s="16" t="n">
        <v>812.4</v>
      </c>
      <c r="N41" s="16" t="n">
        <v>3335.5</v>
      </c>
      <c r="O41" s="16" t="n">
        <v>4139.3</v>
      </c>
      <c r="P41" s="16" t="n">
        <v>2001.8</v>
      </c>
      <c r="Q41" s="16" t="n">
        <v>1768.8</v>
      </c>
      <c r="R41" s="16" t="n">
        <v>3982.4</v>
      </c>
      <c r="S41" s="16" t="n">
        <v>6554.2</v>
      </c>
      <c r="T41" s="16" t="n">
        <v>2813.3</v>
      </c>
      <c r="U41" s="16" t="n">
        <v>2598.4</v>
      </c>
      <c r="V41" s="16" t="n">
        <v>10571.7</v>
      </c>
      <c r="W41" s="16" t="n">
        <v>12623.8</v>
      </c>
      <c r="X41" s="16" t="n">
        <v>2586.2</v>
      </c>
      <c r="Y41" s="16" t="n">
        <v>3626.4</v>
      </c>
      <c r="Z41" s="16" t="n">
        <v>10452</v>
      </c>
      <c r="AA41" s="16" t="n">
        <v>3158.9</v>
      </c>
      <c r="AB41" s="16" t="n">
        <v>33081.4</v>
      </c>
      <c r="AC41" s="16" t="n">
        <v>51365.6</v>
      </c>
      <c r="AD41" s="16" t="n">
        <v>11613.6</v>
      </c>
      <c r="AE41" s="16" t="n">
        <v>910.4</v>
      </c>
      <c r="AF41" s="16" t="n">
        <v>850.8</v>
      </c>
      <c r="AG41" s="16" t="n">
        <v>10295.9</v>
      </c>
      <c r="AH41" s="16" t="n">
        <v>1867</v>
      </c>
      <c r="AI41" s="16" t="n">
        <v>8842.9</v>
      </c>
      <c r="AJ41" s="16" t="n">
        <v>10403.9</v>
      </c>
      <c r="AK41" s="16" t="n">
        <v>6852.6</v>
      </c>
      <c r="AL41" s="16" t="n">
        <v>20098.1</v>
      </c>
      <c r="AM41" s="16" t="n">
        <v>19594.3</v>
      </c>
      <c r="AN41" s="16" t="n">
        <v>42542</v>
      </c>
      <c r="AO41" s="16" t="n">
        <v>39652.1</v>
      </c>
      <c r="AP41" s="16" t="n">
        <v>18298.1</v>
      </c>
      <c r="AQ41" s="16" t="n">
        <v>23981.4</v>
      </c>
      <c r="AR41" s="16" t="n">
        <v>27886.8</v>
      </c>
      <c r="AS41" s="16" t="n">
        <v>53379.4</v>
      </c>
      <c r="AT41" s="16" t="n">
        <v>6447.2</v>
      </c>
      <c r="AU41" s="16" t="n">
        <v>7594.2</v>
      </c>
      <c r="AV41" s="16" t="n">
        <v>281.7</v>
      </c>
    </row>
    <row r="42" customFormat="false" ht="13.5" hidden="false" customHeight="false" outlineLevel="0" collapsed="false">
      <c r="A42" s="14"/>
      <c r="B42" s="14" t="s">
        <v>160</v>
      </c>
      <c r="C42" s="13"/>
      <c r="D42" s="15" t="n">
        <v>4549</v>
      </c>
      <c r="E42" s="15" t="n">
        <v>35.9</v>
      </c>
      <c r="F42" s="15" t="n">
        <v>315.8</v>
      </c>
      <c r="G42" s="15" t="n">
        <v>470.2</v>
      </c>
      <c r="H42" s="15" t="n">
        <v>19.9</v>
      </c>
      <c r="I42" s="15" t="n">
        <v>13081</v>
      </c>
      <c r="J42" s="15" t="n">
        <v>1172.2</v>
      </c>
      <c r="K42" s="15" t="n">
        <v>3129.1</v>
      </c>
      <c r="L42" s="15" t="n">
        <v>2459.3</v>
      </c>
      <c r="M42" s="15" t="n">
        <v>4210.7</v>
      </c>
      <c r="N42" s="15" t="n">
        <v>3380.2</v>
      </c>
      <c r="O42" s="15" t="n">
        <v>37227.4</v>
      </c>
      <c r="P42" s="15" t="n">
        <v>2849.6</v>
      </c>
      <c r="Q42" s="15" t="n">
        <v>2400.5</v>
      </c>
      <c r="R42" s="15" t="n">
        <v>1704.4</v>
      </c>
      <c r="S42" s="15" t="n">
        <v>9150</v>
      </c>
      <c r="T42" s="15" t="n">
        <v>21211.9</v>
      </c>
      <c r="U42" s="15" t="n">
        <v>4741.6</v>
      </c>
      <c r="V42" s="15" t="n">
        <v>12262.1</v>
      </c>
      <c r="W42" s="15" t="n">
        <v>685.5</v>
      </c>
      <c r="X42" s="15" t="n">
        <v>2028.8</v>
      </c>
      <c r="Y42" s="15" t="n">
        <v>6622</v>
      </c>
      <c r="Z42" s="15" t="n">
        <v>9032.3</v>
      </c>
      <c r="AA42" s="15" t="n">
        <v>2014.7</v>
      </c>
      <c r="AB42" s="15" t="n">
        <v>36196.8</v>
      </c>
      <c r="AC42" s="15" t="n">
        <v>97712.6</v>
      </c>
      <c r="AD42" s="15" t="n">
        <v>12124</v>
      </c>
      <c r="AE42" s="15" t="n">
        <v>7042.8</v>
      </c>
      <c r="AF42" s="15" t="n">
        <v>2323.4</v>
      </c>
      <c r="AG42" s="15" t="n">
        <v>4755.3</v>
      </c>
      <c r="AH42" s="15" t="n">
        <v>2797.7</v>
      </c>
      <c r="AI42" s="15" t="n">
        <v>11683.5</v>
      </c>
      <c r="AJ42" s="15" t="n">
        <v>3363.7</v>
      </c>
      <c r="AK42" s="15" t="n">
        <v>8154.4</v>
      </c>
      <c r="AL42" s="15" t="n">
        <v>16503.3</v>
      </c>
      <c r="AM42" s="15" t="n">
        <v>64660.9</v>
      </c>
      <c r="AN42" s="15" t="n">
        <v>51166.8</v>
      </c>
      <c r="AO42" s="15" t="n">
        <v>51286.1</v>
      </c>
      <c r="AP42" s="15" t="n">
        <v>19634.3</v>
      </c>
      <c r="AQ42" s="15" t="n">
        <v>71752.2</v>
      </c>
      <c r="AR42" s="15" t="n">
        <v>4029.2</v>
      </c>
      <c r="AS42" s="15" t="n">
        <v>54959</v>
      </c>
      <c r="AT42" s="15" t="n">
        <v>7345.5</v>
      </c>
      <c r="AU42" s="15" t="n">
        <v>9693.4</v>
      </c>
      <c r="AV42" s="15" t="n">
        <v>2422.5</v>
      </c>
    </row>
    <row r="43" customFormat="false" ht="13.5" hidden="false" customHeight="false" outlineLevel="0" collapsed="false">
      <c r="A43" s="14"/>
      <c r="B43" s="14" t="s">
        <v>161</v>
      </c>
      <c r="C43" s="13"/>
      <c r="D43" s="16" t="n">
        <v>43447.4</v>
      </c>
      <c r="E43" s="16" t="n">
        <v>1057.6</v>
      </c>
      <c r="F43" s="16" t="n">
        <v>2036.2</v>
      </c>
      <c r="G43" s="16" t="n">
        <v>5457.8</v>
      </c>
      <c r="H43" s="16" t="n">
        <v>313</v>
      </c>
      <c r="I43" s="16" t="n">
        <v>19282.8</v>
      </c>
      <c r="J43" s="16" t="n">
        <v>27197.8</v>
      </c>
      <c r="K43" s="16" t="n">
        <v>1855.2</v>
      </c>
      <c r="L43" s="16" t="n">
        <v>5171.6</v>
      </c>
      <c r="M43" s="16" t="n">
        <v>3241.5</v>
      </c>
      <c r="N43" s="16" t="n">
        <v>8541.3</v>
      </c>
      <c r="O43" s="16" t="n">
        <v>1747.3</v>
      </c>
      <c r="P43" s="16" t="n">
        <v>7148.9</v>
      </c>
      <c r="Q43" s="16" t="n">
        <v>9070.7</v>
      </c>
      <c r="R43" s="16" t="n">
        <v>14950</v>
      </c>
      <c r="S43" s="16" t="n">
        <v>10942.6</v>
      </c>
      <c r="T43" s="16" t="n">
        <v>2730.7</v>
      </c>
      <c r="U43" s="16" t="n">
        <v>4890.4</v>
      </c>
      <c r="V43" s="16" t="n">
        <v>6830.5</v>
      </c>
      <c r="W43" s="16" t="n">
        <v>8932.8</v>
      </c>
      <c r="X43" s="16" t="n">
        <v>3438.2</v>
      </c>
      <c r="Y43" s="16" t="n">
        <v>10730.3</v>
      </c>
      <c r="Z43" s="16" t="n">
        <v>10360.3</v>
      </c>
      <c r="AA43" s="16" t="n">
        <v>6794.6</v>
      </c>
      <c r="AB43" s="16" t="n">
        <v>54874.2</v>
      </c>
      <c r="AC43" s="16" t="n">
        <v>94383.2</v>
      </c>
      <c r="AD43" s="16" t="n">
        <v>39596.5</v>
      </c>
      <c r="AE43" s="16" t="n">
        <v>4329.5</v>
      </c>
      <c r="AF43" s="16" t="n">
        <v>5550.8</v>
      </c>
      <c r="AG43" s="16" t="n">
        <v>13635.2</v>
      </c>
      <c r="AH43" s="16" t="n">
        <v>1906.8</v>
      </c>
      <c r="AI43" s="16" t="n">
        <v>23836.9</v>
      </c>
      <c r="AJ43" s="16" t="n">
        <v>3389.8</v>
      </c>
      <c r="AK43" s="16" t="n">
        <v>6979.9</v>
      </c>
      <c r="AL43" s="16" t="n">
        <v>8708.8</v>
      </c>
      <c r="AM43" s="16" t="n">
        <v>22975.5</v>
      </c>
      <c r="AN43" s="16" t="n">
        <v>51782.2</v>
      </c>
      <c r="AO43" s="16" t="n">
        <v>17238.4</v>
      </c>
      <c r="AP43" s="16" t="n">
        <v>22925.1</v>
      </c>
      <c r="AQ43" s="16" t="n">
        <v>36990.4</v>
      </c>
      <c r="AR43" s="16" t="n">
        <v>32012.3</v>
      </c>
      <c r="AS43" s="16" t="n">
        <v>18867.4</v>
      </c>
      <c r="AT43" s="16" t="n">
        <v>6933.2</v>
      </c>
      <c r="AU43" s="16" t="n">
        <v>7295.6</v>
      </c>
      <c r="AV43" s="16" t="n">
        <v>372.6</v>
      </c>
    </row>
    <row r="44" customFormat="false" ht="13.5" hidden="false" customHeight="false" outlineLevel="0" collapsed="false">
      <c r="A44" s="14"/>
      <c r="B44" s="14" t="s">
        <v>162</v>
      </c>
      <c r="C44" s="13"/>
      <c r="D44" s="15" t="n">
        <v>15559</v>
      </c>
      <c r="E44" s="15" t="n">
        <v>697.8</v>
      </c>
      <c r="F44" s="15" t="n">
        <v>24379.2</v>
      </c>
      <c r="G44" s="15" t="n">
        <v>2558.9</v>
      </c>
      <c r="H44" s="15" t="n">
        <v>1647.7</v>
      </c>
      <c r="I44" s="15" t="n">
        <v>40117</v>
      </c>
      <c r="J44" s="15" t="n">
        <v>9205.7</v>
      </c>
      <c r="K44" s="15" t="n">
        <v>3905.1</v>
      </c>
      <c r="L44" s="15" t="n">
        <v>12777.3</v>
      </c>
      <c r="M44" s="15" t="n">
        <v>3865.1</v>
      </c>
      <c r="N44" s="15" t="n">
        <v>15150.8</v>
      </c>
      <c r="O44" s="15" t="n">
        <v>17180.1</v>
      </c>
      <c r="P44" s="15" t="n">
        <v>10566.6</v>
      </c>
      <c r="Q44" s="15" t="n">
        <v>7620.8</v>
      </c>
      <c r="R44" s="15" t="n">
        <v>5371.4</v>
      </c>
      <c r="S44" s="15" t="n">
        <v>21277.3</v>
      </c>
      <c r="T44" s="15" t="n">
        <v>18096.6</v>
      </c>
      <c r="U44" s="15" t="n">
        <v>6405.3</v>
      </c>
      <c r="V44" s="15" t="n">
        <v>21465.4</v>
      </c>
      <c r="W44" s="15" t="n">
        <v>22732.9</v>
      </c>
      <c r="X44" s="15" t="n">
        <v>16342.2</v>
      </c>
      <c r="Y44" s="15" t="n">
        <v>24280.5</v>
      </c>
      <c r="Z44" s="15" t="n">
        <v>36141.2</v>
      </c>
      <c r="AA44" s="15" t="n">
        <v>32454.9</v>
      </c>
      <c r="AB44" s="15" t="n">
        <v>164367.9</v>
      </c>
      <c r="AC44" s="15" t="n">
        <v>266212.8</v>
      </c>
      <c r="AD44" s="15" t="n">
        <v>38736.2</v>
      </c>
      <c r="AE44" s="15" t="n">
        <v>9271.1</v>
      </c>
      <c r="AF44" s="15" t="n">
        <v>7450</v>
      </c>
      <c r="AG44" s="15" t="n">
        <v>31495.7</v>
      </c>
      <c r="AH44" s="15" t="n">
        <v>16128.7</v>
      </c>
      <c r="AI44" s="15" t="n">
        <v>75046.8</v>
      </c>
      <c r="AJ44" s="15" t="n">
        <v>43145.6</v>
      </c>
      <c r="AK44" s="15" t="n">
        <v>45744.5</v>
      </c>
      <c r="AL44" s="15" t="n">
        <v>78571.7</v>
      </c>
      <c r="AM44" s="15" t="n">
        <v>172463.6</v>
      </c>
      <c r="AN44" s="15" t="n">
        <v>344069.4</v>
      </c>
      <c r="AO44" s="15" t="n">
        <v>195862.2</v>
      </c>
      <c r="AP44" s="15" t="n">
        <v>134374.5</v>
      </c>
      <c r="AQ44" s="15" t="n">
        <v>125208.8</v>
      </c>
      <c r="AR44" s="15" t="n">
        <v>144750.3</v>
      </c>
      <c r="AS44" s="15" t="n">
        <v>191823.7</v>
      </c>
      <c r="AT44" s="15" t="n">
        <v>40973.6</v>
      </c>
      <c r="AU44" s="15" t="n">
        <v>45355</v>
      </c>
      <c r="AV44" s="15" t="n">
        <v>7735.5</v>
      </c>
    </row>
    <row r="45" customFormat="false" ht="13.5" hidden="false" customHeight="false" outlineLevel="0" collapsed="false">
      <c r="A45" s="14"/>
      <c r="B45" s="14" t="s">
        <v>163</v>
      </c>
      <c r="C45" s="13"/>
      <c r="D45" s="16" t="n">
        <v>185537</v>
      </c>
      <c r="E45" s="16" t="n">
        <v>4272.9</v>
      </c>
      <c r="F45" s="16" t="n">
        <v>222738.8</v>
      </c>
      <c r="G45" s="16" t="n">
        <v>36314.1</v>
      </c>
      <c r="H45" s="16" t="n">
        <v>56333.2</v>
      </c>
      <c r="I45" s="16" t="n">
        <v>239041.5</v>
      </c>
      <c r="J45" s="16" t="n">
        <v>26746.7</v>
      </c>
      <c r="K45" s="16" t="n">
        <v>40243.2</v>
      </c>
      <c r="L45" s="16" t="n">
        <v>99440</v>
      </c>
      <c r="M45" s="16" t="n">
        <v>177602.9</v>
      </c>
      <c r="N45" s="16" t="n">
        <v>206658.9</v>
      </c>
      <c r="O45" s="16" t="n">
        <v>165107.1</v>
      </c>
      <c r="P45" s="16" t="n">
        <v>80537</v>
      </c>
      <c r="Q45" s="16" t="n">
        <v>66477.5</v>
      </c>
      <c r="R45" s="16" t="n">
        <v>78495.8</v>
      </c>
      <c r="S45" s="16" t="n">
        <v>154677.9</v>
      </c>
      <c r="T45" s="16" t="n">
        <v>296896</v>
      </c>
      <c r="U45" s="16" t="n">
        <v>63702.8</v>
      </c>
      <c r="V45" s="16" t="n">
        <v>159707.8</v>
      </c>
      <c r="W45" s="16" t="n">
        <v>150332.5</v>
      </c>
      <c r="X45" s="16" t="n">
        <v>159324.2</v>
      </c>
      <c r="Y45" s="16" t="n">
        <v>143857.7</v>
      </c>
      <c r="Z45" s="16" t="n">
        <v>282531.7</v>
      </c>
      <c r="AA45" s="16" t="n">
        <v>66990.9</v>
      </c>
      <c r="AB45" s="16" t="n">
        <v>846485.4</v>
      </c>
      <c r="AC45" s="16" t="n">
        <v>1964178.8</v>
      </c>
      <c r="AD45" s="16" t="n">
        <v>304347.2</v>
      </c>
      <c r="AE45" s="16" t="n">
        <v>14794.5</v>
      </c>
      <c r="AF45" s="16" t="n">
        <v>116261.6</v>
      </c>
      <c r="AG45" s="16" t="n">
        <v>141148</v>
      </c>
      <c r="AH45" s="16" t="n">
        <v>95183.1</v>
      </c>
      <c r="AI45" s="16" t="n">
        <v>557198.8</v>
      </c>
      <c r="AJ45" s="16" t="n">
        <v>455981</v>
      </c>
      <c r="AK45" s="16" t="n">
        <v>316627.3</v>
      </c>
      <c r="AL45" s="16" t="n">
        <v>587539.7</v>
      </c>
      <c r="AM45" s="16" t="n">
        <v>1589645.8</v>
      </c>
      <c r="AN45" s="16" t="n">
        <v>2508263.8</v>
      </c>
      <c r="AO45" s="16" t="n">
        <v>1567460.6</v>
      </c>
      <c r="AP45" s="16" t="n">
        <v>802831.6</v>
      </c>
      <c r="AQ45" s="16" t="n">
        <v>1698647</v>
      </c>
      <c r="AR45" s="16" t="n">
        <v>1092565.5</v>
      </c>
      <c r="AS45" s="16" t="n">
        <v>1515810.4</v>
      </c>
      <c r="AT45" s="16" t="n">
        <v>212704.2</v>
      </c>
      <c r="AU45" s="16" t="n">
        <v>289827.4</v>
      </c>
      <c r="AV45" s="16" t="n">
        <v>21968.8</v>
      </c>
    </row>
    <row r="46" customFormat="false" ht="13.5" hidden="false" customHeight="false" outlineLevel="0" collapsed="false">
      <c r="A46" s="14"/>
      <c r="B46" s="14" t="s">
        <v>164</v>
      </c>
      <c r="C46" s="13"/>
      <c r="D46" s="15" t="n">
        <v>29613.8</v>
      </c>
      <c r="E46" s="15" t="n">
        <v>1946.1</v>
      </c>
      <c r="F46" s="15" t="n">
        <v>15222.4</v>
      </c>
      <c r="G46" s="15" t="n">
        <v>3406.4</v>
      </c>
      <c r="H46" s="15" t="n">
        <v>1217.7</v>
      </c>
      <c r="I46" s="15" t="n">
        <v>20305.9</v>
      </c>
      <c r="J46" s="15" t="n">
        <v>3928.3</v>
      </c>
      <c r="K46" s="15" t="n">
        <v>1003</v>
      </c>
      <c r="L46" s="15" t="n">
        <v>4396.1</v>
      </c>
      <c r="M46" s="15" t="n">
        <v>1790.4</v>
      </c>
      <c r="N46" s="15" t="n">
        <v>5809.2</v>
      </c>
      <c r="O46" s="15" t="n">
        <v>2921.2</v>
      </c>
      <c r="P46" s="15" t="n">
        <v>3046.5</v>
      </c>
      <c r="Q46" s="15" t="n">
        <v>3123.3</v>
      </c>
      <c r="R46" s="15" t="n">
        <v>5105.9</v>
      </c>
      <c r="S46" s="15" t="n">
        <v>3085.9</v>
      </c>
      <c r="T46" s="15" t="n">
        <v>1108.4</v>
      </c>
      <c r="U46" s="15" t="n">
        <v>1234.3</v>
      </c>
      <c r="V46" s="15" t="n">
        <v>3516.5</v>
      </c>
      <c r="W46" s="15" t="n">
        <v>3290.7</v>
      </c>
      <c r="X46" s="15" t="n">
        <v>208.2</v>
      </c>
      <c r="Y46" s="15" t="n">
        <v>1993.9</v>
      </c>
      <c r="Z46" s="15" t="n">
        <v>11278.8</v>
      </c>
      <c r="AA46" s="15" t="n">
        <v>3668.1</v>
      </c>
      <c r="AB46" s="15" t="n">
        <v>21240.6</v>
      </c>
      <c r="AC46" s="15" t="n">
        <v>67286.2</v>
      </c>
      <c r="AD46" s="15" t="n">
        <v>13731.7</v>
      </c>
      <c r="AE46" s="15" t="n">
        <v>447.5</v>
      </c>
      <c r="AF46" s="15" t="n">
        <v>629.9</v>
      </c>
      <c r="AG46" s="15" t="n">
        <v>3552.7</v>
      </c>
      <c r="AH46" s="15" t="n">
        <v>706.4</v>
      </c>
      <c r="AI46" s="15" t="n">
        <v>10563.5</v>
      </c>
      <c r="AJ46" s="15" t="n">
        <v>4233.1</v>
      </c>
      <c r="AK46" s="15" t="n">
        <v>5526.1</v>
      </c>
      <c r="AL46" s="15" t="n">
        <v>1408.4</v>
      </c>
      <c r="AM46" s="15" t="n">
        <v>21622.4</v>
      </c>
      <c r="AN46" s="15" t="n">
        <v>18250.6</v>
      </c>
      <c r="AO46" s="15" t="n">
        <v>13872.4</v>
      </c>
      <c r="AP46" s="15" t="n">
        <v>20052.5</v>
      </c>
      <c r="AQ46" s="15" t="n">
        <v>36384.9</v>
      </c>
      <c r="AR46" s="15" t="n">
        <v>26047.1</v>
      </c>
      <c r="AS46" s="15" t="n">
        <v>26578.3</v>
      </c>
      <c r="AT46" s="15" t="n">
        <v>1987.1</v>
      </c>
      <c r="AU46" s="15" t="n">
        <v>9780.9</v>
      </c>
      <c r="AV46" s="15" t="n">
        <v>3422.2</v>
      </c>
    </row>
    <row r="47" customFormat="false" ht="13.5" hidden="false" customHeight="false" outlineLevel="0" collapsed="false">
      <c r="A47" s="14"/>
      <c r="B47" s="14" t="s">
        <v>165</v>
      </c>
      <c r="C47" s="13"/>
      <c r="D47" s="16" t="n">
        <v>80789.4</v>
      </c>
      <c r="E47" s="16" t="n">
        <v>6559.1</v>
      </c>
      <c r="F47" s="16" t="n">
        <v>25281.6</v>
      </c>
      <c r="G47" s="16" t="n">
        <v>19930.2</v>
      </c>
      <c r="H47" s="16" t="n">
        <v>1766.6</v>
      </c>
      <c r="I47" s="16" t="n">
        <v>37193.1</v>
      </c>
      <c r="J47" s="16" t="n">
        <v>15296</v>
      </c>
      <c r="K47" s="16" t="n">
        <v>2996.7</v>
      </c>
      <c r="L47" s="16" t="n">
        <v>10713.6</v>
      </c>
      <c r="M47" s="16" t="n">
        <v>13725.9</v>
      </c>
      <c r="N47" s="16" t="n">
        <v>13473.1</v>
      </c>
      <c r="O47" s="16" t="n">
        <v>8865.7</v>
      </c>
      <c r="P47" s="16" t="n">
        <v>7554.8</v>
      </c>
      <c r="Q47" s="16" t="n">
        <v>6309.2</v>
      </c>
      <c r="R47" s="16" t="n">
        <v>8567.1</v>
      </c>
      <c r="S47" s="16" t="n">
        <v>8497.2</v>
      </c>
      <c r="T47" s="16" t="n">
        <v>3975.6</v>
      </c>
      <c r="U47" s="16" t="n">
        <v>5105.5</v>
      </c>
      <c r="V47" s="16" t="n">
        <v>9567.6</v>
      </c>
      <c r="W47" s="16" t="n">
        <v>13577.8</v>
      </c>
      <c r="X47" s="16" t="n">
        <v>3471.6</v>
      </c>
      <c r="Y47" s="16" t="n">
        <v>15607.4</v>
      </c>
      <c r="Z47" s="16" t="n">
        <v>34431.7</v>
      </c>
      <c r="AA47" s="16" t="n">
        <v>13465.8</v>
      </c>
      <c r="AB47" s="16" t="n">
        <v>65190.7</v>
      </c>
      <c r="AC47" s="16" t="n">
        <v>204546.5</v>
      </c>
      <c r="AD47" s="16" t="n">
        <v>44272</v>
      </c>
      <c r="AE47" s="16" t="n">
        <v>2699.8</v>
      </c>
      <c r="AF47" s="16" t="n">
        <v>2667.3</v>
      </c>
      <c r="AG47" s="16" t="n">
        <v>15368.3</v>
      </c>
      <c r="AH47" s="16" t="n">
        <v>5362.3</v>
      </c>
      <c r="AI47" s="16" t="n">
        <v>38944.3</v>
      </c>
      <c r="AJ47" s="16" t="n">
        <v>6859.9</v>
      </c>
      <c r="AK47" s="16" t="n">
        <v>18742.6</v>
      </c>
      <c r="AL47" s="16" t="n">
        <v>29623.4</v>
      </c>
      <c r="AM47" s="16" t="n">
        <v>111263.9</v>
      </c>
      <c r="AN47" s="16" t="n">
        <v>159395</v>
      </c>
      <c r="AO47" s="16" t="n">
        <v>72644</v>
      </c>
      <c r="AP47" s="16" t="n">
        <v>55404.4</v>
      </c>
      <c r="AQ47" s="16" t="n">
        <v>165073.2</v>
      </c>
      <c r="AR47" s="16" t="n">
        <v>106655</v>
      </c>
      <c r="AS47" s="16" t="n">
        <v>69101.1</v>
      </c>
      <c r="AT47" s="16" t="n">
        <v>5464.3</v>
      </c>
      <c r="AU47" s="16" t="n">
        <v>30490.4</v>
      </c>
      <c r="AV47" s="16" t="n">
        <v>19950.3</v>
      </c>
    </row>
    <row r="48" customFormat="false" ht="13.5" hidden="false" customHeight="false" outlineLevel="0" collapsed="false">
      <c r="A48" s="14"/>
      <c r="B48" s="14" t="s">
        <v>166</v>
      </c>
      <c r="C48" s="13"/>
      <c r="D48" s="15" t="n">
        <v>74.6</v>
      </c>
      <c r="E48" s="15" t="n">
        <v>2.6</v>
      </c>
      <c r="F48" s="15" t="n">
        <v>6462.8</v>
      </c>
      <c r="G48" s="15" t="n">
        <v>49.9</v>
      </c>
      <c r="H48" s="15" t="n">
        <v>142</v>
      </c>
      <c r="I48" s="15" t="n">
        <v>19.2</v>
      </c>
      <c r="J48" s="15" t="n">
        <v>48.5</v>
      </c>
      <c r="K48" s="15" t="n">
        <v>2.4</v>
      </c>
      <c r="L48" s="15" t="n">
        <v>7.1</v>
      </c>
      <c r="M48" s="15" t="n">
        <v>1248.1</v>
      </c>
      <c r="N48" s="15" t="n">
        <v>37.5</v>
      </c>
      <c r="O48" s="15" t="n">
        <v>0.1</v>
      </c>
      <c r="P48" s="15" t="n">
        <v>6.9</v>
      </c>
      <c r="Q48" s="15" t="n">
        <v>13.9</v>
      </c>
      <c r="R48" s="15" t="n">
        <v>16.1</v>
      </c>
      <c r="S48" s="15" t="n">
        <v>5.7</v>
      </c>
      <c r="T48" s="15" t="n">
        <v>3.9</v>
      </c>
      <c r="U48" s="15" t="n">
        <v>8.5</v>
      </c>
      <c r="V48" s="15" t="n">
        <v>8.3</v>
      </c>
      <c r="W48" s="15" t="n">
        <v>0</v>
      </c>
      <c r="X48" s="15" t="n">
        <v>76</v>
      </c>
      <c r="Y48" s="15" t="n">
        <v>7.5</v>
      </c>
      <c r="Z48" s="15" t="n">
        <v>67.5</v>
      </c>
      <c r="AA48" s="15" t="n">
        <v>49.8</v>
      </c>
      <c r="AB48" s="15" t="n">
        <v>236.6</v>
      </c>
      <c r="AC48" s="15" t="n">
        <v>694.6</v>
      </c>
      <c r="AD48" s="15" t="n">
        <v>24.7</v>
      </c>
      <c r="AE48" s="15" t="n">
        <v>78.2</v>
      </c>
      <c r="AF48" s="15" t="n">
        <v>140.6</v>
      </c>
      <c r="AG48" s="15" t="n">
        <v>41.2</v>
      </c>
      <c r="AH48" s="15" t="n">
        <v>7.1</v>
      </c>
      <c r="AI48" s="15" t="n">
        <v>101.6</v>
      </c>
      <c r="AJ48" s="15" t="n">
        <v>31.6</v>
      </c>
      <c r="AK48" s="15" t="n">
        <v>217.9</v>
      </c>
      <c r="AL48" s="15" t="n">
        <v>7.6</v>
      </c>
      <c r="AM48" s="15" t="n">
        <v>840.2</v>
      </c>
      <c r="AN48" s="15" t="n">
        <v>327.3</v>
      </c>
      <c r="AO48" s="15" t="n">
        <v>301.3</v>
      </c>
      <c r="AP48" s="15" t="n">
        <v>41.7</v>
      </c>
      <c r="AQ48" s="15" t="n">
        <v>1606.7</v>
      </c>
      <c r="AR48" s="15" t="n">
        <v>486.9</v>
      </c>
      <c r="AS48" s="15" t="n">
        <v>213.5</v>
      </c>
      <c r="AT48" s="15" t="n">
        <v>1.2</v>
      </c>
      <c r="AU48" s="15" t="n">
        <v>14.2</v>
      </c>
      <c r="AV48" s="15" t="n">
        <v>10.4</v>
      </c>
    </row>
    <row r="49" customFormat="false" ht="13.5" hidden="false" customHeight="false" outlineLevel="0" collapsed="false">
      <c r="A49" s="14"/>
      <c r="B49" s="14" t="s">
        <v>167</v>
      </c>
      <c r="C49" s="13"/>
      <c r="D49" s="16" t="n">
        <v>2178.8</v>
      </c>
      <c r="E49" s="16" t="n">
        <v>15.3</v>
      </c>
      <c r="F49" s="16" t="n">
        <v>307.9</v>
      </c>
      <c r="G49" s="16" t="n">
        <v>736.9</v>
      </c>
      <c r="H49" s="16" t="n">
        <v>8.2</v>
      </c>
      <c r="I49" s="16" t="n">
        <v>1435.6</v>
      </c>
      <c r="J49" s="16" t="n">
        <v>839</v>
      </c>
      <c r="K49" s="16" t="n">
        <v>151.9</v>
      </c>
      <c r="L49" s="16" t="n">
        <v>363.8</v>
      </c>
      <c r="M49" s="16" t="n">
        <v>126.2</v>
      </c>
      <c r="N49" s="16" t="n">
        <v>454.9</v>
      </c>
      <c r="O49" s="16" t="n">
        <v>275</v>
      </c>
      <c r="P49" s="16" t="n">
        <v>477.1</v>
      </c>
      <c r="Q49" s="16" t="n">
        <v>508.3</v>
      </c>
      <c r="R49" s="16" t="n">
        <v>501.7</v>
      </c>
      <c r="S49" s="16" t="n">
        <v>963.1</v>
      </c>
      <c r="T49" s="16" t="n">
        <v>249.5</v>
      </c>
      <c r="U49" s="16" t="n">
        <v>501.2</v>
      </c>
      <c r="V49" s="16" t="n">
        <v>679.9</v>
      </c>
      <c r="W49" s="16" t="n">
        <v>282.8</v>
      </c>
      <c r="X49" s="16" t="n">
        <v>111.4</v>
      </c>
      <c r="Y49" s="16" t="n">
        <v>847.5</v>
      </c>
      <c r="Z49" s="16" t="n">
        <v>1812.5</v>
      </c>
      <c r="AA49" s="16" t="n">
        <v>557.3</v>
      </c>
      <c r="AB49" s="16" t="n">
        <v>2357.5</v>
      </c>
      <c r="AC49" s="16" t="n">
        <v>8454.4</v>
      </c>
      <c r="AD49" s="16" t="n">
        <v>1850.7</v>
      </c>
      <c r="AE49" s="16" t="n">
        <v>48.2</v>
      </c>
      <c r="AF49" s="16" t="n">
        <v>97.7</v>
      </c>
      <c r="AG49" s="16" t="n">
        <v>902</v>
      </c>
      <c r="AH49" s="16" t="n">
        <v>194.5</v>
      </c>
      <c r="AI49" s="16" t="n">
        <v>1513.2</v>
      </c>
      <c r="AJ49" s="16" t="n">
        <v>538.6</v>
      </c>
      <c r="AK49" s="16" t="n">
        <v>1066</v>
      </c>
      <c r="AL49" s="16" t="n">
        <v>2227.3</v>
      </c>
      <c r="AM49" s="16" t="n">
        <v>3756.6</v>
      </c>
      <c r="AN49" s="16" t="n">
        <v>5968.5</v>
      </c>
      <c r="AO49" s="16" t="n">
        <v>2185.9</v>
      </c>
      <c r="AP49" s="16" t="n">
        <v>1472.1</v>
      </c>
      <c r="AQ49" s="16" t="n">
        <v>3673.9</v>
      </c>
      <c r="AR49" s="16" t="n">
        <v>2237</v>
      </c>
      <c r="AS49" s="16" t="n">
        <v>2229.6</v>
      </c>
      <c r="AT49" s="16" t="n">
        <v>648.2</v>
      </c>
      <c r="AU49" s="16" t="n">
        <v>548.5</v>
      </c>
      <c r="AV49" s="16" t="n">
        <v>77.4</v>
      </c>
    </row>
    <row r="50" customFormat="false" ht="13.5" hidden="false" customHeight="false" outlineLevel="0" collapsed="false">
      <c r="A50" s="14"/>
      <c r="B50" s="14" t="s">
        <v>168</v>
      </c>
      <c r="C50" s="13"/>
      <c r="D50" s="15" t="n">
        <v>4254.5</v>
      </c>
      <c r="E50" s="15" t="n">
        <v>1687.9</v>
      </c>
      <c r="F50" s="15" t="n">
        <v>0</v>
      </c>
      <c r="G50" s="15" t="n">
        <v>284.8</v>
      </c>
      <c r="H50" s="15" t="n">
        <v>67.1</v>
      </c>
      <c r="I50" s="15" t="n">
        <v>526</v>
      </c>
      <c r="J50" s="15" t="n">
        <v>3740.5</v>
      </c>
      <c r="K50" s="15" t="n">
        <v>544.6</v>
      </c>
      <c r="L50" s="15" t="n">
        <v>107.7</v>
      </c>
      <c r="M50" s="15" t="n">
        <v>88.5</v>
      </c>
      <c r="N50" s="15" t="n">
        <v>61.7</v>
      </c>
      <c r="O50" s="15" t="n">
        <v>35.6</v>
      </c>
      <c r="P50" s="15" t="n">
        <v>99.4</v>
      </c>
      <c r="Q50" s="15" t="n">
        <v>48.6</v>
      </c>
      <c r="R50" s="15" t="n">
        <v>161</v>
      </c>
      <c r="S50" s="15" t="n">
        <v>116.1</v>
      </c>
      <c r="T50" s="15" t="n">
        <v>196.4</v>
      </c>
      <c r="U50" s="15" t="n">
        <v>79</v>
      </c>
      <c r="V50" s="15" t="n">
        <v>102.6</v>
      </c>
      <c r="W50" s="15" t="n">
        <v>219.5</v>
      </c>
      <c r="X50" s="15" t="n">
        <v>46.6</v>
      </c>
      <c r="Y50" s="15" t="n">
        <v>115.4</v>
      </c>
      <c r="Z50" s="15" t="n">
        <v>66</v>
      </c>
      <c r="AA50" s="15" t="n">
        <v>92.1</v>
      </c>
      <c r="AB50" s="15" t="n">
        <v>1842.3</v>
      </c>
      <c r="AC50" s="15" t="n">
        <v>2059.8</v>
      </c>
      <c r="AD50" s="15" t="n">
        <v>608.1</v>
      </c>
      <c r="AE50" s="15" t="n">
        <v>90</v>
      </c>
      <c r="AF50" s="15" t="n">
        <v>88.6</v>
      </c>
      <c r="AG50" s="15" t="n">
        <v>345.1</v>
      </c>
      <c r="AH50" s="15" t="n">
        <v>143.6</v>
      </c>
      <c r="AI50" s="15" t="n">
        <v>1033.2</v>
      </c>
      <c r="AJ50" s="15" t="n">
        <v>132.5</v>
      </c>
      <c r="AK50" s="15" t="n">
        <v>417.5</v>
      </c>
      <c r="AL50" s="15" t="n">
        <v>82.3</v>
      </c>
      <c r="AM50" s="15" t="n">
        <v>373.9</v>
      </c>
      <c r="AN50" s="15" t="n">
        <v>862.1</v>
      </c>
      <c r="AO50" s="15" t="n">
        <v>260.2</v>
      </c>
      <c r="AP50" s="15" t="n">
        <v>191.6</v>
      </c>
      <c r="AQ50" s="15" t="n">
        <v>325.5</v>
      </c>
      <c r="AR50" s="15" t="n">
        <v>336</v>
      </c>
      <c r="AS50" s="15" t="n">
        <v>571.9</v>
      </c>
      <c r="AT50" s="15" t="n">
        <v>219.4</v>
      </c>
      <c r="AU50" s="15" t="n">
        <v>321.9</v>
      </c>
      <c r="AV50" s="15" t="n">
        <v>0</v>
      </c>
    </row>
    <row r="51" customFormat="false" ht="21" hidden="false" customHeight="false" outlineLevel="0" collapsed="false">
      <c r="A51" s="14"/>
      <c r="B51" s="14" t="s">
        <v>169</v>
      </c>
      <c r="C51" s="13"/>
      <c r="D51" s="16" t="n">
        <v>843880.1</v>
      </c>
      <c r="E51" s="16" t="n">
        <v>96076.8</v>
      </c>
      <c r="F51" s="16" t="n">
        <v>216758.1</v>
      </c>
      <c r="G51" s="16" t="n">
        <v>90269.2</v>
      </c>
      <c r="H51" s="16" t="n">
        <v>7304</v>
      </c>
      <c r="I51" s="16" t="n">
        <v>410259.2</v>
      </c>
      <c r="J51" s="16" t="n">
        <v>207605.2</v>
      </c>
      <c r="K51" s="16" t="n">
        <v>50768</v>
      </c>
      <c r="L51" s="16" t="n">
        <v>119092.6</v>
      </c>
      <c r="M51" s="16" t="n">
        <v>163688.6</v>
      </c>
      <c r="N51" s="16" t="n">
        <v>318732.3</v>
      </c>
      <c r="O51" s="16" t="n">
        <v>120363.1</v>
      </c>
      <c r="P51" s="16" t="n">
        <v>109610</v>
      </c>
      <c r="Q51" s="16" t="n">
        <v>341693</v>
      </c>
      <c r="R51" s="16" t="n">
        <v>418983.2</v>
      </c>
      <c r="S51" s="16" t="n">
        <v>218884.8</v>
      </c>
      <c r="T51" s="16" t="n">
        <v>256663.1</v>
      </c>
      <c r="U51" s="16" t="n">
        <v>182307</v>
      </c>
      <c r="V51" s="16" t="n">
        <v>242981.3</v>
      </c>
      <c r="W51" s="16" t="n">
        <v>238330</v>
      </c>
      <c r="X51" s="16" t="n">
        <v>45583.1</v>
      </c>
      <c r="Y51" s="16" t="n">
        <v>115354.9</v>
      </c>
      <c r="Z51" s="16" t="n">
        <v>313879.1</v>
      </c>
      <c r="AA51" s="16" t="n">
        <v>70902.6</v>
      </c>
      <c r="AB51" s="16" t="n">
        <v>911216.3</v>
      </c>
      <c r="AC51" s="16" t="n">
        <v>1236933.5</v>
      </c>
      <c r="AD51" s="16" t="n">
        <v>373270.7</v>
      </c>
      <c r="AE51" s="16" t="n">
        <v>31054.1</v>
      </c>
      <c r="AF51" s="16" t="n">
        <v>39273.3</v>
      </c>
      <c r="AG51" s="16" t="n">
        <v>69626</v>
      </c>
      <c r="AH51" s="16" t="n">
        <v>47995.2</v>
      </c>
      <c r="AI51" s="16" t="n">
        <v>229854.1</v>
      </c>
      <c r="AJ51" s="16" t="n">
        <v>39919.8</v>
      </c>
      <c r="AK51" s="16" t="n">
        <v>108772.4</v>
      </c>
      <c r="AL51" s="16" t="n">
        <v>251082.1</v>
      </c>
      <c r="AM51" s="16" t="n">
        <v>982413.1</v>
      </c>
      <c r="AN51" s="16" t="n">
        <v>899111.2</v>
      </c>
      <c r="AO51" s="16" t="n">
        <v>280702.5</v>
      </c>
      <c r="AP51" s="16" t="n">
        <v>410000.8</v>
      </c>
      <c r="AQ51" s="16" t="n">
        <v>611110.2</v>
      </c>
      <c r="AR51" s="16" t="n">
        <v>473067.7</v>
      </c>
      <c r="AS51" s="16" t="n">
        <v>287343.5</v>
      </c>
      <c r="AT51" s="16" t="n">
        <v>90955.5</v>
      </c>
      <c r="AU51" s="16" t="n">
        <v>216450.9</v>
      </c>
      <c r="AV51" s="16" t="n">
        <v>0</v>
      </c>
    </row>
    <row r="52" customFormat="false" ht="13.5" hidden="false" customHeight="false" outlineLevel="0" collapsed="false">
      <c r="A52" s="14"/>
      <c r="B52" s="14" t="s">
        <v>170</v>
      </c>
      <c r="C52" s="13"/>
      <c r="D52" s="15" t="n">
        <v>1593.3</v>
      </c>
      <c r="E52" s="15" t="n">
        <v>148.4</v>
      </c>
      <c r="F52" s="15" t="n">
        <v>68.6</v>
      </c>
      <c r="G52" s="15" t="n">
        <v>102.8</v>
      </c>
      <c r="H52" s="15" t="n">
        <v>74.3</v>
      </c>
      <c r="I52" s="15" t="n">
        <v>1817.4</v>
      </c>
      <c r="J52" s="15" t="n">
        <v>406.5</v>
      </c>
      <c r="K52" s="15" t="n">
        <v>324.5</v>
      </c>
      <c r="L52" s="15" t="n">
        <v>361.2</v>
      </c>
      <c r="M52" s="15" t="n">
        <v>640.3</v>
      </c>
      <c r="N52" s="15" t="n">
        <v>161.3</v>
      </c>
      <c r="O52" s="15" t="n">
        <v>439.6</v>
      </c>
      <c r="P52" s="15" t="n">
        <v>298.8</v>
      </c>
      <c r="Q52" s="15" t="n">
        <v>435.1</v>
      </c>
      <c r="R52" s="15" t="n">
        <v>74</v>
      </c>
      <c r="S52" s="15" t="n">
        <v>885.9</v>
      </c>
      <c r="T52" s="15" t="n">
        <v>301.5</v>
      </c>
      <c r="U52" s="15" t="n">
        <v>342.3</v>
      </c>
      <c r="V52" s="15" t="n">
        <v>336.9</v>
      </c>
      <c r="W52" s="15" t="n">
        <v>101</v>
      </c>
      <c r="X52" s="15" t="n">
        <v>109.7</v>
      </c>
      <c r="Y52" s="15" t="n">
        <v>604.3</v>
      </c>
      <c r="Z52" s="15" t="n">
        <v>1324.7</v>
      </c>
      <c r="AA52" s="15" t="n">
        <v>661.5</v>
      </c>
      <c r="AB52" s="15" t="n">
        <v>2587.8</v>
      </c>
      <c r="AC52" s="15" t="n">
        <v>6145.2</v>
      </c>
      <c r="AD52" s="15" t="n">
        <v>1175.3</v>
      </c>
      <c r="AE52" s="15" t="n">
        <v>214.7</v>
      </c>
      <c r="AF52" s="15" t="n">
        <v>58.2</v>
      </c>
      <c r="AG52" s="15" t="n">
        <v>680.5</v>
      </c>
      <c r="AH52" s="15" t="n">
        <v>266.3</v>
      </c>
      <c r="AI52" s="15" t="n">
        <v>3289.9</v>
      </c>
      <c r="AJ52" s="15" t="n">
        <v>456.1</v>
      </c>
      <c r="AK52" s="15" t="n">
        <v>938.6</v>
      </c>
      <c r="AL52" s="15" t="n">
        <v>1040.5</v>
      </c>
      <c r="AM52" s="15" t="n">
        <v>3104.3</v>
      </c>
      <c r="AN52" s="15" t="n">
        <v>4684.8</v>
      </c>
      <c r="AO52" s="15" t="n">
        <v>2979.6</v>
      </c>
      <c r="AP52" s="15" t="n">
        <v>1265.5</v>
      </c>
      <c r="AQ52" s="15" t="n">
        <v>2767.8</v>
      </c>
      <c r="AR52" s="15" t="n">
        <v>2491.1</v>
      </c>
      <c r="AS52" s="15" t="n">
        <v>2519.9</v>
      </c>
      <c r="AT52" s="15" t="n">
        <v>1012.5</v>
      </c>
      <c r="AU52" s="15" t="n">
        <v>837</v>
      </c>
      <c r="AV52" s="15" t="n">
        <v>19.6</v>
      </c>
    </row>
    <row r="53" customFormat="false" ht="13.5" hidden="false" customHeight="false" outlineLevel="0" collapsed="false">
      <c r="A53" s="14"/>
      <c r="B53" s="17" t="s">
        <v>171</v>
      </c>
      <c r="C53" s="13"/>
      <c r="D53" s="16" t="n">
        <f aca="false">(1199000/854800)*('OECD.Stat export'!D53)</f>
        <v>635.688816097333</v>
      </c>
      <c r="E53" s="16" t="n">
        <f aca="false">(1199000/854800)*('OECD.Stat export'!E53)</f>
        <v>55.5456247075339</v>
      </c>
      <c r="F53" s="16" t="n">
        <f aca="false">(1199000/854800)*('OECD.Stat export'!F53)</f>
        <v>6.7328029948526</v>
      </c>
      <c r="G53" s="16" t="n">
        <f aca="false">(1199000/854800)*('OECD.Stat export'!G53)</f>
        <v>14.7280065512401</v>
      </c>
      <c r="H53" s="16" t="n">
        <f aca="false">(1199000/854800)*('OECD.Stat export'!H53)</f>
        <v>3.3664014974263</v>
      </c>
      <c r="I53" s="16" t="n">
        <f aca="false">(1199000/854800)*('OECD.Stat export'!I53)</f>
        <v>501.032756200281</v>
      </c>
      <c r="J53" s="16" t="n">
        <f aca="false">(1199000/854800)*('OECD.Stat export'!J53)</f>
        <v>24.2661441272812</v>
      </c>
      <c r="K53" s="16" t="n">
        <f aca="false">(1199000/854800)*('OECD.Stat export'!K53)</f>
        <v>83.8795039775386</v>
      </c>
      <c r="L53" s="16" t="n">
        <f aca="false">(1199000/854800)*('OECD.Stat export'!L53)</f>
        <v>63.400561534862</v>
      </c>
      <c r="M53" s="16" t="n">
        <f aca="false">(1199000/854800)*('OECD.Stat export'!M53)</f>
        <v>7.15360318203088</v>
      </c>
      <c r="N53" s="16" t="n">
        <f aca="false">(1199000/854800)*('OECD.Stat export'!N53)</f>
        <v>39.9760177819373</v>
      </c>
      <c r="O53" s="16" t="n">
        <f aca="false">(1199000/854800)*('OECD.Stat export'!O53)</f>
        <v>203.386757136172</v>
      </c>
      <c r="P53" s="16" t="n">
        <f aca="false">(1199000/854800)*('OECD.Stat export'!P53)</f>
        <v>43.6229527374825</v>
      </c>
      <c r="Q53" s="16" t="n">
        <f aca="false">(1199000/854800)*('OECD.Stat export'!Q53)</f>
        <v>183.048081422555</v>
      </c>
      <c r="R53" s="16" t="n">
        <f aca="false">(1199000/854800)*('OECD.Stat export'!R53)</f>
        <v>27.2117454375292</v>
      </c>
      <c r="S53" s="16" t="n">
        <f aca="false">(1199000/854800)*('OECD.Stat export'!S53)</f>
        <v>159.202737482452</v>
      </c>
      <c r="T53" s="16" t="n">
        <f aca="false">(1199000/854800)*('OECD.Stat export'!T53)</f>
        <v>32.8224145999064</v>
      </c>
      <c r="U53" s="16" t="n">
        <f aca="false">(1199000/854800)*('OECD.Stat export'!U53)</f>
        <v>18.5152082358446</v>
      </c>
      <c r="V53" s="16" t="n">
        <f aca="false">(1199000/854800)*('OECD.Stat export'!V53)</f>
        <v>36.1888160973327</v>
      </c>
      <c r="W53" s="16" t="n">
        <f aca="false">(1199000/854800)*('OECD.Stat export'!W53)</f>
        <v>7.29386991109031</v>
      </c>
      <c r="X53" s="16" t="n">
        <f aca="false">(1199000/854800)*('OECD.Stat export'!X53)</f>
        <v>2.38453439401029</v>
      </c>
      <c r="Y53" s="16" t="n">
        <f aca="false">(1199000/854800)*('OECD.Stat export'!Y53)</f>
        <v>220.920098268601</v>
      </c>
      <c r="Z53" s="16" t="n">
        <f aca="false">(1199000/854800)*('OECD.Stat export'!Z53)</f>
        <v>413.646583996256</v>
      </c>
      <c r="AA53" s="16" t="n">
        <f aca="false">(1199000/854800)*('OECD.Stat export'!AA53)</f>
        <v>237.752105755732</v>
      </c>
      <c r="AB53" s="16" t="n">
        <f aca="false">(1199000/854800)*('OECD.Stat export'!AB53)</f>
        <v>1827.67547964436</v>
      </c>
      <c r="AC53" s="16" t="n">
        <f aca="false">(1199000/854800)*('OECD.Stat export'!AC53)</f>
        <v>3295.8473327094</v>
      </c>
      <c r="AD53" s="16" t="n">
        <f aca="false">(1199000/854800)*('OECD.Stat export'!AD53)</f>
        <v>280.673724847918</v>
      </c>
      <c r="AE53" s="16" t="n">
        <f aca="false">(1199000/854800)*('OECD.Stat export'!AE53)</f>
        <v>887.748128217127</v>
      </c>
      <c r="AF53" s="16" t="n">
        <f aca="false">(1199000/854800)*('OECD.Stat export'!AF53)</f>
        <v>35.2069489939167</v>
      </c>
      <c r="AG53" s="16" t="n">
        <f aca="false">(1199000/854800)*('OECD.Stat export'!AG53)</f>
        <v>862.500116986429</v>
      </c>
      <c r="AH53" s="16" t="n">
        <f aca="false">(1199000/854800)*('OECD.Stat export'!AH53)</f>
        <v>63.9616284510997</v>
      </c>
      <c r="AI53" s="16" t="n">
        <f aca="false">(1199000/854800)*('OECD.Stat export'!AI53)</f>
        <v>2110.87400561535</v>
      </c>
      <c r="AJ53" s="16" t="n">
        <f aca="false">(1199000/854800)*('OECD.Stat export'!AJ53)</f>
        <v>511.412494150679</v>
      </c>
      <c r="AK53" s="16" t="n">
        <f aca="false">(1199000/854800)*('OECD.Stat export'!AK53)</f>
        <v>527.823701450632</v>
      </c>
      <c r="AL53" s="16" t="n">
        <f aca="false">(1199000/854800)*('OECD.Stat export'!AL53)</f>
        <v>774.272344408049</v>
      </c>
      <c r="AM53" s="16" t="n">
        <f aca="false">(1199000/854800)*('OECD.Stat export'!AM53)</f>
        <v>2705.32440336921</v>
      </c>
      <c r="AN53" s="16" t="n">
        <f aca="false">(1199000/854800)*('OECD.Stat export'!AN53)</f>
        <v>2957.80451567618</v>
      </c>
      <c r="AO53" s="16" t="n">
        <f aca="false">(1199000/854800)*('OECD.Stat export'!AO53)</f>
        <v>2404.59253626579</v>
      </c>
      <c r="AP53" s="16" t="n">
        <f aca="false">(1199000/854800)*('OECD.Stat export'!AP53)</f>
        <v>570.885587271876</v>
      </c>
      <c r="AQ53" s="16" t="n">
        <f aca="false">(1199000/854800)*('OECD.Stat export'!AQ53)</f>
        <v>2587.50035095929</v>
      </c>
      <c r="AR53" s="16" t="n">
        <f aca="false">(1199000/854800)*('OECD.Stat export'!AR53)</f>
        <v>1776.19759007955</v>
      </c>
      <c r="AS53" s="16" t="n">
        <f aca="false">(1199000/854800)*('OECD.Stat export'!AS53)</f>
        <v>1172.20905474965</v>
      </c>
      <c r="AT53" s="16" t="n">
        <f aca="false">(1199000/854800)*('OECD.Stat export'!AT53)</f>
        <v>525.439167056621</v>
      </c>
      <c r="AU53" s="16" t="n">
        <f aca="false">(1199000/854800)*('OECD.Stat export'!AU53)</f>
        <v>516.321829667759</v>
      </c>
      <c r="AV53" s="16" t="n">
        <f aca="false">(1199000/854800)*('OECD.Stat export'!AV53)</f>
        <v>277.447590079551</v>
      </c>
    </row>
    <row r="54" customFormat="false" ht="13.5" hidden="false" customHeight="false" outlineLevel="0" collapsed="false">
      <c r="A54" s="14"/>
      <c r="B54" s="18" t="s">
        <v>172</v>
      </c>
      <c r="C54" s="13"/>
      <c r="D54" s="19" t="n">
        <f aca="false" t="array" ref="D54:AV54">'$ million'!B4:AT4</f>
        <v>24954.9906953405</v>
      </c>
      <c r="E54" s="19" t="n">
        <v>85.7221283901121</v>
      </c>
      <c r="F54" s="19" t="n">
        <v>11.7076703531569</v>
      </c>
      <c r="G54" s="19" t="n">
        <v>121.613584936253</v>
      </c>
      <c r="H54" s="19" t="n">
        <v>14.456909646091</v>
      </c>
      <c r="I54" s="19" t="n">
        <v>740.119645919451</v>
      </c>
      <c r="J54" s="19" t="n">
        <v>456.431381680134</v>
      </c>
      <c r="K54" s="19" t="n">
        <v>154.767516414301</v>
      </c>
      <c r="L54" s="19" t="n">
        <v>196.820789120307</v>
      </c>
      <c r="M54" s="19" t="n">
        <v>70.6587815259145</v>
      </c>
      <c r="N54" s="19" t="n">
        <v>264.013629546956</v>
      </c>
      <c r="O54" s="19" t="n">
        <v>34.1930525251056</v>
      </c>
      <c r="P54" s="19" t="n">
        <v>106.303456886657</v>
      </c>
      <c r="Q54" s="19" t="n">
        <v>254.224480680992</v>
      </c>
      <c r="R54" s="19" t="n">
        <v>133.133300367649</v>
      </c>
      <c r="S54" s="19" t="n">
        <v>260.735983415811</v>
      </c>
      <c r="T54" s="19" t="n">
        <v>315.159797632149</v>
      </c>
      <c r="U54" s="19" t="n">
        <v>260.648404360871</v>
      </c>
      <c r="V54" s="19" t="n">
        <v>578.29106820058</v>
      </c>
      <c r="W54" s="19" t="n">
        <v>97.0025612519868</v>
      </c>
      <c r="X54" s="19" t="n">
        <v>271.678986330614</v>
      </c>
      <c r="Y54" s="19" t="n">
        <v>480.16968452173</v>
      </c>
      <c r="Z54" s="19" t="n">
        <v>81.5316245102826</v>
      </c>
      <c r="AA54" s="19" t="n">
        <v>484.02318450663</v>
      </c>
      <c r="AB54" s="19" t="n">
        <v>16514.3168081325</v>
      </c>
      <c r="AC54" s="19" t="n">
        <v>9931.22334917009</v>
      </c>
      <c r="AD54" s="19" t="n">
        <v>1609.40569457564</v>
      </c>
      <c r="AE54" s="19" t="n">
        <v>51.6622945785076</v>
      </c>
      <c r="AF54" s="19" t="n">
        <v>63.8872303520824</v>
      </c>
      <c r="AG54" s="19" t="n">
        <v>824.498981404795</v>
      </c>
      <c r="AH54" s="19" t="n">
        <v>21.8874114087605</v>
      </c>
      <c r="AI54" s="19" t="n">
        <v>1940.95370586427</v>
      </c>
      <c r="AJ54" s="19" t="n">
        <v>119.81598878821</v>
      </c>
      <c r="AK54" s="19" t="n">
        <v>145.518044886613</v>
      </c>
      <c r="AL54" s="19" t="n">
        <v>187.330681603201</v>
      </c>
      <c r="AM54" s="19" t="n">
        <v>2528.64859388256</v>
      </c>
      <c r="AN54" s="19" t="n">
        <v>22.6006719405743</v>
      </c>
      <c r="AO54" s="19" t="n">
        <v>1429.91207793318</v>
      </c>
      <c r="AP54" s="19" t="n">
        <v>1447.7734785357</v>
      </c>
      <c r="AQ54" s="19" t="n">
        <v>3449.3682036509</v>
      </c>
      <c r="AR54" s="19" t="n">
        <v>2762.59189887943</v>
      </c>
      <c r="AS54" s="19" t="n">
        <v>878.63707808865</v>
      </c>
      <c r="AT54" s="19" t="n">
        <v>72.2527074316816</v>
      </c>
      <c r="AU54" s="19" t="n">
        <v>789.367646454413</v>
      </c>
      <c r="AV54" s="19" t="n">
        <v>927.037804672897</v>
      </c>
    </row>
    <row r="55" customFormat="false" ht="13.5" hidden="false" customHeight="false" outlineLevel="0" collapsed="false">
      <c r="A55" s="14"/>
      <c r="B55" s="18" t="s">
        <v>173</v>
      </c>
      <c r="C55" s="13"/>
      <c r="D55" s="19" t="n">
        <f aca="false" t="array" ref="D55:AV55">'$ million'!B8:AT8</f>
        <v>56.4710782881627</v>
      </c>
      <c r="E55" s="19" t="n">
        <v>37.9836396406932</v>
      </c>
      <c r="F55" s="19" t="n">
        <v>0</v>
      </c>
      <c r="G55" s="19" t="n">
        <v>212.938585864492</v>
      </c>
      <c r="H55" s="19" t="n">
        <v>0</v>
      </c>
      <c r="I55" s="19" t="n">
        <v>162.793328003481</v>
      </c>
      <c r="J55" s="19" t="n">
        <v>222.516807900119</v>
      </c>
      <c r="K55" s="19" t="n">
        <v>85.5241594891779</v>
      </c>
      <c r="L55" s="19" t="n">
        <v>15.1131407199934</v>
      </c>
      <c r="M55" s="19" t="n">
        <v>0</v>
      </c>
      <c r="N55" s="19" t="n">
        <v>11.6653277333763</v>
      </c>
      <c r="O55" s="19" t="n">
        <v>1.95557772165829</v>
      </c>
      <c r="P55" s="19" t="n">
        <v>4.03721184697749</v>
      </c>
      <c r="Q55" s="19" t="n">
        <v>125.59646813403</v>
      </c>
      <c r="R55" s="19" t="n">
        <v>2.09526184463389</v>
      </c>
      <c r="S55" s="19" t="n">
        <v>31.2074772306445</v>
      </c>
      <c r="T55" s="19" t="n">
        <v>0</v>
      </c>
      <c r="U55" s="19" t="n">
        <v>0</v>
      </c>
      <c r="V55" s="19" t="n">
        <v>0</v>
      </c>
      <c r="W55" s="19" t="n">
        <v>0</v>
      </c>
      <c r="X55" s="19" t="n">
        <v>0</v>
      </c>
      <c r="Y55" s="19" t="n">
        <v>64.9394894643358</v>
      </c>
      <c r="Z55" s="19" t="n">
        <v>100.138686325464</v>
      </c>
      <c r="AA55" s="19" t="n">
        <v>37.9836396406932</v>
      </c>
      <c r="AB55" s="19" t="n">
        <v>577.811730291757</v>
      </c>
      <c r="AC55" s="19" t="n">
        <v>864.415556671533</v>
      </c>
      <c r="AD55" s="19" t="n">
        <v>482.18799610691</v>
      </c>
      <c r="AE55" s="19" t="n">
        <v>3.47849393506788</v>
      </c>
      <c r="AF55" s="19" t="n">
        <v>4.31166613508414</v>
      </c>
      <c r="AG55" s="19" t="n">
        <v>48.6989150909504</v>
      </c>
      <c r="AH55" s="19" t="n">
        <v>0</v>
      </c>
      <c r="AI55" s="19" t="n">
        <v>181.861062522107</v>
      </c>
      <c r="AJ55" s="19" t="n">
        <v>77.6755466826935</v>
      </c>
      <c r="AK55" s="19" t="n">
        <v>54.7004394279036</v>
      </c>
      <c r="AL55" s="19" t="n">
        <v>33.3708050487913</v>
      </c>
      <c r="AM55" s="19" t="n">
        <v>237.10999290857</v>
      </c>
      <c r="AN55" s="19" t="n">
        <v>698.668765512144</v>
      </c>
      <c r="AO55" s="19" t="n">
        <v>208.334508332287</v>
      </c>
      <c r="AP55" s="19" t="n">
        <v>334.946640467931</v>
      </c>
      <c r="AQ55" s="19" t="n">
        <v>561.697458929039</v>
      </c>
      <c r="AR55" s="19" t="n">
        <v>276.244651932314</v>
      </c>
      <c r="AS55" s="19" t="n">
        <v>178.408004372953</v>
      </c>
      <c r="AT55" s="19" t="n">
        <v>20.7461570503198</v>
      </c>
      <c r="AU55" s="19" t="n">
        <v>171.956786595489</v>
      </c>
      <c r="AV55" s="19" t="n">
        <v>310.292526747613</v>
      </c>
    </row>
    <row r="56" customFormat="false" ht="13.5" hidden="false" customHeight="false" outlineLevel="0" collapsed="false">
      <c r="A56" s="14"/>
      <c r="B56" s="18" t="s">
        <v>174</v>
      </c>
      <c r="C56" s="13"/>
      <c r="D56" s="19" t="n">
        <f aca="false" t="array" ref="D56:AV56">'$ million'!B12:AT12</f>
        <v>27185.6935859579</v>
      </c>
      <c r="E56" s="19" t="n">
        <v>848.865893992929</v>
      </c>
      <c r="F56" s="19" t="n">
        <v>5613.28585470913</v>
      </c>
      <c r="G56" s="19" t="n">
        <v>18419.1367749753</v>
      </c>
      <c r="H56" s="19" t="n">
        <v>2819.33058274827</v>
      </c>
      <c r="I56" s="19" t="n">
        <v>8436.72846987231</v>
      </c>
      <c r="J56" s="19" t="n">
        <v>8102.46532338666</v>
      </c>
      <c r="K56" s="19" t="n">
        <v>2123.01757136349</v>
      </c>
      <c r="L56" s="19" t="n">
        <v>1311.72406367661</v>
      </c>
      <c r="M56" s="19" t="n">
        <v>1143.30891048709</v>
      </c>
      <c r="N56" s="19" t="n">
        <v>1243.14422081066</v>
      </c>
      <c r="O56" s="19" t="n">
        <v>743.494459995885</v>
      </c>
      <c r="P56" s="19" t="n">
        <v>1142.37432232314</v>
      </c>
      <c r="Q56" s="19" t="n">
        <v>2828.51333284542</v>
      </c>
      <c r="R56" s="19" t="n">
        <v>1106.8599720931</v>
      </c>
      <c r="S56" s="19" t="n">
        <v>4019.43891877419</v>
      </c>
      <c r="T56" s="19" t="n">
        <v>178.411697474787</v>
      </c>
      <c r="U56" s="19" t="n">
        <v>1403.18357121441</v>
      </c>
      <c r="V56" s="19" t="n">
        <v>201.823722493195</v>
      </c>
      <c r="W56" s="19" t="n">
        <v>229.778555802187</v>
      </c>
      <c r="X56" s="19" t="n">
        <v>82.8471001535663</v>
      </c>
      <c r="Y56" s="19" t="n">
        <v>6146.30131486279</v>
      </c>
      <c r="Z56" s="19" t="n">
        <v>2674.94553818045</v>
      </c>
      <c r="AA56" s="19" t="n">
        <v>2880.01324348583</v>
      </c>
      <c r="AB56" s="19" t="n">
        <v>14471.3201544678</v>
      </c>
      <c r="AC56" s="19" t="n">
        <v>33476.5295393652</v>
      </c>
      <c r="AD56" s="19" t="n">
        <v>18552.6276727292</v>
      </c>
      <c r="AE56" s="19" t="n">
        <v>168.191040134893</v>
      </c>
      <c r="AF56" s="19" t="n">
        <v>235.388432863611</v>
      </c>
      <c r="AG56" s="19" t="n">
        <v>1345.64777494287</v>
      </c>
      <c r="AH56" s="19" t="n">
        <v>396.026313307132</v>
      </c>
      <c r="AI56" s="19" t="n">
        <v>5930.0947314836</v>
      </c>
      <c r="AJ56" s="19" t="n">
        <v>314.145284098105</v>
      </c>
      <c r="AK56" s="19" t="n">
        <v>1012.58283658134</v>
      </c>
      <c r="AL56" s="19" t="n">
        <v>399.306700180392</v>
      </c>
      <c r="AM56" s="19" t="n">
        <v>11216.5069726394</v>
      </c>
      <c r="AN56" s="19" t="n">
        <v>1675.26162601859</v>
      </c>
      <c r="AO56" s="19" t="n">
        <v>16333.5595382536</v>
      </c>
      <c r="AP56" s="19" t="n">
        <v>7406.12025631358</v>
      </c>
      <c r="AQ56" s="19" t="n">
        <v>17980.8283901513</v>
      </c>
      <c r="AR56" s="19" t="n">
        <v>4503.44402016196</v>
      </c>
      <c r="AS56" s="19" t="n">
        <v>5553.66683730869</v>
      </c>
      <c r="AT56" s="19" t="n">
        <v>262.792719927896</v>
      </c>
      <c r="AU56" s="19" t="n">
        <v>1459.21858902816</v>
      </c>
      <c r="AV56" s="19" t="n">
        <v>404.12202102722</v>
      </c>
    </row>
    <row r="57" customFormat="false" ht="13.5" hidden="false" customHeight="false" outlineLevel="0" collapsed="false">
      <c r="A57" s="14"/>
      <c r="B57" s="14" t="s">
        <v>175</v>
      </c>
      <c r="C57" s="13"/>
      <c r="D57" s="15" t="n">
        <v>405172.9</v>
      </c>
      <c r="E57" s="15" t="n">
        <v>28516.9</v>
      </c>
      <c r="F57" s="15" t="n">
        <v>32829.5</v>
      </c>
      <c r="G57" s="15" t="n">
        <v>11359.1</v>
      </c>
      <c r="H57" s="15" t="n">
        <v>12830.8</v>
      </c>
      <c r="I57" s="15" t="n">
        <v>46035.8</v>
      </c>
      <c r="J57" s="15" t="n">
        <v>52230</v>
      </c>
      <c r="K57" s="15" t="n">
        <v>6323</v>
      </c>
      <c r="L57" s="15" t="n">
        <v>10155.9</v>
      </c>
      <c r="M57" s="15" t="n">
        <v>29866</v>
      </c>
      <c r="N57" s="15" t="n">
        <v>36032.4</v>
      </c>
      <c r="O57" s="15" t="n">
        <v>27780.2</v>
      </c>
      <c r="P57" s="15" t="n">
        <v>16125.4</v>
      </c>
      <c r="Q57" s="15" t="n">
        <v>26317.7</v>
      </c>
      <c r="R57" s="15" t="n">
        <v>32549.4</v>
      </c>
      <c r="S57" s="15" t="n">
        <v>17204.4</v>
      </c>
      <c r="T57" s="15" t="n">
        <v>10060.8</v>
      </c>
      <c r="U57" s="15" t="n">
        <v>14480.5</v>
      </c>
      <c r="V57" s="15" t="n">
        <v>27124.5</v>
      </c>
      <c r="W57" s="15" t="n">
        <v>31515.1</v>
      </c>
      <c r="X57" s="15" t="n">
        <v>13590.1</v>
      </c>
      <c r="Y57" s="15" t="n">
        <v>15499.2</v>
      </c>
      <c r="Z57" s="15" t="n">
        <v>55937.5</v>
      </c>
      <c r="AA57" s="15" t="n">
        <v>12781.3</v>
      </c>
      <c r="AB57" s="15" t="n">
        <v>197119.5</v>
      </c>
      <c r="AC57" s="15" t="n">
        <v>272841.2</v>
      </c>
      <c r="AD57" s="15" t="n">
        <v>95769.5</v>
      </c>
      <c r="AE57" s="15" t="n">
        <v>1446.5</v>
      </c>
      <c r="AF57" s="15" t="n">
        <v>3743.5</v>
      </c>
      <c r="AG57" s="15" t="n">
        <v>20431.5</v>
      </c>
      <c r="AH57" s="15" t="n">
        <v>5423.1</v>
      </c>
      <c r="AI57" s="15" t="n">
        <v>24994.8</v>
      </c>
      <c r="AJ57" s="15" t="n">
        <v>10734.9</v>
      </c>
      <c r="AK57" s="15" t="n">
        <v>23174</v>
      </c>
      <c r="AL57" s="15" t="n">
        <v>110466.4</v>
      </c>
      <c r="AM57" s="15" t="n">
        <v>136755.4</v>
      </c>
      <c r="AN57" s="15" t="n">
        <v>179887</v>
      </c>
      <c r="AO57" s="15" t="n">
        <v>9831.1</v>
      </c>
      <c r="AP57" s="15" t="n">
        <v>91634.7</v>
      </c>
      <c r="AQ57" s="15" t="n">
        <v>155146</v>
      </c>
      <c r="AR57" s="15" t="n">
        <v>103461.2</v>
      </c>
      <c r="AS57" s="15" t="n">
        <v>42369.2</v>
      </c>
      <c r="AT57" s="15" t="n">
        <v>7358.8</v>
      </c>
      <c r="AU57" s="15" t="n">
        <v>45842.1</v>
      </c>
      <c r="AV57" s="15" t="n">
        <v>4231.2</v>
      </c>
    </row>
    <row r="58" customFormat="false" ht="13.5" hidden="false" customHeight="false" outlineLevel="0" collapsed="false">
      <c r="A58" s="14"/>
      <c r="B58" s="14" t="s">
        <v>176</v>
      </c>
      <c r="C58" s="13"/>
      <c r="D58" s="16" t="n">
        <v>106397.2</v>
      </c>
      <c r="E58" s="16" t="n">
        <v>27103.9</v>
      </c>
      <c r="F58" s="16" t="n">
        <v>51643.4</v>
      </c>
      <c r="G58" s="16" t="n">
        <v>28251.3</v>
      </c>
      <c r="H58" s="16" t="n">
        <v>4315</v>
      </c>
      <c r="I58" s="16" t="n">
        <v>55731.3</v>
      </c>
      <c r="J58" s="16" t="n">
        <v>21256.5</v>
      </c>
      <c r="K58" s="16" t="n">
        <v>4991.8</v>
      </c>
      <c r="L58" s="16" t="n">
        <v>9190</v>
      </c>
      <c r="M58" s="16" t="n">
        <v>20659.9</v>
      </c>
      <c r="N58" s="16" t="n">
        <v>13344.4</v>
      </c>
      <c r="O58" s="16" t="n">
        <v>1557</v>
      </c>
      <c r="P58" s="16" t="n">
        <v>5761.1</v>
      </c>
      <c r="Q58" s="16" t="n">
        <v>5792.4</v>
      </c>
      <c r="R58" s="16" t="n">
        <v>7942.9</v>
      </c>
      <c r="S58" s="16" t="n">
        <v>16608.8</v>
      </c>
      <c r="T58" s="16" t="n">
        <v>6631.4</v>
      </c>
      <c r="U58" s="16" t="n">
        <v>5654.4</v>
      </c>
      <c r="V58" s="16" t="n">
        <v>3019.1</v>
      </c>
      <c r="W58" s="16" t="n">
        <v>17054.6</v>
      </c>
      <c r="X58" s="16" t="n">
        <v>6780.3</v>
      </c>
      <c r="Y58" s="16" t="n">
        <v>5035.3</v>
      </c>
      <c r="Z58" s="16" t="n">
        <v>12406.2</v>
      </c>
      <c r="AA58" s="16" t="n">
        <v>704</v>
      </c>
      <c r="AB58" s="16" t="n">
        <v>109726.4</v>
      </c>
      <c r="AC58" s="16" t="n">
        <v>135679.4</v>
      </c>
      <c r="AD58" s="16" t="n">
        <v>26507.8</v>
      </c>
      <c r="AE58" s="16" t="n">
        <v>4445.6</v>
      </c>
      <c r="AF58" s="16" t="n">
        <v>17518.7</v>
      </c>
      <c r="AG58" s="16" t="n">
        <v>6100</v>
      </c>
      <c r="AH58" s="16" t="n">
        <v>1463.9</v>
      </c>
      <c r="AI58" s="16" t="n">
        <v>28986.3</v>
      </c>
      <c r="AJ58" s="16" t="n">
        <v>7047.3</v>
      </c>
      <c r="AK58" s="16" t="n">
        <v>27133.1</v>
      </c>
      <c r="AL58" s="16" t="n">
        <v>5076</v>
      </c>
      <c r="AM58" s="16" t="n">
        <v>43286.3</v>
      </c>
      <c r="AN58" s="16" t="n">
        <v>28516</v>
      </c>
      <c r="AO58" s="16" t="n">
        <v>3291.4</v>
      </c>
      <c r="AP58" s="16" t="n">
        <v>15550.2</v>
      </c>
      <c r="AQ58" s="16" t="n">
        <v>38068.8</v>
      </c>
      <c r="AR58" s="16" t="n">
        <v>33833.4</v>
      </c>
      <c r="AS58" s="16" t="n">
        <v>11101.4</v>
      </c>
      <c r="AT58" s="16" t="n">
        <v>4845.5</v>
      </c>
      <c r="AU58" s="16" t="n">
        <v>10258.2</v>
      </c>
      <c r="AV58" s="16" t="n">
        <v>3763.2</v>
      </c>
    </row>
    <row r="59" customFormat="false" ht="13.5" hidden="false" customHeight="false" outlineLevel="0" collapsed="false">
      <c r="A59" s="14"/>
      <c r="B59" s="14" t="s">
        <v>177</v>
      </c>
      <c r="C59" s="13"/>
      <c r="D59" s="15" t="n">
        <v>179.8</v>
      </c>
      <c r="E59" s="15" t="n">
        <v>30.3</v>
      </c>
      <c r="F59" s="15" t="n">
        <v>0</v>
      </c>
      <c r="G59" s="15" t="n">
        <v>0</v>
      </c>
      <c r="H59" s="15" t="n">
        <v>76.3</v>
      </c>
      <c r="I59" s="15" t="n">
        <v>2573.5</v>
      </c>
      <c r="J59" s="15" t="n">
        <v>265.2</v>
      </c>
      <c r="K59" s="15" t="n">
        <v>213.6</v>
      </c>
      <c r="L59" s="15" t="n">
        <v>133.1</v>
      </c>
      <c r="M59" s="15" t="n">
        <v>35.3</v>
      </c>
      <c r="N59" s="15" t="n">
        <v>38</v>
      </c>
      <c r="O59" s="15" t="n">
        <v>22.9</v>
      </c>
      <c r="P59" s="15" t="n">
        <v>0</v>
      </c>
      <c r="Q59" s="15" t="n">
        <v>50</v>
      </c>
      <c r="R59" s="15" t="n">
        <v>28.2</v>
      </c>
      <c r="S59" s="15" t="n">
        <v>75.6</v>
      </c>
      <c r="T59" s="15" t="n">
        <v>51.7</v>
      </c>
      <c r="U59" s="15" t="n">
        <v>45.3</v>
      </c>
      <c r="V59" s="15" t="n">
        <v>47.2</v>
      </c>
      <c r="W59" s="15" t="n">
        <v>43.4</v>
      </c>
      <c r="X59" s="15" t="n">
        <v>20.4</v>
      </c>
      <c r="Y59" s="15" t="n">
        <v>92</v>
      </c>
      <c r="Z59" s="15" t="n">
        <v>2341.9</v>
      </c>
      <c r="AA59" s="15" t="n">
        <v>2023.8</v>
      </c>
      <c r="AB59" s="15" t="n">
        <v>15493.8</v>
      </c>
      <c r="AC59" s="15" t="n">
        <v>73962.9</v>
      </c>
      <c r="AD59" s="15" t="n">
        <v>6622.9</v>
      </c>
      <c r="AE59" s="15" t="n">
        <v>2366.9</v>
      </c>
      <c r="AF59" s="15" t="n">
        <v>9657.3</v>
      </c>
      <c r="AG59" s="15" t="n">
        <v>606.9</v>
      </c>
      <c r="AH59" s="15" t="n">
        <v>1122.7</v>
      </c>
      <c r="AI59" s="15" t="n">
        <v>11770.9</v>
      </c>
      <c r="AJ59" s="15" t="n">
        <v>2182.6</v>
      </c>
      <c r="AK59" s="15" t="n">
        <v>6311.7</v>
      </c>
      <c r="AL59" s="15" t="n">
        <v>4091.6</v>
      </c>
      <c r="AM59" s="15" t="n">
        <v>68821.6</v>
      </c>
      <c r="AN59" s="15" t="n">
        <v>52485.6</v>
      </c>
      <c r="AO59" s="15" t="n">
        <v>16474.7</v>
      </c>
      <c r="AP59" s="15" t="n">
        <v>3558.1</v>
      </c>
      <c r="AQ59" s="15" t="n">
        <v>21195.1</v>
      </c>
      <c r="AR59" s="15" t="n">
        <v>15533.9</v>
      </c>
      <c r="AS59" s="15" t="n">
        <v>14763.2</v>
      </c>
      <c r="AT59" s="15" t="n">
        <v>2644.6</v>
      </c>
      <c r="AU59" s="15" t="n">
        <v>5442.6</v>
      </c>
      <c r="AV59" s="15" t="n">
        <v>4665</v>
      </c>
    </row>
    <row r="60" customFormat="false" ht="13.5" hidden="false" customHeight="false" outlineLevel="0" collapsed="false">
      <c r="A60" s="14"/>
      <c r="B60" s="14" t="s">
        <v>178</v>
      </c>
      <c r="C60" s="13"/>
      <c r="D60" s="16" t="n">
        <v>7562.1</v>
      </c>
      <c r="E60" s="16" t="n">
        <v>321.4</v>
      </c>
      <c r="F60" s="16" t="n">
        <v>22499.5</v>
      </c>
      <c r="G60" s="16" t="n">
        <v>4892.2</v>
      </c>
      <c r="H60" s="16" t="n">
        <v>1118.8</v>
      </c>
      <c r="I60" s="16" t="n">
        <v>4517.2</v>
      </c>
      <c r="J60" s="16" t="n">
        <v>213.2</v>
      </c>
      <c r="K60" s="16" t="n">
        <v>42.2</v>
      </c>
      <c r="L60" s="16" t="n">
        <v>210.1</v>
      </c>
      <c r="M60" s="16" t="n">
        <v>1663.5</v>
      </c>
      <c r="N60" s="16" t="n">
        <v>685</v>
      </c>
      <c r="O60" s="16" t="n">
        <v>481.3</v>
      </c>
      <c r="P60" s="16" t="n">
        <v>310.9</v>
      </c>
      <c r="Q60" s="16" t="n">
        <v>1010.4</v>
      </c>
      <c r="R60" s="16" t="n">
        <v>7230.1</v>
      </c>
      <c r="S60" s="16" t="n">
        <v>417</v>
      </c>
      <c r="T60" s="16" t="n">
        <v>40.2</v>
      </c>
      <c r="U60" s="16" t="n">
        <v>242.7</v>
      </c>
      <c r="V60" s="16" t="n">
        <v>234.2</v>
      </c>
      <c r="W60" s="16" t="n">
        <v>308.2</v>
      </c>
      <c r="X60" s="16" t="n">
        <v>147.5</v>
      </c>
      <c r="Y60" s="16" t="n">
        <v>934.6</v>
      </c>
      <c r="Z60" s="16" t="n">
        <v>2887.7</v>
      </c>
      <c r="AA60" s="16" t="n">
        <v>452.8</v>
      </c>
      <c r="AB60" s="16" t="n">
        <v>9532.5</v>
      </c>
      <c r="AC60" s="16" t="n">
        <v>30073.5</v>
      </c>
      <c r="AD60" s="16" t="n">
        <v>11383.7</v>
      </c>
      <c r="AE60" s="16" t="n">
        <v>68.9</v>
      </c>
      <c r="AF60" s="16" t="n">
        <v>705.3</v>
      </c>
      <c r="AG60" s="16" t="n">
        <v>2372.2</v>
      </c>
      <c r="AH60" s="16" t="n">
        <v>165</v>
      </c>
      <c r="AI60" s="16" t="n">
        <v>2041.9</v>
      </c>
      <c r="AJ60" s="16" t="n">
        <v>559.8</v>
      </c>
      <c r="AK60" s="16" t="n">
        <v>2248.2</v>
      </c>
      <c r="AL60" s="16" t="n">
        <v>623.1</v>
      </c>
      <c r="AM60" s="16" t="n">
        <v>5941.3</v>
      </c>
      <c r="AN60" s="16" t="n">
        <v>13906.5</v>
      </c>
      <c r="AO60" s="16" t="n">
        <v>7957.3</v>
      </c>
      <c r="AP60" s="16" t="n">
        <v>3978.6</v>
      </c>
      <c r="AQ60" s="16" t="n">
        <v>2709.6</v>
      </c>
      <c r="AR60" s="16" t="n">
        <v>4808.3</v>
      </c>
      <c r="AS60" s="16" t="n">
        <v>3402.2</v>
      </c>
      <c r="AT60" s="16" t="n">
        <v>1305.7</v>
      </c>
      <c r="AU60" s="16" t="n">
        <v>5074.1</v>
      </c>
      <c r="AV60" s="16" t="n">
        <v>127.5</v>
      </c>
    </row>
    <row r="61" customFormat="false" ht="21" hidden="false" customHeight="false" outlineLevel="0" collapsed="false">
      <c r="A61" s="14"/>
      <c r="B61" s="14" t="s">
        <v>179</v>
      </c>
      <c r="C61" s="13"/>
      <c r="D61" s="15" t="n">
        <v>3034.1</v>
      </c>
      <c r="E61" s="15" t="n">
        <v>503.6</v>
      </c>
      <c r="F61" s="15" t="n">
        <v>130</v>
      </c>
      <c r="G61" s="15" t="n">
        <v>1119.1</v>
      </c>
      <c r="H61" s="15" t="n">
        <v>22.5</v>
      </c>
      <c r="I61" s="15" t="n">
        <v>314.4</v>
      </c>
      <c r="J61" s="15" t="n">
        <v>228.6</v>
      </c>
      <c r="K61" s="15" t="n">
        <v>165.7</v>
      </c>
      <c r="L61" s="15" t="n">
        <v>3.9</v>
      </c>
      <c r="M61" s="15" t="n">
        <v>65.9</v>
      </c>
      <c r="N61" s="15" t="n">
        <v>31.5</v>
      </c>
      <c r="O61" s="15" t="n">
        <v>20.7</v>
      </c>
      <c r="P61" s="15" t="n">
        <v>10.1</v>
      </c>
      <c r="Q61" s="15" t="n">
        <v>143.8</v>
      </c>
      <c r="R61" s="15" t="n">
        <v>408.5</v>
      </c>
      <c r="S61" s="15" t="n">
        <v>52.8</v>
      </c>
      <c r="T61" s="15" t="n">
        <v>6.2</v>
      </c>
      <c r="U61" s="15" t="n">
        <v>4</v>
      </c>
      <c r="V61" s="15" t="n">
        <v>0.2</v>
      </c>
      <c r="W61" s="15" t="n">
        <v>1.7</v>
      </c>
      <c r="X61" s="15" t="n">
        <v>0.6</v>
      </c>
      <c r="Y61" s="15" t="n">
        <v>110.6</v>
      </c>
      <c r="Z61" s="15" t="n">
        <v>1033.1</v>
      </c>
      <c r="AA61" s="15" t="n">
        <v>45</v>
      </c>
      <c r="AB61" s="15" t="n">
        <v>1127.7</v>
      </c>
      <c r="AC61" s="15" t="n">
        <v>2256.4</v>
      </c>
      <c r="AD61" s="15" t="n">
        <v>279.6</v>
      </c>
      <c r="AE61" s="15" t="n">
        <v>3.1</v>
      </c>
      <c r="AF61" s="15" t="n">
        <v>40.2</v>
      </c>
      <c r="AG61" s="15" t="n">
        <v>5</v>
      </c>
      <c r="AH61" s="15" t="n">
        <v>50.3</v>
      </c>
      <c r="AI61" s="15" t="n">
        <v>422.8</v>
      </c>
      <c r="AJ61" s="15" t="n">
        <v>36.5</v>
      </c>
      <c r="AK61" s="15" t="n">
        <v>247.6</v>
      </c>
      <c r="AL61" s="15" t="n">
        <v>37.4</v>
      </c>
      <c r="AM61" s="15" t="n">
        <v>632.8</v>
      </c>
      <c r="AN61" s="15" t="n">
        <v>871.5</v>
      </c>
      <c r="AO61" s="15" t="n">
        <v>134.7</v>
      </c>
      <c r="AP61" s="15" t="n">
        <v>63.6</v>
      </c>
      <c r="AQ61" s="15" t="n">
        <v>1639</v>
      </c>
      <c r="AR61" s="15" t="n">
        <v>242.7</v>
      </c>
      <c r="AS61" s="15" t="n">
        <v>70.6</v>
      </c>
      <c r="AT61" s="15" t="n">
        <v>71.7</v>
      </c>
      <c r="AU61" s="15" t="n">
        <v>189</v>
      </c>
      <c r="AV61" s="15" t="n">
        <v>73.1</v>
      </c>
    </row>
    <row r="62" customFormat="false" ht="13.5" hidden="false" customHeight="false" outlineLevel="0" collapsed="false">
      <c r="A62" s="14"/>
      <c r="B62" s="14" t="s">
        <v>180</v>
      </c>
      <c r="C62" s="13"/>
      <c r="D62" s="16" t="n">
        <v>25483.2</v>
      </c>
      <c r="E62" s="16" t="n">
        <v>2738.2</v>
      </c>
      <c r="F62" s="16" t="n">
        <v>29721.9</v>
      </c>
      <c r="G62" s="16" t="n">
        <v>1615.3</v>
      </c>
      <c r="H62" s="16" t="n">
        <v>2934.3</v>
      </c>
      <c r="I62" s="16" t="n">
        <v>7983.8</v>
      </c>
      <c r="J62" s="16" t="n">
        <v>1561.2</v>
      </c>
      <c r="K62" s="16" t="n">
        <v>1451.2</v>
      </c>
      <c r="L62" s="16" t="n">
        <v>2438.7</v>
      </c>
      <c r="M62" s="16" t="n">
        <v>9693.1</v>
      </c>
      <c r="N62" s="16" t="n">
        <v>7240.1</v>
      </c>
      <c r="O62" s="16" t="n">
        <v>435.3</v>
      </c>
      <c r="P62" s="16" t="n">
        <v>3255.9</v>
      </c>
      <c r="Q62" s="16" t="n">
        <v>2388.2</v>
      </c>
      <c r="R62" s="16" t="n">
        <v>2127.8</v>
      </c>
      <c r="S62" s="16" t="n">
        <v>3140.5</v>
      </c>
      <c r="T62" s="16" t="n">
        <v>16695.2</v>
      </c>
      <c r="U62" s="16" t="n">
        <v>1759.8</v>
      </c>
      <c r="V62" s="16" t="n">
        <v>1981.7</v>
      </c>
      <c r="W62" s="16" t="n">
        <v>2495.5</v>
      </c>
      <c r="X62" s="16" t="n">
        <v>1282.9</v>
      </c>
      <c r="Y62" s="16" t="n">
        <v>2353</v>
      </c>
      <c r="Z62" s="16" t="n">
        <v>6981.5</v>
      </c>
      <c r="AA62" s="16" t="n">
        <v>1874</v>
      </c>
      <c r="AB62" s="16" t="n">
        <v>12113.9</v>
      </c>
      <c r="AC62" s="16" t="n">
        <v>49882.5</v>
      </c>
      <c r="AD62" s="16" t="n">
        <v>3083.3</v>
      </c>
      <c r="AE62" s="16" t="n">
        <v>1775.2</v>
      </c>
      <c r="AF62" s="16" t="n">
        <v>1629.2</v>
      </c>
      <c r="AG62" s="16" t="n">
        <v>4347.3</v>
      </c>
      <c r="AH62" s="16" t="n">
        <v>502.3</v>
      </c>
      <c r="AI62" s="16" t="n">
        <v>9057.5</v>
      </c>
      <c r="AJ62" s="16" t="n">
        <v>1763.9</v>
      </c>
      <c r="AK62" s="16" t="n">
        <v>9045.2</v>
      </c>
      <c r="AL62" s="16" t="n">
        <v>4344.1</v>
      </c>
      <c r="AM62" s="16" t="n">
        <v>23597.8</v>
      </c>
      <c r="AN62" s="16" t="n">
        <v>11346.2</v>
      </c>
      <c r="AO62" s="16" t="n">
        <v>6495.6</v>
      </c>
      <c r="AP62" s="16" t="n">
        <v>2984.4</v>
      </c>
      <c r="AQ62" s="16" t="n">
        <v>15423.4</v>
      </c>
      <c r="AR62" s="16" t="n">
        <v>12538.5</v>
      </c>
      <c r="AS62" s="16" t="n">
        <v>4991.1</v>
      </c>
      <c r="AT62" s="16" t="n">
        <v>2367.7</v>
      </c>
      <c r="AU62" s="16" t="n">
        <v>846.5</v>
      </c>
      <c r="AV62" s="16" t="n">
        <v>36477.5</v>
      </c>
    </row>
    <row r="63" customFormat="false" ht="13.5" hidden="false" customHeight="false" outlineLevel="0" collapsed="false">
      <c r="A63" s="14"/>
      <c r="B63" s="14" t="s">
        <v>181</v>
      </c>
      <c r="C63" s="13"/>
      <c r="D63" s="15" t="n">
        <v>91.9</v>
      </c>
      <c r="E63" s="15" t="n">
        <v>35.1</v>
      </c>
      <c r="F63" s="15" t="n">
        <v>7.2</v>
      </c>
      <c r="G63" s="15" t="n">
        <v>15.7</v>
      </c>
      <c r="H63" s="15" t="n">
        <v>7</v>
      </c>
      <c r="I63" s="15" t="n">
        <v>187</v>
      </c>
      <c r="J63" s="15" t="n">
        <v>16</v>
      </c>
      <c r="K63" s="15" t="n">
        <v>10.1</v>
      </c>
      <c r="L63" s="15" t="n">
        <v>88.3</v>
      </c>
      <c r="M63" s="15" t="n">
        <v>0.1</v>
      </c>
      <c r="N63" s="15" t="n">
        <v>13.5</v>
      </c>
      <c r="O63" s="15" t="n">
        <v>34</v>
      </c>
      <c r="P63" s="15" t="n">
        <v>82.7</v>
      </c>
      <c r="Q63" s="15" t="n">
        <v>44.6</v>
      </c>
      <c r="R63" s="15" t="n">
        <v>0.7</v>
      </c>
      <c r="S63" s="15" t="n">
        <v>53.8</v>
      </c>
      <c r="T63" s="15" t="n">
        <v>166.7</v>
      </c>
      <c r="U63" s="15" t="n">
        <v>20.3</v>
      </c>
      <c r="V63" s="15" t="n">
        <v>9.6</v>
      </c>
      <c r="W63" s="15" t="n">
        <v>2.6</v>
      </c>
      <c r="X63" s="15" t="n">
        <v>72.3</v>
      </c>
      <c r="Y63" s="15" t="n">
        <v>275.2</v>
      </c>
      <c r="Z63" s="15" t="n">
        <v>104.3</v>
      </c>
      <c r="AA63" s="15" t="n">
        <v>99.3</v>
      </c>
      <c r="AB63" s="15" t="n">
        <v>464.6</v>
      </c>
      <c r="AC63" s="15" t="n">
        <v>1266.3</v>
      </c>
      <c r="AD63" s="15" t="n">
        <v>95.3</v>
      </c>
      <c r="AE63" s="15" t="n">
        <v>39</v>
      </c>
      <c r="AF63" s="15" t="n">
        <v>73</v>
      </c>
      <c r="AG63" s="15" t="n">
        <v>560.1</v>
      </c>
      <c r="AH63" s="15" t="n">
        <v>40.6</v>
      </c>
      <c r="AI63" s="15" t="n">
        <v>647.9</v>
      </c>
      <c r="AJ63" s="15" t="n">
        <v>90.9</v>
      </c>
      <c r="AK63" s="15" t="n">
        <v>276.4</v>
      </c>
      <c r="AL63" s="15" t="n">
        <v>497.1</v>
      </c>
      <c r="AM63" s="15" t="n">
        <v>757.8</v>
      </c>
      <c r="AN63" s="15" t="n">
        <v>652.5</v>
      </c>
      <c r="AO63" s="15" t="n">
        <v>1028.1</v>
      </c>
      <c r="AP63" s="15" t="n">
        <v>887.5</v>
      </c>
      <c r="AQ63" s="15" t="n">
        <v>707.7</v>
      </c>
      <c r="AR63" s="15" t="n">
        <v>689.9</v>
      </c>
      <c r="AS63" s="15" t="n">
        <v>744.8</v>
      </c>
      <c r="AT63" s="15" t="n">
        <v>1776.6</v>
      </c>
      <c r="AU63" s="15" t="n">
        <v>115.8</v>
      </c>
      <c r="AV63" s="15" t="n">
        <v>27.6</v>
      </c>
    </row>
    <row r="64" customFormat="false" ht="13.5" hidden="false" customHeight="false" outlineLevel="0" collapsed="false">
      <c r="A64" s="14"/>
      <c r="B64" s="14" t="s">
        <v>182</v>
      </c>
      <c r="C64" s="13"/>
      <c r="D64" s="16" t="n">
        <v>13665.5</v>
      </c>
      <c r="E64" s="16" t="n">
        <v>1112</v>
      </c>
      <c r="F64" s="16" t="n">
        <v>22.3</v>
      </c>
      <c r="G64" s="16" t="n">
        <v>2504.4</v>
      </c>
      <c r="H64" s="16" t="n">
        <v>497.5</v>
      </c>
      <c r="I64" s="16" t="n">
        <v>7128</v>
      </c>
      <c r="J64" s="16" t="n">
        <v>1818.9</v>
      </c>
      <c r="K64" s="16" t="n">
        <v>173.4</v>
      </c>
      <c r="L64" s="16" t="n">
        <v>410.6</v>
      </c>
      <c r="M64" s="16" t="n">
        <v>0.3</v>
      </c>
      <c r="N64" s="16" t="n">
        <v>2528</v>
      </c>
      <c r="O64" s="16" t="n">
        <v>987.9</v>
      </c>
      <c r="P64" s="16" t="n">
        <v>67.1</v>
      </c>
      <c r="Q64" s="16" t="n">
        <v>1383.9</v>
      </c>
      <c r="R64" s="16" t="n">
        <v>728.3</v>
      </c>
      <c r="S64" s="16" t="n">
        <v>708.4</v>
      </c>
      <c r="T64" s="16" t="n">
        <v>117.3</v>
      </c>
      <c r="U64" s="16" t="n">
        <v>1231.5</v>
      </c>
      <c r="V64" s="16" t="n">
        <v>75.2</v>
      </c>
      <c r="W64" s="16" t="n">
        <v>810.2</v>
      </c>
      <c r="X64" s="16" t="n">
        <v>231.8</v>
      </c>
      <c r="Y64" s="16" t="n">
        <v>631.4</v>
      </c>
      <c r="Z64" s="16" t="n">
        <v>2737.7</v>
      </c>
      <c r="AA64" s="16" t="n">
        <v>482.6</v>
      </c>
      <c r="AB64" s="16" t="n">
        <v>5855.4</v>
      </c>
      <c r="AC64" s="16" t="n">
        <v>9282.3</v>
      </c>
      <c r="AD64" s="16" t="n">
        <v>2225.4</v>
      </c>
      <c r="AE64" s="16" t="n">
        <v>330.5</v>
      </c>
      <c r="AF64" s="16" t="n">
        <v>314.9</v>
      </c>
      <c r="AG64" s="16" t="n">
        <v>1216.6</v>
      </c>
      <c r="AH64" s="16" t="n">
        <v>497.9</v>
      </c>
      <c r="AI64" s="16" t="n">
        <v>2478.1</v>
      </c>
      <c r="AJ64" s="16" t="n">
        <v>280.3</v>
      </c>
      <c r="AK64" s="16" t="n">
        <v>1881.9</v>
      </c>
      <c r="AL64" s="16" t="n">
        <v>1179.8</v>
      </c>
      <c r="AM64" s="16" t="n">
        <v>5017</v>
      </c>
      <c r="AN64" s="16" t="n">
        <v>5288.7</v>
      </c>
      <c r="AO64" s="16" t="n">
        <v>3240.9</v>
      </c>
      <c r="AP64" s="16" t="n">
        <v>1685</v>
      </c>
      <c r="AQ64" s="16" t="n">
        <v>9950.3</v>
      </c>
      <c r="AR64" s="16" t="n">
        <v>8241.5</v>
      </c>
      <c r="AS64" s="16" t="n">
        <v>3686.5</v>
      </c>
      <c r="AT64" s="16" t="n">
        <v>329.2</v>
      </c>
      <c r="AU64" s="16" t="n">
        <v>506.6</v>
      </c>
      <c r="AV64" s="16" t="n">
        <v>452.6</v>
      </c>
    </row>
    <row r="65" customFormat="false" ht="13.5" hidden="false" customHeight="false" outlineLevel="0" collapsed="false">
      <c r="A65" s="14"/>
      <c r="B65" s="14" t="s">
        <v>183</v>
      </c>
      <c r="C65" s="13"/>
      <c r="D65" s="15" t="n">
        <v>23956</v>
      </c>
      <c r="E65" s="15" t="n">
        <v>4756</v>
      </c>
      <c r="F65" s="15" t="n">
        <v>2066</v>
      </c>
      <c r="G65" s="15" t="n">
        <v>769.4</v>
      </c>
      <c r="H65" s="15" t="n">
        <v>20.2</v>
      </c>
      <c r="I65" s="15" t="n">
        <v>3404.8</v>
      </c>
      <c r="J65" s="15" t="n">
        <v>2561.9</v>
      </c>
      <c r="K65" s="15" t="n">
        <v>378.1</v>
      </c>
      <c r="L65" s="15" t="n">
        <v>375.8</v>
      </c>
      <c r="M65" s="15" t="n">
        <v>621.8</v>
      </c>
      <c r="N65" s="15" t="n">
        <v>463.5</v>
      </c>
      <c r="O65" s="15" t="n">
        <v>270.9</v>
      </c>
      <c r="P65" s="15" t="n">
        <v>305.8</v>
      </c>
      <c r="Q65" s="15" t="n">
        <v>503.4</v>
      </c>
      <c r="R65" s="15" t="n">
        <v>479.3</v>
      </c>
      <c r="S65" s="15" t="n">
        <v>418</v>
      </c>
      <c r="T65" s="15" t="n">
        <v>383.2</v>
      </c>
      <c r="U65" s="15" t="n">
        <v>245.3</v>
      </c>
      <c r="V65" s="15" t="n">
        <v>354.4</v>
      </c>
      <c r="W65" s="15" t="n">
        <v>489</v>
      </c>
      <c r="X65" s="15" t="n">
        <v>124</v>
      </c>
      <c r="Y65" s="15" t="n">
        <v>699.7</v>
      </c>
      <c r="Z65" s="15" t="n">
        <v>337.7</v>
      </c>
      <c r="AA65" s="15" t="n">
        <v>77.1</v>
      </c>
      <c r="AB65" s="15" t="n">
        <v>2535</v>
      </c>
      <c r="AC65" s="15" t="n">
        <v>5708.8</v>
      </c>
      <c r="AD65" s="15" t="n">
        <v>1418.9</v>
      </c>
      <c r="AE65" s="15" t="n">
        <v>540.7</v>
      </c>
      <c r="AF65" s="15" t="n">
        <v>406.8</v>
      </c>
      <c r="AG65" s="15" t="n">
        <v>494</v>
      </c>
      <c r="AH65" s="15" t="n">
        <v>87</v>
      </c>
      <c r="AI65" s="15" t="n">
        <v>1666.8</v>
      </c>
      <c r="AJ65" s="15" t="n">
        <v>310.7</v>
      </c>
      <c r="AK65" s="15" t="n">
        <v>1299.1</v>
      </c>
      <c r="AL65" s="15" t="n">
        <v>212.1</v>
      </c>
      <c r="AM65" s="15" t="n">
        <v>1515.1</v>
      </c>
      <c r="AN65" s="15" t="n">
        <v>1957.1</v>
      </c>
      <c r="AO65" s="15" t="n">
        <v>1125</v>
      </c>
      <c r="AP65" s="15" t="n">
        <v>736.8</v>
      </c>
      <c r="AQ65" s="15" t="n">
        <v>2193.1</v>
      </c>
      <c r="AR65" s="15" t="n">
        <v>1329.8</v>
      </c>
      <c r="AS65" s="15" t="n">
        <v>1605.7</v>
      </c>
      <c r="AT65" s="15" t="n">
        <v>271.6</v>
      </c>
      <c r="AU65" s="15" t="n">
        <v>460.6</v>
      </c>
      <c r="AV65" s="15" t="n">
        <v>0</v>
      </c>
    </row>
    <row r="66" customFormat="false" ht="13.5" hidden="false" customHeight="false" outlineLevel="0" collapsed="false">
      <c r="A66" s="14"/>
      <c r="B66" s="14" t="s">
        <v>184</v>
      </c>
      <c r="C66" s="13"/>
      <c r="D66" s="16" t="n">
        <v>14187</v>
      </c>
      <c r="E66" s="16" t="n">
        <v>978.9</v>
      </c>
      <c r="F66" s="16" t="n">
        <v>5647.6</v>
      </c>
      <c r="G66" s="16" t="n">
        <v>12954.6</v>
      </c>
      <c r="H66" s="16" t="n">
        <v>853.8</v>
      </c>
      <c r="I66" s="16" t="n">
        <v>7806.1</v>
      </c>
      <c r="J66" s="16" t="n">
        <v>3130.4</v>
      </c>
      <c r="K66" s="16" t="n">
        <v>647.3</v>
      </c>
      <c r="L66" s="16" t="n">
        <v>1967.3</v>
      </c>
      <c r="M66" s="16" t="n">
        <v>2306.8</v>
      </c>
      <c r="N66" s="16" t="n">
        <v>1953.2</v>
      </c>
      <c r="O66" s="16" t="n">
        <v>432.2</v>
      </c>
      <c r="P66" s="16" t="n">
        <v>1213.2</v>
      </c>
      <c r="Q66" s="16" t="n">
        <v>2585.2</v>
      </c>
      <c r="R66" s="16" t="n">
        <v>2441.7</v>
      </c>
      <c r="S66" s="16" t="n">
        <v>1745.9</v>
      </c>
      <c r="T66" s="16" t="n">
        <v>74.3</v>
      </c>
      <c r="U66" s="16" t="n">
        <v>349.3</v>
      </c>
      <c r="V66" s="16" t="n">
        <v>907</v>
      </c>
      <c r="W66" s="16" t="n">
        <v>309.8</v>
      </c>
      <c r="X66" s="16" t="n">
        <v>508.8</v>
      </c>
      <c r="Y66" s="16" t="n">
        <v>2735</v>
      </c>
      <c r="Z66" s="16" t="n">
        <v>3321.3</v>
      </c>
      <c r="AA66" s="16" t="n">
        <v>870.6</v>
      </c>
      <c r="AB66" s="16" t="n">
        <v>15902.8</v>
      </c>
      <c r="AC66" s="16" t="n">
        <v>23845.8</v>
      </c>
      <c r="AD66" s="16" t="n">
        <v>9270.4</v>
      </c>
      <c r="AE66" s="16" t="n">
        <v>240.1</v>
      </c>
      <c r="AF66" s="16" t="n">
        <v>665.7</v>
      </c>
      <c r="AG66" s="16" t="n">
        <v>2766.3</v>
      </c>
      <c r="AH66" s="16" t="n">
        <v>269.1</v>
      </c>
      <c r="AI66" s="16" t="n">
        <v>9396</v>
      </c>
      <c r="AJ66" s="16" t="n">
        <v>1185.1</v>
      </c>
      <c r="AK66" s="16" t="n">
        <v>3062.4</v>
      </c>
      <c r="AL66" s="16" t="n">
        <v>615.6</v>
      </c>
      <c r="AM66" s="16" t="n">
        <v>10872.4</v>
      </c>
      <c r="AN66" s="16" t="n">
        <v>9035.4</v>
      </c>
      <c r="AO66" s="16" t="n">
        <v>5308.9</v>
      </c>
      <c r="AP66" s="16" t="n">
        <v>5807.9</v>
      </c>
      <c r="AQ66" s="16" t="n">
        <v>12246.4</v>
      </c>
      <c r="AR66" s="16" t="n">
        <v>10532.1</v>
      </c>
      <c r="AS66" s="16" t="n">
        <v>6089.5</v>
      </c>
      <c r="AT66" s="16" t="n">
        <v>1258</v>
      </c>
      <c r="AU66" s="16" t="n">
        <v>3714.8</v>
      </c>
      <c r="AV66" s="16" t="n">
        <v>932.8</v>
      </c>
    </row>
    <row r="67" customFormat="false" ht="13.5" hidden="false" customHeight="false" outlineLevel="0" collapsed="false">
      <c r="A67" s="14"/>
      <c r="B67" s="14" t="s">
        <v>185</v>
      </c>
      <c r="C67" s="13"/>
      <c r="D67" s="15" t="n">
        <v>36555.4</v>
      </c>
      <c r="E67" s="15" t="n">
        <v>5707.7</v>
      </c>
      <c r="F67" s="15" t="n">
        <v>1454</v>
      </c>
      <c r="G67" s="15" t="n">
        <v>2317.4</v>
      </c>
      <c r="H67" s="15" t="n">
        <v>226.9</v>
      </c>
      <c r="I67" s="15" t="n">
        <v>30860.8</v>
      </c>
      <c r="J67" s="15" t="n">
        <v>4627.5</v>
      </c>
      <c r="K67" s="15" t="n">
        <v>742.2</v>
      </c>
      <c r="L67" s="15" t="n">
        <v>877.6</v>
      </c>
      <c r="M67" s="15" t="n">
        <v>3772.5</v>
      </c>
      <c r="N67" s="15" t="n">
        <v>2795.3</v>
      </c>
      <c r="O67" s="15" t="n">
        <v>492</v>
      </c>
      <c r="P67" s="15" t="n">
        <v>918.8</v>
      </c>
      <c r="Q67" s="15" t="n">
        <v>1532.1</v>
      </c>
      <c r="R67" s="15" t="n">
        <v>1357.3</v>
      </c>
      <c r="S67" s="15" t="n">
        <v>929.7</v>
      </c>
      <c r="T67" s="15" t="n">
        <v>11043.2</v>
      </c>
      <c r="U67" s="15" t="n">
        <v>2798.8</v>
      </c>
      <c r="V67" s="15" t="n">
        <v>744.3</v>
      </c>
      <c r="W67" s="15" t="n">
        <v>1259.8</v>
      </c>
      <c r="X67" s="15" t="n">
        <v>687.1</v>
      </c>
      <c r="Y67" s="15" t="n">
        <v>1551.4</v>
      </c>
      <c r="Z67" s="15" t="n">
        <v>13669.8</v>
      </c>
      <c r="AA67" s="15" t="n">
        <v>1478.3</v>
      </c>
      <c r="AB67" s="15" t="n">
        <v>12041.9</v>
      </c>
      <c r="AC67" s="15" t="n">
        <v>45997.9</v>
      </c>
      <c r="AD67" s="15" t="n">
        <v>7082.5</v>
      </c>
      <c r="AE67" s="15" t="n">
        <v>1004.4</v>
      </c>
      <c r="AF67" s="15" t="n">
        <v>1439.4</v>
      </c>
      <c r="AG67" s="15" t="n">
        <v>1954.2</v>
      </c>
      <c r="AH67" s="15" t="n">
        <v>222.6</v>
      </c>
      <c r="AI67" s="15" t="n">
        <v>9069.6</v>
      </c>
      <c r="AJ67" s="15" t="n">
        <v>1469.2</v>
      </c>
      <c r="AK67" s="15" t="n">
        <v>5482.6</v>
      </c>
      <c r="AL67" s="15" t="n">
        <v>4486.6</v>
      </c>
      <c r="AM67" s="15" t="n">
        <v>23896.3</v>
      </c>
      <c r="AN67" s="15" t="n">
        <v>16570</v>
      </c>
      <c r="AO67" s="15" t="n">
        <v>2662.9</v>
      </c>
      <c r="AP67" s="15" t="n">
        <v>9370.8</v>
      </c>
      <c r="AQ67" s="15" t="n">
        <v>12417.9</v>
      </c>
      <c r="AR67" s="15" t="n">
        <v>11311.4</v>
      </c>
      <c r="AS67" s="15" t="n">
        <v>3165.7</v>
      </c>
      <c r="AT67" s="15" t="n">
        <v>3982.7</v>
      </c>
      <c r="AU67" s="15" t="n">
        <v>6305.3</v>
      </c>
      <c r="AV67" s="15" t="n">
        <v>0</v>
      </c>
    </row>
    <row r="68" customFormat="false" ht="13.5" hidden="false" customHeight="false" outlineLevel="0" collapsed="false">
      <c r="A68" s="14"/>
      <c r="B68" s="14" t="s">
        <v>186</v>
      </c>
      <c r="C68" s="13"/>
      <c r="D68" s="16" t="n">
        <v>10257.1</v>
      </c>
      <c r="E68" s="16" t="n">
        <v>270.1</v>
      </c>
      <c r="F68" s="16" t="n">
        <v>1525.6</v>
      </c>
      <c r="G68" s="16" t="n">
        <v>141</v>
      </c>
      <c r="H68" s="16" t="n">
        <v>150.1</v>
      </c>
      <c r="I68" s="16" t="n">
        <v>11093.9</v>
      </c>
      <c r="J68" s="16" t="n">
        <v>3758.3</v>
      </c>
      <c r="K68" s="16" t="n">
        <v>1317.4</v>
      </c>
      <c r="L68" s="16" t="n">
        <v>1032.9</v>
      </c>
      <c r="M68" s="16" t="n">
        <v>2582.6</v>
      </c>
      <c r="N68" s="16" t="n">
        <v>1263.2</v>
      </c>
      <c r="O68" s="16" t="n">
        <v>280.2</v>
      </c>
      <c r="P68" s="16" t="n">
        <v>2020.5</v>
      </c>
      <c r="Q68" s="16" t="n">
        <v>1640.2</v>
      </c>
      <c r="R68" s="16" t="n">
        <v>1906</v>
      </c>
      <c r="S68" s="16" t="n">
        <v>2245.9</v>
      </c>
      <c r="T68" s="16" t="n">
        <v>1210.3</v>
      </c>
      <c r="U68" s="16" t="n">
        <v>2533.1</v>
      </c>
      <c r="V68" s="16" t="n">
        <v>2087</v>
      </c>
      <c r="W68" s="16" t="n">
        <v>5966.5</v>
      </c>
      <c r="X68" s="16" t="n">
        <v>1002.9</v>
      </c>
      <c r="Y68" s="16" t="n">
        <v>3262.9</v>
      </c>
      <c r="Z68" s="16" t="n">
        <v>6126.5</v>
      </c>
      <c r="AA68" s="16" t="n">
        <v>1895.3</v>
      </c>
      <c r="AB68" s="16" t="n">
        <v>13257.2</v>
      </c>
      <c r="AC68" s="16" t="n">
        <v>24084.2</v>
      </c>
      <c r="AD68" s="16" t="n">
        <v>10896</v>
      </c>
      <c r="AE68" s="16" t="n">
        <v>452.2</v>
      </c>
      <c r="AF68" s="16" t="n">
        <v>222.5</v>
      </c>
      <c r="AG68" s="16" t="n">
        <v>2831</v>
      </c>
      <c r="AH68" s="16" t="n">
        <v>538.5</v>
      </c>
      <c r="AI68" s="16" t="n">
        <v>4622.6</v>
      </c>
      <c r="AJ68" s="16" t="n">
        <v>2037.2</v>
      </c>
      <c r="AK68" s="16" t="n">
        <v>2974.7</v>
      </c>
      <c r="AL68" s="16" t="n">
        <v>7984.7</v>
      </c>
      <c r="AM68" s="16" t="n">
        <v>6003.7</v>
      </c>
      <c r="AN68" s="16" t="n">
        <v>18078.8</v>
      </c>
      <c r="AO68" s="16" t="n">
        <v>12378.7</v>
      </c>
      <c r="AP68" s="16" t="n">
        <v>6203.8</v>
      </c>
      <c r="AQ68" s="16" t="n">
        <v>13418.8</v>
      </c>
      <c r="AR68" s="16" t="n">
        <v>8485.2</v>
      </c>
      <c r="AS68" s="16" t="n">
        <v>10481.7</v>
      </c>
      <c r="AT68" s="16" t="n">
        <v>3470.7</v>
      </c>
      <c r="AU68" s="16" t="n">
        <v>2938.8</v>
      </c>
      <c r="AV68" s="16" t="n">
        <v>1448.9</v>
      </c>
    </row>
    <row r="69" customFormat="false" ht="13.5" hidden="false" customHeight="false" outlineLevel="0" collapsed="false">
      <c r="A69" s="14"/>
      <c r="B69" s="14" t="s">
        <v>187</v>
      </c>
      <c r="C69" s="13"/>
      <c r="D69" s="15" t="n">
        <v>52110.4</v>
      </c>
      <c r="E69" s="15" t="n">
        <v>4195.5</v>
      </c>
      <c r="F69" s="15" t="n">
        <v>168919.7</v>
      </c>
      <c r="G69" s="15" t="n">
        <v>19154.9</v>
      </c>
      <c r="H69" s="15" t="n">
        <v>9930.4</v>
      </c>
      <c r="I69" s="15" t="n">
        <v>29944.6</v>
      </c>
      <c r="J69" s="15" t="n">
        <v>3651.5</v>
      </c>
      <c r="K69" s="15" t="n">
        <v>4015.1</v>
      </c>
      <c r="L69" s="15" t="n">
        <v>6821</v>
      </c>
      <c r="M69" s="15" t="n">
        <v>45517.7</v>
      </c>
      <c r="N69" s="15" t="n">
        <v>15942.7</v>
      </c>
      <c r="O69" s="15" t="n">
        <v>3743.7</v>
      </c>
      <c r="P69" s="15" t="n">
        <v>3923.6</v>
      </c>
      <c r="Q69" s="15" t="n">
        <v>8033.4</v>
      </c>
      <c r="R69" s="15" t="n">
        <v>37834.4</v>
      </c>
      <c r="S69" s="15" t="n">
        <v>11335</v>
      </c>
      <c r="T69" s="15" t="n">
        <v>8364.4</v>
      </c>
      <c r="U69" s="15" t="n">
        <v>3782.7</v>
      </c>
      <c r="V69" s="15" t="n">
        <v>5566.7</v>
      </c>
      <c r="W69" s="15" t="n">
        <v>5972.7</v>
      </c>
      <c r="X69" s="15" t="n">
        <v>12400</v>
      </c>
      <c r="Y69" s="15" t="n">
        <v>10674.1</v>
      </c>
      <c r="Z69" s="15" t="n">
        <v>39613.8</v>
      </c>
      <c r="AA69" s="15" t="n">
        <v>7564.8</v>
      </c>
      <c r="AB69" s="15" t="n">
        <v>85227.5</v>
      </c>
      <c r="AC69" s="15" t="n">
        <v>206682.9</v>
      </c>
      <c r="AD69" s="15" t="n">
        <v>61421.6</v>
      </c>
      <c r="AE69" s="15" t="n">
        <v>1797.4</v>
      </c>
      <c r="AF69" s="15" t="n">
        <v>4893.3</v>
      </c>
      <c r="AG69" s="15" t="n">
        <v>27262.3</v>
      </c>
      <c r="AH69" s="15" t="n">
        <v>2642.7</v>
      </c>
      <c r="AI69" s="15" t="n">
        <v>12820.5</v>
      </c>
      <c r="AJ69" s="15" t="n">
        <v>5005.2</v>
      </c>
      <c r="AK69" s="15" t="n">
        <v>15084</v>
      </c>
      <c r="AL69" s="15" t="n">
        <v>16901.7</v>
      </c>
      <c r="AM69" s="15" t="n">
        <v>64281.4</v>
      </c>
      <c r="AN69" s="15" t="n">
        <v>140605.3</v>
      </c>
      <c r="AO69" s="15" t="n">
        <v>61243.2</v>
      </c>
      <c r="AP69" s="15" t="n">
        <v>33983</v>
      </c>
      <c r="AQ69" s="15" t="n">
        <v>110614.2</v>
      </c>
      <c r="AR69" s="15" t="n">
        <v>46894.8</v>
      </c>
      <c r="AS69" s="15" t="n">
        <v>49342.3</v>
      </c>
      <c r="AT69" s="15" t="n">
        <v>14346.9</v>
      </c>
      <c r="AU69" s="15" t="n">
        <v>8563.2</v>
      </c>
      <c r="AV69" s="15" t="n">
        <v>9524.5</v>
      </c>
    </row>
    <row r="70" customFormat="false" ht="13.5" hidden="false" customHeight="false" outlineLevel="0" collapsed="false">
      <c r="A70" s="14"/>
      <c r="B70" s="14" t="s">
        <v>188</v>
      </c>
      <c r="C70" s="13"/>
      <c r="D70" s="16" t="n">
        <v>16921.7</v>
      </c>
      <c r="E70" s="16" t="n">
        <v>275.6</v>
      </c>
      <c r="F70" s="16" t="n">
        <v>226916.2</v>
      </c>
      <c r="G70" s="16" t="n">
        <v>3486.9</v>
      </c>
      <c r="H70" s="16" t="n">
        <v>944.9</v>
      </c>
      <c r="I70" s="16" t="n">
        <v>13759.2</v>
      </c>
      <c r="J70" s="16" t="n">
        <v>2828.1</v>
      </c>
      <c r="K70" s="16" t="n">
        <v>971.1</v>
      </c>
      <c r="L70" s="16" t="n">
        <v>3795.1</v>
      </c>
      <c r="M70" s="16" t="n">
        <v>26337.7</v>
      </c>
      <c r="N70" s="16" t="n">
        <v>23987.2</v>
      </c>
      <c r="O70" s="16" t="n">
        <v>353</v>
      </c>
      <c r="P70" s="16" t="n">
        <v>2543.8</v>
      </c>
      <c r="Q70" s="16" t="n">
        <v>5019.3</v>
      </c>
      <c r="R70" s="16" t="n">
        <v>4221.5</v>
      </c>
      <c r="S70" s="16" t="n">
        <v>5125.3</v>
      </c>
      <c r="T70" s="16" t="n">
        <v>112.9</v>
      </c>
      <c r="U70" s="16" t="n">
        <v>3527.6</v>
      </c>
      <c r="V70" s="16" t="n">
        <v>1668.9</v>
      </c>
      <c r="W70" s="16" t="n">
        <v>863.9</v>
      </c>
      <c r="X70" s="16" t="n">
        <v>334.4</v>
      </c>
      <c r="Y70" s="16" t="n">
        <v>3580.5</v>
      </c>
      <c r="Z70" s="16" t="n">
        <v>11237</v>
      </c>
      <c r="AA70" s="16" t="n">
        <v>1676.3</v>
      </c>
      <c r="AB70" s="16" t="n">
        <v>39709.7</v>
      </c>
      <c r="AC70" s="16" t="n">
        <v>60613.6</v>
      </c>
      <c r="AD70" s="16" t="n">
        <v>5176.8</v>
      </c>
      <c r="AE70" s="16" t="n">
        <v>723.9</v>
      </c>
      <c r="AF70" s="16" t="n">
        <v>6002.5</v>
      </c>
      <c r="AG70" s="16" t="n">
        <v>5351.2</v>
      </c>
      <c r="AH70" s="16" t="n">
        <v>305.3</v>
      </c>
      <c r="AI70" s="16" t="n">
        <v>7774.3</v>
      </c>
      <c r="AJ70" s="16" t="n">
        <v>825.1</v>
      </c>
      <c r="AK70" s="16" t="n">
        <v>25561.3</v>
      </c>
      <c r="AL70" s="16" t="n">
        <v>853.1</v>
      </c>
      <c r="AM70" s="16" t="n">
        <v>27970.3</v>
      </c>
      <c r="AN70" s="16" t="n">
        <v>53146</v>
      </c>
      <c r="AO70" s="16" t="n">
        <v>6378.6</v>
      </c>
      <c r="AP70" s="16" t="n">
        <v>11636.6</v>
      </c>
      <c r="AQ70" s="16" t="n">
        <v>71348.7</v>
      </c>
      <c r="AR70" s="16" t="n">
        <v>48523</v>
      </c>
      <c r="AS70" s="16" t="n">
        <v>25300.2</v>
      </c>
      <c r="AT70" s="16" t="n">
        <v>5053.4</v>
      </c>
      <c r="AU70" s="16" t="n">
        <v>8425.7</v>
      </c>
      <c r="AV70" s="16" t="n">
        <v>2948.7</v>
      </c>
    </row>
    <row r="71" customFormat="false" ht="13.5" hidden="false" customHeight="false" outlineLevel="0" collapsed="false">
      <c r="A71" s="14"/>
      <c r="B71" s="14" t="s">
        <v>189</v>
      </c>
      <c r="C71" s="13"/>
      <c r="D71" s="15" t="n">
        <v>111.8</v>
      </c>
      <c r="E71" s="15" t="n">
        <v>76.5</v>
      </c>
      <c r="F71" s="15" t="n">
        <v>0</v>
      </c>
      <c r="G71" s="15" t="n">
        <v>0</v>
      </c>
      <c r="H71" s="15" t="n">
        <v>0</v>
      </c>
      <c r="I71" s="15" t="n">
        <v>3123.3</v>
      </c>
      <c r="J71" s="15" t="n">
        <v>390.1</v>
      </c>
      <c r="K71" s="15" t="n">
        <v>126.2</v>
      </c>
      <c r="L71" s="15" t="n">
        <v>1078</v>
      </c>
      <c r="M71" s="15" t="n">
        <v>3263.5</v>
      </c>
      <c r="N71" s="15" t="n">
        <v>16015.2</v>
      </c>
      <c r="O71" s="15" t="n">
        <v>5444.8</v>
      </c>
      <c r="P71" s="15" t="n">
        <v>659.3</v>
      </c>
      <c r="Q71" s="15" t="n">
        <v>321.1</v>
      </c>
      <c r="R71" s="15" t="n">
        <v>396.4</v>
      </c>
      <c r="S71" s="15" t="n">
        <v>1532.2</v>
      </c>
      <c r="T71" s="15" t="n">
        <v>16350.3</v>
      </c>
      <c r="U71" s="15" t="n">
        <v>754.2</v>
      </c>
      <c r="V71" s="15" t="n">
        <v>6260.3</v>
      </c>
      <c r="W71" s="15" t="n">
        <v>374</v>
      </c>
      <c r="X71" s="15" t="n">
        <v>5868.5</v>
      </c>
      <c r="Y71" s="15" t="n">
        <v>4019.4</v>
      </c>
      <c r="Z71" s="15" t="n">
        <v>2931</v>
      </c>
      <c r="AA71" s="15" t="n">
        <v>1553.2</v>
      </c>
      <c r="AB71" s="15" t="n">
        <v>16773.7</v>
      </c>
      <c r="AC71" s="15" t="n">
        <v>64592.6</v>
      </c>
      <c r="AD71" s="15" t="n">
        <v>4604.7</v>
      </c>
      <c r="AE71" s="15" t="n">
        <v>4566.5</v>
      </c>
      <c r="AF71" s="15" t="n">
        <v>3553.8</v>
      </c>
      <c r="AG71" s="15" t="n">
        <v>10263.8</v>
      </c>
      <c r="AH71" s="15" t="n">
        <v>637.9</v>
      </c>
      <c r="AI71" s="15" t="n">
        <v>7814.4</v>
      </c>
      <c r="AJ71" s="15" t="n">
        <v>2558</v>
      </c>
      <c r="AK71" s="15" t="n">
        <v>4599</v>
      </c>
      <c r="AL71" s="15" t="n">
        <v>7656.6</v>
      </c>
      <c r="AM71" s="15" t="n">
        <v>44109.7</v>
      </c>
      <c r="AN71" s="15" t="n">
        <v>29711.5</v>
      </c>
      <c r="AO71" s="15" t="n">
        <v>21085.3</v>
      </c>
      <c r="AP71" s="15" t="n">
        <v>20524.1</v>
      </c>
      <c r="AQ71" s="15" t="n">
        <v>9874.2</v>
      </c>
      <c r="AR71" s="15" t="n">
        <v>11842.9</v>
      </c>
      <c r="AS71" s="15" t="n">
        <v>9385.6</v>
      </c>
      <c r="AT71" s="15" t="n">
        <v>3804.5</v>
      </c>
      <c r="AU71" s="15" t="n">
        <v>2545.4</v>
      </c>
      <c r="AV71" s="15" t="n">
        <v>2402.4</v>
      </c>
    </row>
    <row r="72" customFormat="false" ht="13.5" hidden="false" customHeight="false" outlineLevel="0" collapsed="false">
      <c r="A72" s="14"/>
      <c r="B72" s="14" t="s">
        <v>190</v>
      </c>
      <c r="C72" s="13"/>
      <c r="D72" s="16" t="n">
        <v>6915.2</v>
      </c>
      <c r="E72" s="16" t="n">
        <v>709</v>
      </c>
      <c r="F72" s="16" t="n">
        <v>5004.6</v>
      </c>
      <c r="G72" s="16" t="n">
        <v>14203.5</v>
      </c>
      <c r="H72" s="16" t="n">
        <v>286.6</v>
      </c>
      <c r="I72" s="16" t="n">
        <v>9359.8</v>
      </c>
      <c r="J72" s="16" t="n">
        <v>1821.2</v>
      </c>
      <c r="K72" s="16" t="n">
        <v>760.1</v>
      </c>
      <c r="L72" s="16" t="n">
        <v>2843.7</v>
      </c>
      <c r="M72" s="16" t="n">
        <v>4984.2</v>
      </c>
      <c r="N72" s="16" t="n">
        <v>3477.8</v>
      </c>
      <c r="O72" s="16" t="n">
        <v>777.9</v>
      </c>
      <c r="P72" s="16" t="n">
        <v>1173.8</v>
      </c>
      <c r="Q72" s="16" t="n">
        <v>1373.6</v>
      </c>
      <c r="R72" s="16" t="n">
        <v>2608</v>
      </c>
      <c r="S72" s="16" t="n">
        <v>2302.7</v>
      </c>
      <c r="T72" s="16" t="n">
        <v>567</v>
      </c>
      <c r="U72" s="16" t="n">
        <v>1129.8</v>
      </c>
      <c r="V72" s="16" t="n">
        <v>3068.8</v>
      </c>
      <c r="W72" s="16" t="n">
        <v>3231.2</v>
      </c>
      <c r="X72" s="16" t="n">
        <v>587.9</v>
      </c>
      <c r="Y72" s="16" t="n">
        <v>854.3</v>
      </c>
      <c r="Z72" s="16" t="n">
        <v>7374.6</v>
      </c>
      <c r="AA72" s="16" t="n">
        <v>4165.3</v>
      </c>
      <c r="AB72" s="16" t="n">
        <v>8334.8</v>
      </c>
      <c r="AC72" s="16" t="n">
        <v>36305.2</v>
      </c>
      <c r="AD72" s="16" t="n">
        <v>9511.9</v>
      </c>
      <c r="AE72" s="16" t="n">
        <v>237.4</v>
      </c>
      <c r="AF72" s="16" t="n">
        <v>1458</v>
      </c>
      <c r="AG72" s="16" t="n">
        <v>4163.3</v>
      </c>
      <c r="AH72" s="16" t="n">
        <v>691.9</v>
      </c>
      <c r="AI72" s="16" t="n">
        <v>3803.2</v>
      </c>
      <c r="AJ72" s="16" t="n">
        <v>1490.9</v>
      </c>
      <c r="AK72" s="16" t="n">
        <v>7539.6</v>
      </c>
      <c r="AL72" s="16" t="n">
        <v>4162.2</v>
      </c>
      <c r="AM72" s="16" t="n">
        <v>23644.5</v>
      </c>
      <c r="AN72" s="16" t="n">
        <v>24246.5</v>
      </c>
      <c r="AO72" s="16" t="n">
        <v>13803.5</v>
      </c>
      <c r="AP72" s="16" t="n">
        <v>9468.9</v>
      </c>
      <c r="AQ72" s="16" t="n">
        <v>29053.6</v>
      </c>
      <c r="AR72" s="16" t="n">
        <v>23728.3</v>
      </c>
      <c r="AS72" s="16" t="n">
        <v>16712.4</v>
      </c>
      <c r="AT72" s="16" t="n">
        <v>2206.7</v>
      </c>
      <c r="AU72" s="16" t="n">
        <v>1181.4</v>
      </c>
      <c r="AV72" s="16" t="n">
        <v>26717.9</v>
      </c>
    </row>
    <row r="73" customFormat="false" ht="13.5" hidden="false" customHeight="false" outlineLevel="0" collapsed="false">
      <c r="A73" s="14"/>
      <c r="B73" s="17" t="s">
        <v>191</v>
      </c>
      <c r="C73" s="13"/>
      <c r="D73" s="15" t="n">
        <v>8844.7</v>
      </c>
      <c r="E73" s="15" t="n">
        <v>1487.7</v>
      </c>
      <c r="F73" s="15" t="n">
        <v>340</v>
      </c>
      <c r="G73" s="15" t="n">
        <v>656.9</v>
      </c>
      <c r="H73" s="15" t="n">
        <v>349.5</v>
      </c>
      <c r="I73" s="15" t="n">
        <v>8063.4</v>
      </c>
      <c r="J73" s="15" t="n">
        <v>5140.2</v>
      </c>
      <c r="K73" s="15" t="n">
        <v>437.8</v>
      </c>
      <c r="L73" s="15" t="n">
        <v>3452</v>
      </c>
      <c r="M73" s="15" t="n">
        <v>6014.2</v>
      </c>
      <c r="N73" s="15" t="n">
        <v>14316.7</v>
      </c>
      <c r="O73" s="15" t="n">
        <v>1425.3</v>
      </c>
      <c r="P73" s="15" t="n">
        <v>6047.1</v>
      </c>
      <c r="Q73" s="15" t="n">
        <v>3551.7</v>
      </c>
      <c r="R73" s="15" t="n">
        <v>10287</v>
      </c>
      <c r="S73" s="15" t="n">
        <v>10576.8</v>
      </c>
      <c r="T73" s="15" t="n">
        <v>78542.8</v>
      </c>
      <c r="U73" s="15" t="n">
        <v>5248.2</v>
      </c>
      <c r="V73" s="15" t="n">
        <v>9212.9</v>
      </c>
      <c r="W73" s="15" t="n">
        <v>4518.8</v>
      </c>
      <c r="X73" s="15" t="n">
        <v>3456.8</v>
      </c>
      <c r="Y73" s="15" t="n">
        <v>2575.8</v>
      </c>
      <c r="Z73" s="15" t="n">
        <v>6769.7</v>
      </c>
      <c r="AA73" s="15" t="n">
        <v>3581.5</v>
      </c>
      <c r="AB73" s="15" t="n">
        <v>14261.2</v>
      </c>
      <c r="AC73" s="15" t="n">
        <v>102770.5</v>
      </c>
      <c r="AD73" s="15" t="n">
        <v>7684.5</v>
      </c>
      <c r="AE73" s="15" t="n">
        <v>1063.2</v>
      </c>
      <c r="AF73" s="15" t="n">
        <v>2805.2</v>
      </c>
      <c r="AG73" s="15" t="n">
        <v>5404.7</v>
      </c>
      <c r="AH73" s="15" t="n">
        <v>1301</v>
      </c>
      <c r="AI73" s="15" t="n">
        <v>14066.5</v>
      </c>
      <c r="AJ73" s="15" t="n">
        <v>4051.3</v>
      </c>
      <c r="AK73" s="15" t="n">
        <v>8709.5</v>
      </c>
      <c r="AL73" s="15" t="n">
        <v>5865.3</v>
      </c>
      <c r="AM73" s="15" t="n">
        <v>39244.2</v>
      </c>
      <c r="AN73" s="15" t="n">
        <v>48702</v>
      </c>
      <c r="AO73" s="15" t="n">
        <v>12995.3</v>
      </c>
      <c r="AP73" s="15" t="n">
        <v>8998.6</v>
      </c>
      <c r="AQ73" s="15" t="n">
        <v>38921.2</v>
      </c>
      <c r="AR73" s="15" t="n">
        <v>25020.4</v>
      </c>
      <c r="AS73" s="15" t="n">
        <v>17681.7</v>
      </c>
      <c r="AT73" s="15" t="n">
        <v>4917.4</v>
      </c>
      <c r="AU73" s="15" t="n">
        <v>10654.5</v>
      </c>
      <c r="AV73" s="15" t="n">
        <v>3847.2</v>
      </c>
    </row>
    <row r="74" customFormat="false" ht="13.5" hidden="false" customHeight="false" outlineLevel="0" collapsed="false">
      <c r="A74" s="14"/>
      <c r="B74" s="14" t="s">
        <v>192</v>
      </c>
      <c r="C74" s="13"/>
      <c r="D74" s="16" t="n">
        <v>37809.7</v>
      </c>
      <c r="E74" s="16" t="n">
        <v>4204.7</v>
      </c>
      <c r="F74" s="16" t="n">
        <v>9105.3</v>
      </c>
      <c r="G74" s="16" t="n">
        <v>2095</v>
      </c>
      <c r="H74" s="16" t="n">
        <v>746.9</v>
      </c>
      <c r="I74" s="16" t="n">
        <v>21810.8</v>
      </c>
      <c r="J74" s="16" t="n">
        <v>13653.9</v>
      </c>
      <c r="K74" s="16" t="n">
        <v>1278.6</v>
      </c>
      <c r="L74" s="16" t="n">
        <v>2667</v>
      </c>
      <c r="M74" s="16" t="n">
        <v>3693.3</v>
      </c>
      <c r="N74" s="16" t="n">
        <v>9875.7</v>
      </c>
      <c r="O74" s="16" t="n">
        <v>1309.9</v>
      </c>
      <c r="P74" s="16" t="n">
        <v>5927.4</v>
      </c>
      <c r="Q74" s="16" t="n">
        <v>5052</v>
      </c>
      <c r="R74" s="16" t="n">
        <v>3006.6</v>
      </c>
      <c r="S74" s="16" t="n">
        <v>3445.2</v>
      </c>
      <c r="T74" s="16" t="n">
        <v>16904.1</v>
      </c>
      <c r="U74" s="16" t="n">
        <v>4042</v>
      </c>
      <c r="V74" s="16" t="n">
        <v>4207.6</v>
      </c>
      <c r="W74" s="16" t="n">
        <v>7795.9</v>
      </c>
      <c r="X74" s="16" t="n">
        <v>2215.3</v>
      </c>
      <c r="Y74" s="16" t="n">
        <v>8382.6</v>
      </c>
      <c r="Z74" s="16" t="n">
        <v>19304.7</v>
      </c>
      <c r="AA74" s="16" t="n">
        <v>2461.1</v>
      </c>
      <c r="AB74" s="16" t="n">
        <v>10080.6</v>
      </c>
      <c r="AC74" s="16" t="n">
        <v>94589.9</v>
      </c>
      <c r="AD74" s="16" t="n">
        <v>8207.2</v>
      </c>
      <c r="AE74" s="16" t="n">
        <v>4745.9</v>
      </c>
      <c r="AF74" s="16" t="n">
        <v>2985.8</v>
      </c>
      <c r="AG74" s="16" t="n">
        <v>575.7</v>
      </c>
      <c r="AH74" s="16" t="n">
        <v>2068.3</v>
      </c>
      <c r="AI74" s="16" t="n">
        <v>15047.2</v>
      </c>
      <c r="AJ74" s="16" t="n">
        <v>2679.2</v>
      </c>
      <c r="AK74" s="16" t="n">
        <v>6162.6</v>
      </c>
      <c r="AL74" s="16" t="n">
        <v>1666.3</v>
      </c>
      <c r="AM74" s="16" t="n">
        <v>28611.4</v>
      </c>
      <c r="AN74" s="16" t="n">
        <v>13658.5</v>
      </c>
      <c r="AO74" s="16" t="n">
        <v>4203</v>
      </c>
      <c r="AP74" s="16" t="n">
        <v>5231.4</v>
      </c>
      <c r="AQ74" s="16" t="n">
        <v>29470.7</v>
      </c>
      <c r="AR74" s="16" t="n">
        <v>20573.2</v>
      </c>
      <c r="AS74" s="16" t="n">
        <v>8368.4</v>
      </c>
      <c r="AT74" s="16" t="n">
        <v>1270</v>
      </c>
      <c r="AU74" s="16" t="n">
        <v>3481.8</v>
      </c>
      <c r="AV74" s="16" t="n">
        <v>2890.1</v>
      </c>
    </row>
    <row r="75" customFormat="false" ht="13.5" hidden="false" customHeight="false" outlineLevel="0" collapsed="false">
      <c r="A75" s="14"/>
      <c r="B75" s="14" t="s">
        <v>193</v>
      </c>
      <c r="C75" s="13"/>
      <c r="D75" s="15" t="n">
        <v>3447</v>
      </c>
      <c r="E75" s="15" t="n">
        <v>646</v>
      </c>
      <c r="F75" s="15" t="n">
        <v>1088.9</v>
      </c>
      <c r="G75" s="15" t="n">
        <v>150.8</v>
      </c>
      <c r="H75" s="15" t="n">
        <v>97.4</v>
      </c>
      <c r="I75" s="15" t="n">
        <v>1176.3</v>
      </c>
      <c r="J75" s="15" t="n">
        <v>1403.7</v>
      </c>
      <c r="K75" s="15" t="n">
        <v>118.1</v>
      </c>
      <c r="L75" s="15" t="n">
        <v>170.3</v>
      </c>
      <c r="M75" s="15" t="n">
        <v>11</v>
      </c>
      <c r="N75" s="15" t="n">
        <v>296.7</v>
      </c>
      <c r="O75" s="15" t="n">
        <v>201.9</v>
      </c>
      <c r="P75" s="15" t="n">
        <v>91</v>
      </c>
      <c r="Q75" s="15" t="n">
        <v>467.1</v>
      </c>
      <c r="R75" s="15" t="n">
        <v>80.4</v>
      </c>
      <c r="S75" s="15" t="n">
        <v>491</v>
      </c>
      <c r="T75" s="15" t="n">
        <v>351.4</v>
      </c>
      <c r="U75" s="15" t="n">
        <v>173.7</v>
      </c>
      <c r="V75" s="15" t="n">
        <v>392.9</v>
      </c>
      <c r="W75" s="15" t="n">
        <v>285.1</v>
      </c>
      <c r="X75" s="15" t="n">
        <v>62.5</v>
      </c>
      <c r="Y75" s="15" t="n">
        <v>235.8</v>
      </c>
      <c r="Z75" s="15" t="n">
        <v>163.3</v>
      </c>
      <c r="AA75" s="15" t="n">
        <v>122.5</v>
      </c>
      <c r="AB75" s="15" t="n">
        <v>1529.8</v>
      </c>
      <c r="AC75" s="15" t="n">
        <v>4027.2</v>
      </c>
      <c r="AD75" s="15" t="n">
        <v>1625.8</v>
      </c>
      <c r="AE75" s="15" t="n">
        <v>134.2</v>
      </c>
      <c r="AF75" s="15" t="n">
        <v>165.2</v>
      </c>
      <c r="AG75" s="15" t="n">
        <v>795.2</v>
      </c>
      <c r="AH75" s="15" t="n">
        <v>302.6</v>
      </c>
      <c r="AI75" s="15" t="n">
        <v>1861.9</v>
      </c>
      <c r="AJ75" s="15" t="n">
        <v>165.8</v>
      </c>
      <c r="AK75" s="15" t="n">
        <v>1226.4</v>
      </c>
      <c r="AL75" s="15" t="n">
        <v>368</v>
      </c>
      <c r="AM75" s="15" t="n">
        <v>1703.6</v>
      </c>
      <c r="AN75" s="15" t="n">
        <v>2337</v>
      </c>
      <c r="AO75" s="15" t="n">
        <v>993.9</v>
      </c>
      <c r="AP75" s="15" t="n">
        <v>619.9</v>
      </c>
      <c r="AQ75" s="15" t="n">
        <v>6740.9</v>
      </c>
      <c r="AR75" s="15" t="n">
        <v>98.5</v>
      </c>
      <c r="AS75" s="15" t="n">
        <v>84.4</v>
      </c>
      <c r="AT75" s="15" t="n">
        <v>59.8</v>
      </c>
      <c r="AU75" s="15" t="n">
        <v>78</v>
      </c>
      <c r="AV75" s="15" t="n">
        <v>136</v>
      </c>
    </row>
    <row r="76" customFormat="false" ht="13.5" hidden="false" customHeight="false" outlineLevel="0" collapsed="false">
      <c r="A76" s="14"/>
      <c r="B76" s="14" t="s">
        <v>194</v>
      </c>
      <c r="C76" s="13"/>
      <c r="D76" s="16" t="n">
        <v>29249.8</v>
      </c>
      <c r="E76" s="16" t="n">
        <v>6002</v>
      </c>
      <c r="F76" s="16" t="n">
        <v>15557.9</v>
      </c>
      <c r="G76" s="16" t="n">
        <v>971.2</v>
      </c>
      <c r="H76" s="16" t="n">
        <v>226.1</v>
      </c>
      <c r="I76" s="16" t="n">
        <v>10804.7</v>
      </c>
      <c r="J76" s="16" t="n">
        <v>16671.5</v>
      </c>
      <c r="K76" s="16" t="n">
        <v>1006.1</v>
      </c>
      <c r="L76" s="16" t="n">
        <v>1852.2</v>
      </c>
      <c r="M76" s="16" t="n">
        <v>1536.5</v>
      </c>
      <c r="N76" s="16" t="n">
        <v>3128.6</v>
      </c>
      <c r="O76" s="16" t="n">
        <v>992.1</v>
      </c>
      <c r="P76" s="16" t="n">
        <v>3004.7</v>
      </c>
      <c r="Q76" s="16" t="n">
        <v>4824.7</v>
      </c>
      <c r="R76" s="16" t="n">
        <v>3037.5</v>
      </c>
      <c r="S76" s="16" t="n">
        <v>3266</v>
      </c>
      <c r="T76" s="16" t="n">
        <v>4885.1</v>
      </c>
      <c r="U76" s="16" t="n">
        <v>4972.3</v>
      </c>
      <c r="V76" s="16" t="n">
        <v>1022.1</v>
      </c>
      <c r="W76" s="16" t="n">
        <v>1654.8</v>
      </c>
      <c r="X76" s="16" t="n">
        <v>1486.1</v>
      </c>
      <c r="Y76" s="16" t="n">
        <v>5551.3</v>
      </c>
      <c r="Z76" s="16" t="n">
        <v>6522.5</v>
      </c>
      <c r="AA76" s="16" t="n">
        <v>1113.6</v>
      </c>
      <c r="AB76" s="16" t="n">
        <v>12037.7</v>
      </c>
      <c r="AC76" s="16" t="n">
        <v>22374.8</v>
      </c>
      <c r="AD76" s="16" t="n">
        <v>3403.7</v>
      </c>
      <c r="AE76" s="16" t="n">
        <v>906.7</v>
      </c>
      <c r="AF76" s="16" t="n">
        <v>875.6</v>
      </c>
      <c r="AG76" s="16" t="n">
        <v>2864.5</v>
      </c>
      <c r="AH76" s="16" t="n">
        <v>461.5</v>
      </c>
      <c r="AI76" s="16" t="n">
        <v>6833.7</v>
      </c>
      <c r="AJ76" s="16" t="n">
        <v>699</v>
      </c>
      <c r="AK76" s="16" t="n">
        <v>2332.2</v>
      </c>
      <c r="AL76" s="16" t="n">
        <v>760.6</v>
      </c>
      <c r="AM76" s="16" t="n">
        <v>7231.8</v>
      </c>
      <c r="AN76" s="16" t="n">
        <v>7320.8</v>
      </c>
      <c r="AO76" s="16" t="n">
        <v>4787.9</v>
      </c>
      <c r="AP76" s="16" t="n">
        <v>1387.9</v>
      </c>
      <c r="AQ76" s="16" t="n">
        <v>5787.5</v>
      </c>
      <c r="AR76" s="16" t="n">
        <v>7055.1</v>
      </c>
      <c r="AS76" s="16" t="n">
        <v>2442</v>
      </c>
      <c r="AT76" s="16" t="n">
        <v>2158.4</v>
      </c>
      <c r="AU76" s="16" t="n">
        <v>1349.1</v>
      </c>
      <c r="AV76" s="16" t="n">
        <v>250.3</v>
      </c>
    </row>
    <row r="77" customFormat="false" ht="12.75" hidden="false" customHeight="false" outlineLevel="0" collapsed="false">
      <c r="A77" s="20" t="s">
        <v>195</v>
      </c>
    </row>
  </sheetData>
  <mergeCells count="8">
    <mergeCell ref="A3:C3"/>
    <mergeCell ref="D3:AV3"/>
    <mergeCell ref="A4:C4"/>
    <mergeCell ref="D4:AV4"/>
    <mergeCell ref="A5:C5"/>
    <mergeCell ref="D5:AV5"/>
    <mergeCell ref="A6:C6"/>
    <mergeCell ref="A8:A76"/>
  </mergeCells>
  <hyperlinks>
    <hyperlink ref="A2" r:id="rId1" display="Dataset: Input-Output Tables (IOTs) 2021 ed."/>
    <hyperlink ref="D3" r:id="rId2" display="TTL: Total"/>
    <hyperlink ref="B25" r:id="rId3" display="ISR: Israel"/>
    <hyperlink ref="B53" r:id="rId4" display="CYP: Cyprus"/>
    <hyperlink ref="B73" r:id="rId5" display="TWN: Chinese Taipei"/>
    <hyperlink ref="A77" r:id="rId6" display="Data extracted on 12 Feb 2022 20:31 UTC (GMT) from OECD.Sta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77"/>
  <sheetViews>
    <sheetView showFormulas="false" showGridLines="fals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O23" activeCellId="0" sqref="O23"/>
    </sheetView>
  </sheetViews>
  <sheetFormatPr defaultColWidth="11.43359375" defaultRowHeight="12.75" zeroHeight="false" outlineLevelRow="0" outlineLevelCol="0"/>
  <cols>
    <col collapsed="false" customWidth="true" hidden="false" outlineLevel="0" max="2" min="1" style="0" width="24"/>
    <col collapsed="false" customWidth="true" hidden="false" outlineLevel="0" max="3" min="3" style="0" width="2.14"/>
  </cols>
  <sheetData>
    <row r="1" customFormat="false" ht="12.75" hidden="true" customHeight="false" outlineLevel="0" collapsed="false">
      <c r="A1" s="1" t="e">
        <f aca="false">dotstatquery(B1)</f>
        <v>#NAME?</v>
      </c>
      <c r="B1" s="1" t="s">
        <v>115</v>
      </c>
    </row>
    <row r="2" customFormat="false" ht="34.5" hidden="false" customHeight="false" outlineLevel="0" collapsed="false">
      <c r="A2" s="6" t="s">
        <v>116</v>
      </c>
    </row>
    <row r="3" customFormat="false" ht="12.75" hidden="false" customHeight="true" outlineLevel="0" collapsed="false">
      <c r="A3" s="7" t="s">
        <v>117</v>
      </c>
      <c r="B3" s="7"/>
      <c r="C3" s="7"/>
      <c r="D3" s="8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</row>
    <row r="4" customFormat="false" ht="12.75" hidden="false" customHeight="true" outlineLevel="0" collapsed="false">
      <c r="A4" s="7" t="s">
        <v>119</v>
      </c>
      <c r="B4" s="7"/>
      <c r="C4" s="7"/>
      <c r="D4" s="9" t="s">
        <v>120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</row>
    <row r="5" customFormat="false" ht="12.75" hidden="false" customHeight="true" outlineLevel="0" collapsed="false">
      <c r="A5" s="7" t="s">
        <v>121</v>
      </c>
      <c r="B5" s="7"/>
      <c r="C5" s="7"/>
      <c r="D5" s="9" t="s">
        <v>122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</row>
    <row r="6" customFormat="false" ht="126" hidden="false" customHeight="true" outlineLevel="0" collapsed="false">
      <c r="A6" s="10" t="s">
        <v>123</v>
      </c>
      <c r="B6" s="10"/>
      <c r="C6" s="10"/>
      <c r="D6" s="11" t="s">
        <v>1</v>
      </c>
      <c r="E6" s="11" t="s">
        <v>2</v>
      </c>
      <c r="F6" s="11" t="s">
        <v>3</v>
      </c>
      <c r="G6" s="11" t="s">
        <v>4</v>
      </c>
      <c r="H6" s="11" t="s">
        <v>5</v>
      </c>
      <c r="I6" s="11" t="s">
        <v>6</v>
      </c>
      <c r="J6" s="11" t="s">
        <v>7</v>
      </c>
      <c r="K6" s="11" t="s">
        <v>8</v>
      </c>
      <c r="L6" s="11" t="s">
        <v>9</v>
      </c>
      <c r="M6" s="11" t="s">
        <v>10</v>
      </c>
      <c r="N6" s="11" t="s">
        <v>11</v>
      </c>
      <c r="O6" s="11" t="s">
        <v>12</v>
      </c>
      <c r="P6" s="11" t="s">
        <v>13</v>
      </c>
      <c r="Q6" s="11" t="s">
        <v>14</v>
      </c>
      <c r="R6" s="11" t="s">
        <v>15</v>
      </c>
      <c r="S6" s="11" t="s">
        <v>16</v>
      </c>
      <c r="T6" s="11" t="s">
        <v>17</v>
      </c>
      <c r="U6" s="11" t="s">
        <v>18</v>
      </c>
      <c r="V6" s="11" t="s">
        <v>19</v>
      </c>
      <c r="W6" s="11" t="s">
        <v>20</v>
      </c>
      <c r="X6" s="11" t="s">
        <v>21</v>
      </c>
      <c r="Y6" s="11" t="s">
        <v>22</v>
      </c>
      <c r="Z6" s="11" t="s">
        <v>23</v>
      </c>
      <c r="AA6" s="11" t="s">
        <v>24</v>
      </c>
      <c r="AB6" s="11" t="s">
        <v>25</v>
      </c>
      <c r="AC6" s="11" t="s">
        <v>26</v>
      </c>
      <c r="AD6" s="11" t="s">
        <v>27</v>
      </c>
      <c r="AE6" s="11" t="s">
        <v>28</v>
      </c>
      <c r="AF6" s="11" t="s">
        <v>29</v>
      </c>
      <c r="AG6" s="11" t="s">
        <v>30</v>
      </c>
      <c r="AH6" s="11" t="s">
        <v>31</v>
      </c>
      <c r="AI6" s="11" t="s">
        <v>32</v>
      </c>
      <c r="AJ6" s="11" t="s">
        <v>33</v>
      </c>
      <c r="AK6" s="11" t="s">
        <v>34</v>
      </c>
      <c r="AL6" s="11" t="s">
        <v>35</v>
      </c>
      <c r="AM6" s="11" t="s">
        <v>36</v>
      </c>
      <c r="AN6" s="11" t="s">
        <v>37</v>
      </c>
      <c r="AO6" s="11" t="s">
        <v>38</v>
      </c>
      <c r="AP6" s="11" t="s">
        <v>39</v>
      </c>
      <c r="AQ6" s="11" t="s">
        <v>40</v>
      </c>
      <c r="AR6" s="11" t="s">
        <v>41</v>
      </c>
      <c r="AS6" s="11" t="s">
        <v>42</v>
      </c>
      <c r="AT6" s="11" t="s">
        <v>43</v>
      </c>
      <c r="AU6" s="11" t="s">
        <v>44</v>
      </c>
      <c r="AV6" s="11" t="s">
        <v>45</v>
      </c>
    </row>
    <row r="7" customFormat="false" ht="13.5" hidden="false" customHeight="false" outlineLevel="0" collapsed="false">
      <c r="A7" s="12" t="s">
        <v>124</v>
      </c>
      <c r="B7" s="12" t="s">
        <v>0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</row>
    <row r="8" customFormat="false" ht="13.5" hidden="false" customHeight="true" outlineLevel="0" collapsed="false">
      <c r="A8" s="14" t="s">
        <v>125</v>
      </c>
      <c r="B8" s="14" t="s">
        <v>126</v>
      </c>
      <c r="C8" s="13"/>
      <c r="D8" s="15" t="n">
        <v>26450.5</v>
      </c>
      <c r="E8" s="15" t="n">
        <v>2863.1</v>
      </c>
      <c r="F8" s="15" t="n">
        <v>73088.6</v>
      </c>
      <c r="G8" s="15" t="n">
        <v>55513.5</v>
      </c>
      <c r="H8" s="15" t="n">
        <v>5497.7</v>
      </c>
      <c r="I8" s="15" t="n">
        <v>18438.6</v>
      </c>
      <c r="J8" s="15" t="n">
        <v>1662.6</v>
      </c>
      <c r="K8" s="15" t="n">
        <v>3491.7</v>
      </c>
      <c r="L8" s="15" t="n">
        <v>3680.5</v>
      </c>
      <c r="M8" s="15" t="n">
        <v>3647</v>
      </c>
      <c r="N8" s="15" t="n">
        <v>3660.6</v>
      </c>
      <c r="O8" s="15" t="n">
        <v>3039.6</v>
      </c>
      <c r="P8" s="15" t="n">
        <v>3256.4</v>
      </c>
      <c r="Q8" s="15" t="n">
        <v>4954</v>
      </c>
      <c r="R8" s="15" t="n">
        <v>4625</v>
      </c>
      <c r="S8" s="15" t="n">
        <v>7490.9</v>
      </c>
      <c r="T8" s="15" t="n">
        <v>3988.9</v>
      </c>
      <c r="U8" s="15" t="n">
        <v>1659.3</v>
      </c>
      <c r="V8" s="15" t="n">
        <v>3685.3</v>
      </c>
      <c r="W8" s="15" t="n">
        <v>2506.8</v>
      </c>
      <c r="X8" s="15" t="n">
        <v>3232.2</v>
      </c>
      <c r="Y8" s="15" t="n">
        <v>6383.5</v>
      </c>
      <c r="Z8" s="15" t="n">
        <v>21137.9</v>
      </c>
      <c r="AA8" s="15" t="n">
        <v>14089.7</v>
      </c>
      <c r="AB8" s="15" t="n">
        <v>105494.4</v>
      </c>
      <c r="AC8" s="15" t="n">
        <v>108728.6</v>
      </c>
      <c r="AD8" s="15" t="n">
        <v>18898</v>
      </c>
      <c r="AE8" s="15" t="n">
        <v>9179.4</v>
      </c>
      <c r="AF8" s="15" t="n">
        <v>7261.7</v>
      </c>
      <c r="AG8" s="15" t="n">
        <v>25109.7</v>
      </c>
      <c r="AH8" s="15" t="n">
        <v>4599.9</v>
      </c>
      <c r="AI8" s="15" t="n">
        <v>32232.4</v>
      </c>
      <c r="AJ8" s="15" t="n">
        <v>8450.4</v>
      </c>
      <c r="AK8" s="15" t="n">
        <v>14833.7</v>
      </c>
      <c r="AL8" s="15" t="n">
        <v>29227.6</v>
      </c>
      <c r="AM8" s="15" t="n">
        <v>122322.4</v>
      </c>
      <c r="AN8" s="15" t="n">
        <v>150040.1</v>
      </c>
      <c r="AO8" s="15" t="n">
        <v>70774.8</v>
      </c>
      <c r="AP8" s="15" t="n">
        <v>54374.5</v>
      </c>
      <c r="AQ8" s="15" t="n">
        <v>72845.5</v>
      </c>
      <c r="AR8" s="15" t="n">
        <v>65866</v>
      </c>
      <c r="AS8" s="15" t="n">
        <v>98753.1</v>
      </c>
      <c r="AT8" s="15" t="n">
        <v>18789.8</v>
      </c>
      <c r="AU8" s="15" t="n">
        <v>17620.3</v>
      </c>
      <c r="AV8" s="15" t="n">
        <v>0</v>
      </c>
    </row>
    <row r="9" customFormat="false" ht="13.5" hidden="false" customHeight="false" outlineLevel="0" collapsed="false">
      <c r="A9" s="14"/>
      <c r="B9" s="14" t="s">
        <v>127</v>
      </c>
      <c r="C9" s="13"/>
      <c r="D9" s="16" t="n">
        <v>5187.6</v>
      </c>
      <c r="E9" s="16" t="n">
        <v>33.7</v>
      </c>
      <c r="F9" s="16" t="n">
        <v>753.1</v>
      </c>
      <c r="G9" s="16" t="n">
        <v>657.2</v>
      </c>
      <c r="H9" s="16" t="n">
        <v>22.2</v>
      </c>
      <c r="I9" s="16" t="n">
        <v>7623</v>
      </c>
      <c r="J9" s="16" t="n">
        <v>1139.9</v>
      </c>
      <c r="K9" s="16" t="n">
        <v>3124.3</v>
      </c>
      <c r="L9" s="16" t="n">
        <v>3506.3</v>
      </c>
      <c r="M9" s="16" t="n">
        <v>1239.4</v>
      </c>
      <c r="N9" s="16" t="n">
        <v>3176.2</v>
      </c>
      <c r="O9" s="16" t="n">
        <v>2686.9</v>
      </c>
      <c r="P9" s="16" t="n">
        <v>3104.6</v>
      </c>
      <c r="Q9" s="16" t="n">
        <v>3224.5</v>
      </c>
      <c r="R9" s="16" t="n">
        <v>5609.8</v>
      </c>
      <c r="S9" s="16" t="n">
        <v>7779.2</v>
      </c>
      <c r="T9" s="16" t="n">
        <v>4598.8</v>
      </c>
      <c r="U9" s="16" t="n">
        <v>6530.3</v>
      </c>
      <c r="V9" s="16" t="n">
        <v>11368.2</v>
      </c>
      <c r="W9" s="16" t="n">
        <v>4927.5</v>
      </c>
      <c r="X9" s="16" t="n">
        <v>1414.5</v>
      </c>
      <c r="Y9" s="16" t="n">
        <v>6058.4</v>
      </c>
      <c r="Z9" s="16" t="n">
        <v>7340.6</v>
      </c>
      <c r="AA9" s="16" t="n">
        <v>4181</v>
      </c>
      <c r="AB9" s="16" t="n">
        <v>27225</v>
      </c>
      <c r="AC9" s="16" t="n">
        <v>47297</v>
      </c>
      <c r="AD9" s="16" t="n">
        <v>11411.5</v>
      </c>
      <c r="AE9" s="16" t="n">
        <v>61.4</v>
      </c>
      <c r="AF9" s="16" t="n">
        <v>986.7</v>
      </c>
      <c r="AG9" s="16" t="n">
        <v>8924.4</v>
      </c>
      <c r="AH9" s="16" t="n">
        <v>1711.6</v>
      </c>
      <c r="AI9" s="16" t="n">
        <v>21587.8</v>
      </c>
      <c r="AJ9" s="16" t="n">
        <v>2938.1</v>
      </c>
      <c r="AK9" s="16" t="n">
        <v>3410</v>
      </c>
      <c r="AL9" s="16" t="n">
        <v>8116.7</v>
      </c>
      <c r="AM9" s="16" t="n">
        <v>16460.6</v>
      </c>
      <c r="AN9" s="16" t="n">
        <v>40187.5</v>
      </c>
      <c r="AO9" s="16" t="n">
        <v>21701.7</v>
      </c>
      <c r="AP9" s="16" t="n">
        <v>18232.9</v>
      </c>
      <c r="AQ9" s="16" t="n">
        <v>20274.1</v>
      </c>
      <c r="AR9" s="16" t="n">
        <v>21594.4</v>
      </c>
      <c r="AS9" s="16" t="n">
        <v>28391.1</v>
      </c>
      <c r="AT9" s="16" t="n">
        <v>5014.5</v>
      </c>
      <c r="AU9" s="16" t="n">
        <v>6007.1</v>
      </c>
      <c r="AV9" s="16" t="n">
        <v>204.9</v>
      </c>
    </row>
    <row r="10" customFormat="false" ht="13.5" hidden="false" customHeight="false" outlineLevel="0" collapsed="false">
      <c r="A10" s="14"/>
      <c r="B10" s="14" t="s">
        <v>128</v>
      </c>
      <c r="C10" s="13"/>
      <c r="D10" s="15" t="n">
        <v>2661.1</v>
      </c>
      <c r="E10" s="15" t="n">
        <v>50.7</v>
      </c>
      <c r="F10" s="15" t="n">
        <v>0</v>
      </c>
      <c r="G10" s="15" t="n">
        <v>296.4</v>
      </c>
      <c r="H10" s="15" t="n">
        <v>1.6</v>
      </c>
      <c r="I10" s="15" t="n">
        <v>9777.2</v>
      </c>
      <c r="J10" s="15" t="n">
        <v>1619.7</v>
      </c>
      <c r="K10" s="15" t="n">
        <v>1155.5</v>
      </c>
      <c r="L10" s="15" t="n">
        <v>2334.8</v>
      </c>
      <c r="M10" s="15" t="n">
        <v>1654.9</v>
      </c>
      <c r="N10" s="15" t="n">
        <v>10776.5</v>
      </c>
      <c r="O10" s="15" t="n">
        <v>9225.1</v>
      </c>
      <c r="P10" s="15" t="n">
        <v>2749.6</v>
      </c>
      <c r="Q10" s="15" t="n">
        <v>3157.3</v>
      </c>
      <c r="R10" s="15" t="n">
        <v>3870.1</v>
      </c>
      <c r="S10" s="15" t="n">
        <v>4761.4</v>
      </c>
      <c r="T10" s="15" t="n">
        <v>1930.9</v>
      </c>
      <c r="U10" s="15" t="n">
        <v>1326.2</v>
      </c>
      <c r="V10" s="15" t="n">
        <v>4596.7</v>
      </c>
      <c r="W10" s="15" t="n">
        <v>2776.6</v>
      </c>
      <c r="X10" s="15" t="n">
        <v>1049</v>
      </c>
      <c r="Y10" s="15" t="n">
        <v>3928.8</v>
      </c>
      <c r="Z10" s="15" t="n">
        <v>6389.4</v>
      </c>
      <c r="AA10" s="15" t="n">
        <v>4789.8</v>
      </c>
      <c r="AB10" s="15" t="n">
        <v>25450.1</v>
      </c>
      <c r="AC10" s="15" t="n">
        <v>56822.9</v>
      </c>
      <c r="AD10" s="15" t="n">
        <v>9875.3</v>
      </c>
      <c r="AE10" s="15" t="n">
        <v>1026.8</v>
      </c>
      <c r="AF10" s="15" t="n">
        <v>608</v>
      </c>
      <c r="AG10" s="15" t="n">
        <v>12882.9</v>
      </c>
      <c r="AH10" s="15" t="n">
        <v>2433.5</v>
      </c>
      <c r="AI10" s="15" t="n">
        <v>9215.5</v>
      </c>
      <c r="AJ10" s="15" t="n">
        <v>3706.1</v>
      </c>
      <c r="AK10" s="15" t="n">
        <v>6288.6</v>
      </c>
      <c r="AL10" s="15" t="n">
        <v>11024.4</v>
      </c>
      <c r="AM10" s="15" t="n">
        <v>30110.6</v>
      </c>
      <c r="AN10" s="15" t="n">
        <v>44984.8</v>
      </c>
      <c r="AO10" s="15" t="n">
        <v>49711</v>
      </c>
      <c r="AP10" s="15" t="n">
        <v>25016.6</v>
      </c>
      <c r="AQ10" s="15" t="n">
        <v>36419.9</v>
      </c>
      <c r="AR10" s="15" t="n">
        <v>33343.1</v>
      </c>
      <c r="AS10" s="15" t="n">
        <v>33980.7</v>
      </c>
      <c r="AT10" s="15" t="n">
        <v>3475.7</v>
      </c>
      <c r="AU10" s="15" t="n">
        <v>5986.3</v>
      </c>
      <c r="AV10" s="15" t="n">
        <v>571.5</v>
      </c>
    </row>
    <row r="11" customFormat="false" ht="13.5" hidden="false" customHeight="false" outlineLevel="0" collapsed="false">
      <c r="A11" s="14"/>
      <c r="B11" s="14" t="s">
        <v>129</v>
      </c>
      <c r="C11" s="13"/>
      <c r="D11" s="16" t="n">
        <v>30021</v>
      </c>
      <c r="E11" s="16" t="n">
        <v>2508.6</v>
      </c>
      <c r="F11" s="16" t="n">
        <v>53910.4</v>
      </c>
      <c r="G11" s="16" t="n">
        <v>19203.5</v>
      </c>
      <c r="H11" s="16" t="n">
        <v>11188.9</v>
      </c>
      <c r="I11" s="16" t="n">
        <v>27670</v>
      </c>
      <c r="J11" s="16" t="n">
        <v>1974.7</v>
      </c>
      <c r="K11" s="16" t="n">
        <v>8942.5</v>
      </c>
      <c r="L11" s="16" t="n">
        <v>10687.2</v>
      </c>
      <c r="M11" s="16" t="n">
        <v>9071.1</v>
      </c>
      <c r="N11" s="16" t="n">
        <v>12426.5</v>
      </c>
      <c r="O11" s="16" t="n">
        <v>4254.7</v>
      </c>
      <c r="P11" s="16" t="n">
        <v>8585.5</v>
      </c>
      <c r="Q11" s="16" t="n">
        <v>6333.4</v>
      </c>
      <c r="R11" s="16" t="n">
        <v>10019.9</v>
      </c>
      <c r="S11" s="16" t="n">
        <v>12276</v>
      </c>
      <c r="T11" s="16" t="n">
        <v>5255.2</v>
      </c>
      <c r="U11" s="16" t="n">
        <v>3265.2</v>
      </c>
      <c r="V11" s="16" t="n">
        <v>12674.8</v>
      </c>
      <c r="W11" s="16" t="n">
        <v>15086.5</v>
      </c>
      <c r="X11" s="16" t="n">
        <v>10093.3</v>
      </c>
      <c r="Y11" s="16" t="n">
        <v>13537.5</v>
      </c>
      <c r="Z11" s="16" t="n">
        <v>32525.5</v>
      </c>
      <c r="AA11" s="16" t="n">
        <v>8415.8</v>
      </c>
      <c r="AB11" s="16" t="n">
        <v>121622.8</v>
      </c>
      <c r="AC11" s="16" t="n">
        <v>173531.9</v>
      </c>
      <c r="AD11" s="16" t="n">
        <v>40432.4</v>
      </c>
      <c r="AE11" s="16" t="n">
        <v>1436.8</v>
      </c>
      <c r="AF11" s="16" t="n">
        <v>8283.9</v>
      </c>
      <c r="AG11" s="16" t="n">
        <v>17572.9</v>
      </c>
      <c r="AH11" s="16" t="n">
        <v>6715.3</v>
      </c>
      <c r="AI11" s="16" t="n">
        <v>36977.5</v>
      </c>
      <c r="AJ11" s="16" t="n">
        <v>15574.9</v>
      </c>
      <c r="AK11" s="16" t="n">
        <v>29078.6</v>
      </c>
      <c r="AL11" s="16" t="n">
        <v>30743</v>
      </c>
      <c r="AM11" s="16" t="n">
        <v>115864.3</v>
      </c>
      <c r="AN11" s="16" t="n">
        <v>196702.5</v>
      </c>
      <c r="AO11" s="16" t="n">
        <v>70832.1</v>
      </c>
      <c r="AP11" s="16" t="n">
        <v>50540.7</v>
      </c>
      <c r="AQ11" s="16" t="n">
        <v>115008</v>
      </c>
      <c r="AR11" s="16" t="n">
        <v>87663.7</v>
      </c>
      <c r="AS11" s="16" t="n">
        <v>119285.5</v>
      </c>
      <c r="AT11" s="16" t="n">
        <v>12546.9</v>
      </c>
      <c r="AU11" s="16" t="n">
        <v>18204.9</v>
      </c>
      <c r="AV11" s="16" t="n">
        <v>2708.8</v>
      </c>
    </row>
    <row r="12" customFormat="false" ht="13.5" hidden="false" customHeight="false" outlineLevel="0" collapsed="false">
      <c r="A12" s="14"/>
      <c r="B12" s="14" t="s">
        <v>130</v>
      </c>
      <c r="C12" s="13"/>
      <c r="D12" s="15" t="n">
        <v>8873.5</v>
      </c>
      <c r="E12" s="15" t="n">
        <v>1781.8</v>
      </c>
      <c r="F12" s="15" t="n">
        <v>151.2</v>
      </c>
      <c r="G12" s="15" t="n">
        <v>15356.6</v>
      </c>
      <c r="H12" s="15" t="n">
        <v>85</v>
      </c>
      <c r="I12" s="15" t="n">
        <v>11851.2</v>
      </c>
      <c r="J12" s="15" t="n">
        <v>492.3</v>
      </c>
      <c r="K12" s="15" t="n">
        <v>1391.2</v>
      </c>
      <c r="L12" s="15" t="n">
        <v>3397.2</v>
      </c>
      <c r="M12" s="15" t="n">
        <v>335</v>
      </c>
      <c r="N12" s="15" t="n">
        <v>1800.5</v>
      </c>
      <c r="O12" s="15" t="n">
        <v>677.7</v>
      </c>
      <c r="P12" s="15" t="n">
        <v>908.6</v>
      </c>
      <c r="Q12" s="15" t="n">
        <v>863.5</v>
      </c>
      <c r="R12" s="15" t="n">
        <v>14108.8</v>
      </c>
      <c r="S12" s="15" t="n">
        <v>1769</v>
      </c>
      <c r="T12" s="15" t="n">
        <v>790</v>
      </c>
      <c r="U12" s="15" t="n">
        <v>177.4</v>
      </c>
      <c r="V12" s="15" t="n">
        <v>927</v>
      </c>
      <c r="W12" s="15" t="n">
        <v>0</v>
      </c>
      <c r="X12" s="15" t="n">
        <v>1014.5</v>
      </c>
      <c r="Y12" s="15" t="n">
        <v>1349.8</v>
      </c>
      <c r="Z12" s="15" t="n">
        <v>6705.9</v>
      </c>
      <c r="AA12" s="15" t="n">
        <v>2034.6</v>
      </c>
      <c r="AB12" s="15" t="n">
        <v>19800.6</v>
      </c>
      <c r="AC12" s="15" t="n">
        <v>28615.7</v>
      </c>
      <c r="AD12" s="15" t="n">
        <v>6879.5</v>
      </c>
      <c r="AE12" s="15" t="n">
        <v>355.8</v>
      </c>
      <c r="AF12" s="15" t="n">
        <v>1444.4</v>
      </c>
      <c r="AG12" s="15" t="n">
        <v>5191.1</v>
      </c>
      <c r="AH12" s="15" t="n">
        <v>372.4</v>
      </c>
      <c r="AI12" s="15" t="n">
        <v>6712.3</v>
      </c>
      <c r="AJ12" s="15" t="n">
        <v>1662.4</v>
      </c>
      <c r="AK12" s="15" t="n">
        <v>2075.5</v>
      </c>
      <c r="AL12" s="15" t="n">
        <v>3057.2</v>
      </c>
      <c r="AM12" s="15" t="n">
        <v>14077.9</v>
      </c>
      <c r="AN12" s="15" t="n">
        <v>24664.5</v>
      </c>
      <c r="AO12" s="15" t="n">
        <v>19157.6</v>
      </c>
      <c r="AP12" s="15" t="n">
        <v>10502.1</v>
      </c>
      <c r="AQ12" s="15" t="n">
        <v>14425.2</v>
      </c>
      <c r="AR12" s="15" t="n">
        <v>15674</v>
      </c>
      <c r="AS12" s="15" t="n">
        <v>14668.6</v>
      </c>
      <c r="AT12" s="15" t="n">
        <v>2705.2</v>
      </c>
      <c r="AU12" s="15" t="n">
        <v>3292</v>
      </c>
      <c r="AV12" s="15" t="n">
        <v>0</v>
      </c>
    </row>
    <row r="13" customFormat="false" ht="13.5" hidden="false" customHeight="false" outlineLevel="0" collapsed="false">
      <c r="A13" s="14"/>
      <c r="B13" s="14" t="s">
        <v>131</v>
      </c>
      <c r="C13" s="13"/>
      <c r="D13" s="16" t="n">
        <v>20118.4</v>
      </c>
      <c r="E13" s="16" t="n">
        <v>644.5</v>
      </c>
      <c r="F13" s="16" t="n">
        <v>17569.3</v>
      </c>
      <c r="G13" s="16" t="n">
        <v>1873.5</v>
      </c>
      <c r="H13" s="16" t="n">
        <v>67.9</v>
      </c>
      <c r="I13" s="16" t="n">
        <v>10569.3</v>
      </c>
      <c r="J13" s="16" t="n">
        <v>3515.3</v>
      </c>
      <c r="K13" s="16" t="n">
        <v>349.8</v>
      </c>
      <c r="L13" s="16" t="n">
        <v>1662.8</v>
      </c>
      <c r="M13" s="16" t="n">
        <v>4386.1</v>
      </c>
      <c r="N13" s="16" t="n">
        <v>3401.7</v>
      </c>
      <c r="O13" s="16" t="n">
        <v>1403.7</v>
      </c>
      <c r="P13" s="16" t="n">
        <v>1000.4</v>
      </c>
      <c r="Q13" s="16" t="n">
        <v>4023.8</v>
      </c>
      <c r="R13" s="16" t="n">
        <v>1293.6</v>
      </c>
      <c r="S13" s="16" t="n">
        <v>964.4</v>
      </c>
      <c r="T13" s="16" t="n">
        <v>19</v>
      </c>
      <c r="U13" s="16" t="n">
        <v>693.8</v>
      </c>
      <c r="V13" s="16" t="n">
        <v>169.8</v>
      </c>
      <c r="W13" s="16" t="n">
        <v>624.1</v>
      </c>
      <c r="X13" s="16" t="n">
        <v>212.2</v>
      </c>
      <c r="Y13" s="16" t="n">
        <v>2901.9</v>
      </c>
      <c r="Z13" s="16" t="n">
        <v>7628.6</v>
      </c>
      <c r="AA13" s="16" t="n">
        <v>3383.3</v>
      </c>
      <c r="AB13" s="16" t="n">
        <v>21982.8</v>
      </c>
      <c r="AC13" s="16" t="n">
        <v>29274.1</v>
      </c>
      <c r="AD13" s="16" t="n">
        <v>11324.3</v>
      </c>
      <c r="AE13" s="16" t="n">
        <v>108.4</v>
      </c>
      <c r="AF13" s="16" t="n">
        <v>1645.9</v>
      </c>
      <c r="AG13" s="16" t="n">
        <v>3014</v>
      </c>
      <c r="AH13" s="16" t="n">
        <v>364</v>
      </c>
      <c r="AI13" s="16" t="n">
        <v>12917.5</v>
      </c>
      <c r="AJ13" s="16" t="n">
        <v>825.4</v>
      </c>
      <c r="AK13" s="16" t="n">
        <v>5730.7</v>
      </c>
      <c r="AL13" s="16" t="n">
        <v>3014.8</v>
      </c>
      <c r="AM13" s="16" t="n">
        <v>14391.9</v>
      </c>
      <c r="AN13" s="16" t="n">
        <v>29314.3</v>
      </c>
      <c r="AO13" s="16" t="n">
        <v>10468.7</v>
      </c>
      <c r="AP13" s="16" t="n">
        <v>12353.7</v>
      </c>
      <c r="AQ13" s="16" t="n">
        <v>20457.4</v>
      </c>
      <c r="AR13" s="16" t="n">
        <v>15968.6</v>
      </c>
      <c r="AS13" s="16" t="n">
        <v>13278.1</v>
      </c>
      <c r="AT13" s="16" t="n">
        <v>3221.3</v>
      </c>
      <c r="AU13" s="16" t="n">
        <v>2529.5</v>
      </c>
      <c r="AV13" s="16" t="n">
        <v>2070.7</v>
      </c>
    </row>
    <row r="14" customFormat="false" ht="13.5" hidden="false" customHeight="false" outlineLevel="0" collapsed="false">
      <c r="A14" s="14"/>
      <c r="B14" s="14" t="s">
        <v>132</v>
      </c>
      <c r="C14" s="13"/>
      <c r="D14" s="15" t="n">
        <v>2584.4</v>
      </c>
      <c r="E14" s="15" t="n">
        <v>35.2</v>
      </c>
      <c r="F14" s="15" t="n">
        <v>2.9</v>
      </c>
      <c r="G14" s="15" t="n">
        <v>180.6</v>
      </c>
      <c r="H14" s="15" t="n">
        <v>0.2</v>
      </c>
      <c r="I14" s="15" t="n">
        <v>2767.9</v>
      </c>
      <c r="J14" s="15" t="n">
        <v>176.2</v>
      </c>
      <c r="K14" s="15" t="n">
        <v>86.2</v>
      </c>
      <c r="L14" s="15" t="n">
        <v>310.3</v>
      </c>
      <c r="M14" s="15" t="n">
        <v>182.2</v>
      </c>
      <c r="N14" s="15" t="n">
        <v>379</v>
      </c>
      <c r="O14" s="15" t="n">
        <v>130.1</v>
      </c>
      <c r="P14" s="15" t="n">
        <v>111</v>
      </c>
      <c r="Q14" s="15" t="n">
        <v>336</v>
      </c>
      <c r="R14" s="15" t="n">
        <v>86.7</v>
      </c>
      <c r="S14" s="15" t="n">
        <v>178.9</v>
      </c>
      <c r="T14" s="15" t="n">
        <v>61.2</v>
      </c>
      <c r="U14" s="15" t="n">
        <v>195.3</v>
      </c>
      <c r="V14" s="15" t="n">
        <v>13</v>
      </c>
      <c r="W14" s="15" t="n">
        <v>20.6</v>
      </c>
      <c r="X14" s="15" t="n">
        <v>2.7</v>
      </c>
      <c r="Y14" s="15" t="n">
        <v>2182.3</v>
      </c>
      <c r="Z14" s="15" t="n">
        <v>1195.2</v>
      </c>
      <c r="AA14" s="15" t="n">
        <v>429.6</v>
      </c>
      <c r="AB14" s="15" t="n">
        <v>2783</v>
      </c>
      <c r="AC14" s="15" t="n">
        <v>5554.4</v>
      </c>
      <c r="AD14" s="15" t="n">
        <v>1281.8</v>
      </c>
      <c r="AE14" s="15" t="n">
        <v>224</v>
      </c>
      <c r="AF14" s="15" t="n">
        <v>213.4</v>
      </c>
      <c r="AG14" s="15" t="n">
        <v>803.7</v>
      </c>
      <c r="AH14" s="15" t="n">
        <v>198.7</v>
      </c>
      <c r="AI14" s="15" t="n">
        <v>2021.2</v>
      </c>
      <c r="AJ14" s="15" t="n">
        <v>204.9</v>
      </c>
      <c r="AK14" s="15" t="n">
        <v>984.3</v>
      </c>
      <c r="AL14" s="15" t="n">
        <v>1652.5</v>
      </c>
      <c r="AM14" s="15" t="n">
        <v>3338.2</v>
      </c>
      <c r="AN14" s="15" t="n">
        <v>4870.1</v>
      </c>
      <c r="AO14" s="15" t="n">
        <v>4109.2</v>
      </c>
      <c r="AP14" s="15" t="n">
        <v>2859.4</v>
      </c>
      <c r="AQ14" s="15" t="n">
        <v>2597.7</v>
      </c>
      <c r="AR14" s="15" t="n">
        <v>4560.4</v>
      </c>
      <c r="AS14" s="15" t="n">
        <v>3785.9</v>
      </c>
      <c r="AT14" s="15" t="n">
        <v>543.4</v>
      </c>
      <c r="AU14" s="15" t="n">
        <v>808.3</v>
      </c>
      <c r="AV14" s="15" t="n">
        <v>736.5</v>
      </c>
    </row>
    <row r="15" customFormat="false" ht="13.5" hidden="false" customHeight="false" outlineLevel="0" collapsed="false">
      <c r="A15" s="14"/>
      <c r="B15" s="14" t="s">
        <v>133</v>
      </c>
      <c r="C15" s="13"/>
      <c r="D15" s="16" t="n">
        <v>4790</v>
      </c>
      <c r="E15" s="16" t="n">
        <v>26.3</v>
      </c>
      <c r="F15" s="16" t="n">
        <v>1023.6</v>
      </c>
      <c r="G15" s="16" t="n">
        <v>392.2</v>
      </c>
      <c r="H15" s="16" t="n">
        <v>74.6</v>
      </c>
      <c r="I15" s="16" t="n">
        <v>4937.5</v>
      </c>
      <c r="J15" s="16" t="n">
        <v>1232.2</v>
      </c>
      <c r="K15" s="16" t="n">
        <v>1437.2</v>
      </c>
      <c r="L15" s="16" t="n">
        <v>1655.1</v>
      </c>
      <c r="M15" s="16" t="n">
        <v>102.7</v>
      </c>
      <c r="N15" s="16" t="n">
        <v>1956.1</v>
      </c>
      <c r="O15" s="16" t="n">
        <v>922.1</v>
      </c>
      <c r="P15" s="16" t="n">
        <v>4201.9</v>
      </c>
      <c r="Q15" s="16" t="n">
        <v>2532.3</v>
      </c>
      <c r="R15" s="16" t="n">
        <v>1858.1</v>
      </c>
      <c r="S15" s="16" t="n">
        <v>6379.3</v>
      </c>
      <c r="T15" s="16" t="n">
        <v>3310.6</v>
      </c>
      <c r="U15" s="16" t="n">
        <v>4403</v>
      </c>
      <c r="V15" s="16" t="n">
        <v>4984.3</v>
      </c>
      <c r="W15" s="16" t="n">
        <v>11510.9</v>
      </c>
      <c r="X15" s="16" t="n">
        <v>1103.3</v>
      </c>
      <c r="Y15" s="16" t="n">
        <v>3966.2</v>
      </c>
      <c r="Z15" s="16" t="n">
        <v>6191</v>
      </c>
      <c r="AA15" s="16" t="n">
        <v>2306.3</v>
      </c>
      <c r="AB15" s="16" t="n">
        <v>12372.5</v>
      </c>
      <c r="AC15" s="16" t="n">
        <v>25104.1</v>
      </c>
      <c r="AD15" s="16" t="n">
        <v>6617.3</v>
      </c>
      <c r="AE15" s="16" t="n">
        <v>14.8</v>
      </c>
      <c r="AF15" s="16" t="n">
        <v>177.2</v>
      </c>
      <c r="AG15" s="16" t="n">
        <v>4966</v>
      </c>
      <c r="AH15" s="16" t="n">
        <v>770.1</v>
      </c>
      <c r="AI15" s="16" t="n">
        <v>4655.3</v>
      </c>
      <c r="AJ15" s="16" t="n">
        <v>2459.4</v>
      </c>
      <c r="AK15" s="16" t="n">
        <v>2905.6</v>
      </c>
      <c r="AL15" s="16" t="n">
        <v>6775.2</v>
      </c>
      <c r="AM15" s="16" t="n">
        <v>8809</v>
      </c>
      <c r="AN15" s="16" t="n">
        <v>19251.5</v>
      </c>
      <c r="AO15" s="16" t="n">
        <v>11152.7</v>
      </c>
      <c r="AP15" s="16" t="n">
        <v>4079.4</v>
      </c>
      <c r="AQ15" s="16" t="n">
        <v>13916.8</v>
      </c>
      <c r="AR15" s="16" t="n">
        <v>9959.1</v>
      </c>
      <c r="AS15" s="16" t="n">
        <v>10306.3</v>
      </c>
      <c r="AT15" s="16" t="n">
        <v>2166.3</v>
      </c>
      <c r="AU15" s="16" t="n">
        <v>2385.3</v>
      </c>
      <c r="AV15" s="16" t="n">
        <v>247</v>
      </c>
    </row>
    <row r="16" customFormat="false" ht="13.5" hidden="false" customHeight="false" outlineLevel="0" collapsed="false">
      <c r="A16" s="14"/>
      <c r="B16" s="14" t="s">
        <v>134</v>
      </c>
      <c r="C16" s="13"/>
      <c r="D16" s="15" t="n">
        <v>3126.8</v>
      </c>
      <c r="E16" s="15" t="n">
        <v>476.7</v>
      </c>
      <c r="F16" s="15" t="n">
        <v>2975.8</v>
      </c>
      <c r="G16" s="15" t="n">
        <v>134.3</v>
      </c>
      <c r="H16" s="15" t="n">
        <v>338.7</v>
      </c>
      <c r="I16" s="15" t="n">
        <v>5410.6</v>
      </c>
      <c r="J16" s="15" t="n">
        <v>514.1</v>
      </c>
      <c r="K16" s="15" t="n">
        <v>672.1</v>
      </c>
      <c r="L16" s="15" t="n">
        <v>823.5</v>
      </c>
      <c r="M16" s="15" t="n">
        <v>940.3</v>
      </c>
      <c r="N16" s="15" t="n">
        <v>3170.1</v>
      </c>
      <c r="O16" s="15" t="n">
        <v>11348.3</v>
      </c>
      <c r="P16" s="15" t="n">
        <v>1393.2</v>
      </c>
      <c r="Q16" s="15" t="n">
        <v>1613.8</v>
      </c>
      <c r="R16" s="15" t="n">
        <v>551.9</v>
      </c>
      <c r="S16" s="15" t="n">
        <v>2757.8</v>
      </c>
      <c r="T16" s="15" t="n">
        <v>2854.5</v>
      </c>
      <c r="U16" s="15" t="n">
        <v>1306.2</v>
      </c>
      <c r="V16" s="15" t="n">
        <v>6930.8</v>
      </c>
      <c r="W16" s="15" t="n">
        <v>481.9</v>
      </c>
      <c r="X16" s="15" t="n">
        <v>269.3</v>
      </c>
      <c r="Y16" s="15" t="n">
        <v>4688.9</v>
      </c>
      <c r="Z16" s="15" t="n">
        <v>3788.4</v>
      </c>
      <c r="AA16" s="15" t="n">
        <v>2602.5</v>
      </c>
      <c r="AB16" s="15" t="n">
        <v>18819.4</v>
      </c>
      <c r="AC16" s="15" t="n">
        <v>39336.9</v>
      </c>
      <c r="AD16" s="15" t="n">
        <v>5290.7</v>
      </c>
      <c r="AE16" s="15" t="n">
        <v>3883.7</v>
      </c>
      <c r="AF16" s="15" t="n">
        <v>857.5</v>
      </c>
      <c r="AG16" s="15" t="n">
        <v>4024.8</v>
      </c>
      <c r="AH16" s="15" t="n">
        <v>886.6</v>
      </c>
      <c r="AI16" s="15" t="n">
        <v>5207.7</v>
      </c>
      <c r="AJ16" s="15" t="n">
        <v>4347</v>
      </c>
      <c r="AK16" s="15" t="n">
        <v>2853.3</v>
      </c>
      <c r="AL16" s="15" t="n">
        <v>6870.9</v>
      </c>
      <c r="AM16" s="15" t="n">
        <v>17339.3</v>
      </c>
      <c r="AN16" s="15" t="n">
        <v>31272.4</v>
      </c>
      <c r="AO16" s="15" t="n">
        <v>20172.2</v>
      </c>
      <c r="AP16" s="15" t="n">
        <v>10027.7</v>
      </c>
      <c r="AQ16" s="15" t="n">
        <v>14800.5</v>
      </c>
      <c r="AR16" s="15" t="n">
        <v>18622.4</v>
      </c>
      <c r="AS16" s="15" t="n">
        <v>31165.4</v>
      </c>
      <c r="AT16" s="15" t="n">
        <v>4733.2</v>
      </c>
      <c r="AU16" s="15" t="n">
        <v>4581.8</v>
      </c>
      <c r="AV16" s="15" t="n">
        <v>773.4</v>
      </c>
    </row>
    <row r="17" customFormat="false" ht="13.5" hidden="false" customHeight="false" outlineLevel="0" collapsed="false">
      <c r="A17" s="14"/>
      <c r="B17" s="14" t="s">
        <v>135</v>
      </c>
      <c r="C17" s="13"/>
      <c r="D17" s="16" t="n">
        <v>767.3</v>
      </c>
      <c r="E17" s="16" t="n">
        <v>47.3</v>
      </c>
      <c r="F17" s="16" t="n">
        <v>208.7</v>
      </c>
      <c r="G17" s="16" t="n">
        <v>83.9</v>
      </c>
      <c r="H17" s="16" t="n">
        <v>1.5</v>
      </c>
      <c r="I17" s="16" t="n">
        <v>474.8</v>
      </c>
      <c r="J17" s="16" t="n">
        <v>218.4</v>
      </c>
      <c r="K17" s="16" t="n">
        <v>662.5</v>
      </c>
      <c r="L17" s="16" t="n">
        <v>182</v>
      </c>
      <c r="M17" s="16" t="n">
        <v>93.1</v>
      </c>
      <c r="N17" s="16" t="n">
        <v>147.3</v>
      </c>
      <c r="O17" s="16" t="n">
        <v>20</v>
      </c>
      <c r="P17" s="16" t="n">
        <v>157.3</v>
      </c>
      <c r="Q17" s="16" t="n">
        <v>258.4</v>
      </c>
      <c r="R17" s="16" t="n">
        <v>17.1</v>
      </c>
      <c r="S17" s="16" t="n">
        <v>503.9</v>
      </c>
      <c r="T17" s="16" t="n">
        <v>174.5</v>
      </c>
      <c r="U17" s="16" t="n">
        <v>260.8</v>
      </c>
      <c r="V17" s="16" t="n">
        <v>181</v>
      </c>
      <c r="W17" s="16" t="n">
        <v>140.4</v>
      </c>
      <c r="X17" s="16" t="n">
        <v>36.9</v>
      </c>
      <c r="Y17" s="16" t="n">
        <v>520.6</v>
      </c>
      <c r="Z17" s="16" t="n">
        <v>937.6</v>
      </c>
      <c r="AA17" s="16" t="n">
        <v>176</v>
      </c>
      <c r="AB17" s="16" t="n">
        <v>1935.2</v>
      </c>
      <c r="AC17" s="16" t="n">
        <v>3113.4</v>
      </c>
      <c r="AD17" s="16" t="n">
        <v>774.9</v>
      </c>
      <c r="AE17" s="16" t="n">
        <v>141.3</v>
      </c>
      <c r="AF17" s="16" t="n">
        <v>4.1</v>
      </c>
      <c r="AG17" s="16" t="n">
        <v>963.3</v>
      </c>
      <c r="AH17" s="16" t="n">
        <v>79.5</v>
      </c>
      <c r="AI17" s="16" t="n">
        <v>525.2</v>
      </c>
      <c r="AJ17" s="16" t="n">
        <v>204.9</v>
      </c>
      <c r="AK17" s="16" t="n">
        <v>393.6</v>
      </c>
      <c r="AL17" s="16" t="n">
        <v>1060.5</v>
      </c>
      <c r="AM17" s="16" t="n">
        <v>1066.8</v>
      </c>
      <c r="AN17" s="16" t="n">
        <v>2834.3</v>
      </c>
      <c r="AO17" s="16" t="n">
        <v>1427</v>
      </c>
      <c r="AP17" s="16" t="n">
        <v>979.7</v>
      </c>
      <c r="AQ17" s="16" t="n">
        <v>1808.5</v>
      </c>
      <c r="AR17" s="16" t="n">
        <v>1308.5</v>
      </c>
      <c r="AS17" s="16" t="n">
        <v>1113.1</v>
      </c>
      <c r="AT17" s="16" t="n">
        <v>403.5</v>
      </c>
      <c r="AU17" s="16" t="n">
        <v>223.9</v>
      </c>
      <c r="AV17" s="16" t="n">
        <v>15.9</v>
      </c>
    </row>
    <row r="18" customFormat="false" ht="13.5" hidden="false" customHeight="false" outlineLevel="0" collapsed="false">
      <c r="A18" s="14"/>
      <c r="B18" s="14" t="s">
        <v>136</v>
      </c>
      <c r="C18" s="13"/>
      <c r="D18" s="15" t="n">
        <v>6442</v>
      </c>
      <c r="E18" s="15" t="n">
        <v>141.7</v>
      </c>
      <c r="F18" s="15" t="n">
        <v>179.6</v>
      </c>
      <c r="G18" s="15" t="n">
        <v>923.7</v>
      </c>
      <c r="H18" s="15" t="n">
        <v>67</v>
      </c>
      <c r="I18" s="15" t="n">
        <v>3240.5</v>
      </c>
      <c r="J18" s="15" t="n">
        <v>481.8</v>
      </c>
      <c r="K18" s="15" t="n">
        <v>1636.8</v>
      </c>
      <c r="L18" s="15" t="n">
        <v>4776.9</v>
      </c>
      <c r="M18" s="15" t="n">
        <v>866.8</v>
      </c>
      <c r="N18" s="15" t="n">
        <v>2902.8</v>
      </c>
      <c r="O18" s="15" t="n">
        <v>1841.1</v>
      </c>
      <c r="P18" s="15" t="n">
        <v>1267.2</v>
      </c>
      <c r="Q18" s="15" t="n">
        <v>1393.5</v>
      </c>
      <c r="R18" s="15" t="n">
        <v>2054.8</v>
      </c>
      <c r="S18" s="15" t="n">
        <v>3299.6</v>
      </c>
      <c r="T18" s="15" t="n">
        <v>4056.5</v>
      </c>
      <c r="U18" s="15" t="n">
        <v>2072.6</v>
      </c>
      <c r="V18" s="15" t="n">
        <v>6447.9</v>
      </c>
      <c r="W18" s="15" t="n">
        <v>870.4</v>
      </c>
      <c r="X18" s="15" t="n">
        <v>520.8</v>
      </c>
      <c r="Y18" s="15" t="n">
        <v>2641.8</v>
      </c>
      <c r="Z18" s="15" t="n">
        <v>4906.8</v>
      </c>
      <c r="AA18" s="15" t="n">
        <v>2176.5</v>
      </c>
      <c r="AB18" s="15" t="n">
        <v>17688.2</v>
      </c>
      <c r="AC18" s="15" t="n">
        <v>21347.9</v>
      </c>
      <c r="AD18" s="15" t="n">
        <v>5655.5</v>
      </c>
      <c r="AE18" s="15" t="n">
        <v>758.2</v>
      </c>
      <c r="AF18" s="15" t="n">
        <v>1019.2</v>
      </c>
      <c r="AG18" s="15" t="n">
        <v>2883.9</v>
      </c>
      <c r="AH18" s="15" t="n">
        <v>849.1</v>
      </c>
      <c r="AI18" s="15" t="n">
        <v>4324.6</v>
      </c>
      <c r="AJ18" s="15" t="n">
        <v>3970.3</v>
      </c>
      <c r="AK18" s="15" t="n">
        <v>2742.1</v>
      </c>
      <c r="AL18" s="15" t="n">
        <v>7302.9</v>
      </c>
      <c r="AM18" s="15" t="n">
        <v>7656</v>
      </c>
      <c r="AN18" s="15" t="n">
        <v>30514.4</v>
      </c>
      <c r="AO18" s="15" t="n">
        <v>12420</v>
      </c>
      <c r="AP18" s="15" t="n">
        <v>8923.2</v>
      </c>
      <c r="AQ18" s="15" t="n">
        <v>13410.8</v>
      </c>
      <c r="AR18" s="15" t="n">
        <v>12017.3</v>
      </c>
      <c r="AS18" s="15" t="n">
        <v>22249</v>
      </c>
      <c r="AT18" s="15" t="n">
        <v>2964.2</v>
      </c>
      <c r="AU18" s="15" t="n">
        <v>3786.1</v>
      </c>
      <c r="AV18" s="15" t="n">
        <v>416.9</v>
      </c>
    </row>
    <row r="19" customFormat="false" ht="13.5" hidden="false" customHeight="false" outlineLevel="0" collapsed="false">
      <c r="A19" s="14"/>
      <c r="B19" s="14" t="s">
        <v>137</v>
      </c>
      <c r="C19" s="13"/>
      <c r="D19" s="16" t="n">
        <v>44369</v>
      </c>
      <c r="E19" s="16" t="n">
        <v>888.7</v>
      </c>
      <c r="F19" s="16" t="n">
        <v>224.5</v>
      </c>
      <c r="G19" s="16" t="n">
        <v>1879.4</v>
      </c>
      <c r="H19" s="16" t="n">
        <v>137</v>
      </c>
      <c r="I19" s="16" t="n">
        <v>49138</v>
      </c>
      <c r="J19" s="16" t="n">
        <v>5602.2</v>
      </c>
      <c r="K19" s="16" t="n">
        <v>3913.1</v>
      </c>
      <c r="L19" s="16" t="n">
        <v>10277.9</v>
      </c>
      <c r="M19" s="16" t="n">
        <v>5930.9</v>
      </c>
      <c r="N19" s="16" t="n">
        <v>22694.9</v>
      </c>
      <c r="O19" s="16" t="n">
        <v>14565.4</v>
      </c>
      <c r="P19" s="16" t="n">
        <v>12552.9</v>
      </c>
      <c r="Q19" s="16" t="n">
        <v>9457.1</v>
      </c>
      <c r="R19" s="16" t="n">
        <v>7935.1</v>
      </c>
      <c r="S19" s="16" t="n">
        <v>23681.2</v>
      </c>
      <c r="T19" s="16" t="n">
        <v>14766.5</v>
      </c>
      <c r="U19" s="16" t="n">
        <v>7780</v>
      </c>
      <c r="V19" s="16" t="n">
        <v>13789.3</v>
      </c>
      <c r="W19" s="16" t="n">
        <v>14607.1</v>
      </c>
      <c r="X19" s="16" t="n">
        <v>18019</v>
      </c>
      <c r="Y19" s="16" t="n">
        <v>34261.2</v>
      </c>
      <c r="Z19" s="16" t="n">
        <v>42453</v>
      </c>
      <c r="AA19" s="16" t="n">
        <v>18577.1</v>
      </c>
      <c r="AB19" s="16" t="n">
        <v>139218.2</v>
      </c>
      <c r="AC19" s="16" t="n">
        <v>256341</v>
      </c>
      <c r="AD19" s="16" t="n">
        <v>54697</v>
      </c>
      <c r="AE19" s="16" t="n">
        <v>2087.9</v>
      </c>
      <c r="AF19" s="16" t="n">
        <v>8025.9</v>
      </c>
      <c r="AG19" s="16" t="n">
        <v>36408</v>
      </c>
      <c r="AH19" s="16" t="n">
        <v>10228.7</v>
      </c>
      <c r="AI19" s="16" t="n">
        <v>73102</v>
      </c>
      <c r="AJ19" s="16" t="n">
        <v>30308.7</v>
      </c>
      <c r="AK19" s="16" t="n">
        <v>29560.3</v>
      </c>
      <c r="AL19" s="16" t="n">
        <v>72879.9</v>
      </c>
      <c r="AM19" s="16" t="n">
        <v>95612.2</v>
      </c>
      <c r="AN19" s="16" t="n">
        <v>320033.6</v>
      </c>
      <c r="AO19" s="16" t="n">
        <v>201881</v>
      </c>
      <c r="AP19" s="16" t="n">
        <v>145401.9</v>
      </c>
      <c r="AQ19" s="16" t="n">
        <v>193549.4</v>
      </c>
      <c r="AR19" s="16" t="n">
        <v>133335.2</v>
      </c>
      <c r="AS19" s="16" t="n">
        <v>227396.9</v>
      </c>
      <c r="AT19" s="16" t="n">
        <v>34710.7</v>
      </c>
      <c r="AU19" s="16" t="n">
        <v>33394.9</v>
      </c>
      <c r="AV19" s="16" t="n">
        <v>3526.3</v>
      </c>
    </row>
    <row r="20" customFormat="false" ht="13.5" hidden="false" customHeight="false" outlineLevel="0" collapsed="false">
      <c r="A20" s="14"/>
      <c r="B20" s="14" t="s">
        <v>138</v>
      </c>
      <c r="C20" s="13"/>
      <c r="D20" s="15" t="n">
        <v>26269</v>
      </c>
      <c r="E20" s="15" t="n">
        <v>319.4</v>
      </c>
      <c r="F20" s="15" t="n">
        <v>2282.8</v>
      </c>
      <c r="G20" s="15" t="n">
        <v>2720.2</v>
      </c>
      <c r="H20" s="15" t="n">
        <v>131.4</v>
      </c>
      <c r="I20" s="15" t="n">
        <v>55841.8</v>
      </c>
      <c r="J20" s="15" t="n">
        <v>9525.1</v>
      </c>
      <c r="K20" s="15" t="n">
        <v>8185.5</v>
      </c>
      <c r="L20" s="15" t="n">
        <v>21669.8</v>
      </c>
      <c r="M20" s="15" t="n">
        <v>5354.9</v>
      </c>
      <c r="N20" s="15" t="n">
        <v>55642.8</v>
      </c>
      <c r="O20" s="15" t="n">
        <v>30237.8</v>
      </c>
      <c r="P20" s="15" t="n">
        <v>36021.7</v>
      </c>
      <c r="Q20" s="15" t="n">
        <v>21998.7</v>
      </c>
      <c r="R20" s="15" t="n">
        <v>27033</v>
      </c>
      <c r="S20" s="15" t="n">
        <v>69077</v>
      </c>
      <c r="T20" s="15" t="n">
        <v>51601.3</v>
      </c>
      <c r="U20" s="15" t="n">
        <v>54271</v>
      </c>
      <c r="V20" s="15" t="n">
        <v>126343.1</v>
      </c>
      <c r="W20" s="15" t="n">
        <v>164560.2</v>
      </c>
      <c r="X20" s="15" t="n">
        <v>17807.1</v>
      </c>
      <c r="Y20" s="15" t="n">
        <v>48116.4</v>
      </c>
      <c r="Z20" s="15" t="n">
        <v>70059.1</v>
      </c>
      <c r="AA20" s="15" t="n">
        <v>39827.2</v>
      </c>
      <c r="AB20" s="15" t="n">
        <v>176788.3</v>
      </c>
      <c r="AC20" s="15" t="n">
        <v>358817</v>
      </c>
      <c r="AD20" s="15" t="n">
        <v>60943.1</v>
      </c>
      <c r="AE20" s="15" t="n">
        <v>9006.4</v>
      </c>
      <c r="AF20" s="15" t="n">
        <v>8703.9</v>
      </c>
      <c r="AG20" s="15" t="n">
        <v>62052.3</v>
      </c>
      <c r="AH20" s="15" t="n">
        <v>19770</v>
      </c>
      <c r="AI20" s="15" t="n">
        <v>58389.9</v>
      </c>
      <c r="AJ20" s="15" t="n">
        <v>36974</v>
      </c>
      <c r="AK20" s="15" t="n">
        <v>31703.8</v>
      </c>
      <c r="AL20" s="15" t="n">
        <v>104709</v>
      </c>
      <c r="AM20" s="15" t="n">
        <v>137961</v>
      </c>
      <c r="AN20" s="15" t="n">
        <v>378743.2</v>
      </c>
      <c r="AO20" s="15" t="n">
        <v>231589.6</v>
      </c>
      <c r="AP20" s="15" t="n">
        <v>187560</v>
      </c>
      <c r="AQ20" s="15" t="n">
        <v>221092</v>
      </c>
      <c r="AR20" s="15" t="n">
        <v>163201.5</v>
      </c>
      <c r="AS20" s="15" t="n">
        <v>276328.4</v>
      </c>
      <c r="AT20" s="15" t="n">
        <v>48781.4</v>
      </c>
      <c r="AU20" s="15" t="n">
        <v>79761.7</v>
      </c>
      <c r="AV20" s="15" t="n">
        <v>8818.5</v>
      </c>
    </row>
    <row r="21" customFormat="false" ht="13.5" hidden="false" customHeight="false" outlineLevel="0" collapsed="false">
      <c r="A21" s="14"/>
      <c r="B21" s="14" t="s">
        <v>139</v>
      </c>
      <c r="C21" s="13"/>
      <c r="D21" s="16" t="n">
        <v>7305.5</v>
      </c>
      <c r="E21" s="16" t="n">
        <v>710.1</v>
      </c>
      <c r="F21" s="16" t="n">
        <v>108.5</v>
      </c>
      <c r="G21" s="16" t="n">
        <v>735.5</v>
      </c>
      <c r="H21" s="16" t="n">
        <v>22.3</v>
      </c>
      <c r="I21" s="16" t="n">
        <v>6105.7</v>
      </c>
      <c r="J21" s="16" t="n">
        <v>621.3</v>
      </c>
      <c r="K21" s="16" t="n">
        <v>115.1</v>
      </c>
      <c r="L21" s="16" t="n">
        <v>756.1</v>
      </c>
      <c r="M21" s="16" t="n">
        <v>934.7</v>
      </c>
      <c r="N21" s="16" t="n">
        <v>1145.1</v>
      </c>
      <c r="O21" s="16" t="n">
        <v>952.1</v>
      </c>
      <c r="P21" s="16" t="n">
        <v>696.6</v>
      </c>
      <c r="Q21" s="16" t="n">
        <v>962.4</v>
      </c>
      <c r="R21" s="16" t="n">
        <v>1316.5</v>
      </c>
      <c r="S21" s="16" t="n">
        <v>1211.8</v>
      </c>
      <c r="T21" s="16" t="n">
        <v>293.5</v>
      </c>
      <c r="U21" s="16" t="n">
        <v>381.4</v>
      </c>
      <c r="V21" s="16" t="n">
        <v>439.6</v>
      </c>
      <c r="W21" s="16" t="n">
        <v>58</v>
      </c>
      <c r="X21" s="16" t="n">
        <v>374.6</v>
      </c>
      <c r="Y21" s="16" t="n">
        <v>857.6</v>
      </c>
      <c r="Z21" s="16" t="n">
        <v>5708.1</v>
      </c>
      <c r="AA21" s="16" t="n">
        <v>2411.2</v>
      </c>
      <c r="AB21" s="16" t="n">
        <v>2766.9</v>
      </c>
      <c r="AC21" s="16" t="n">
        <v>23764</v>
      </c>
      <c r="AD21" s="16" t="n">
        <v>3352.6</v>
      </c>
      <c r="AE21" s="16" t="n">
        <v>5403.4</v>
      </c>
      <c r="AF21" s="16" t="n">
        <v>814.7</v>
      </c>
      <c r="AG21" s="16" t="n">
        <v>3529.2</v>
      </c>
      <c r="AH21" s="16" t="n">
        <v>589.4</v>
      </c>
      <c r="AI21" s="16" t="n">
        <v>13599.3</v>
      </c>
      <c r="AJ21" s="16" t="n">
        <v>860</v>
      </c>
      <c r="AK21" s="16" t="n">
        <v>3627.7</v>
      </c>
      <c r="AL21" s="16" t="n">
        <v>1580.9</v>
      </c>
      <c r="AM21" s="16" t="n">
        <v>10153.8</v>
      </c>
      <c r="AN21" s="16" t="n">
        <v>31239.5</v>
      </c>
      <c r="AO21" s="16" t="n">
        <v>6315.5</v>
      </c>
      <c r="AP21" s="16" t="n">
        <v>3373.9</v>
      </c>
      <c r="AQ21" s="16" t="n">
        <v>19546.2</v>
      </c>
      <c r="AR21" s="16" t="n">
        <v>10503.1</v>
      </c>
      <c r="AS21" s="16" t="n">
        <v>8158.8</v>
      </c>
      <c r="AT21" s="16" t="n">
        <v>3016.9</v>
      </c>
      <c r="AU21" s="16" t="n">
        <v>2730</v>
      </c>
      <c r="AV21" s="16" t="n">
        <v>735.3</v>
      </c>
    </row>
    <row r="22" customFormat="false" ht="13.5" hidden="false" customHeight="false" outlineLevel="0" collapsed="false">
      <c r="A22" s="14"/>
      <c r="B22" s="14" t="s">
        <v>140</v>
      </c>
      <c r="C22" s="13"/>
      <c r="D22" s="15" t="n">
        <v>5589.5</v>
      </c>
      <c r="E22" s="15" t="n">
        <v>21.1</v>
      </c>
      <c r="F22" s="15" t="n">
        <v>75.3</v>
      </c>
      <c r="G22" s="15" t="n">
        <v>147.5</v>
      </c>
      <c r="H22" s="15" t="n">
        <v>153.5</v>
      </c>
      <c r="I22" s="15" t="n">
        <v>2861.8</v>
      </c>
      <c r="J22" s="15" t="n">
        <v>615.3</v>
      </c>
      <c r="K22" s="15" t="n">
        <v>363.1</v>
      </c>
      <c r="L22" s="15" t="n">
        <v>878</v>
      </c>
      <c r="M22" s="15" t="n">
        <v>1025.2</v>
      </c>
      <c r="N22" s="15" t="n">
        <v>1732.7</v>
      </c>
      <c r="O22" s="15" t="n">
        <v>1732.7</v>
      </c>
      <c r="P22" s="15" t="n">
        <v>2036.2</v>
      </c>
      <c r="Q22" s="15" t="n">
        <v>1020</v>
      </c>
      <c r="R22" s="15" t="n">
        <v>912.7</v>
      </c>
      <c r="S22" s="15" t="n">
        <v>2143.6</v>
      </c>
      <c r="T22" s="15" t="n">
        <v>2756.5</v>
      </c>
      <c r="U22" s="15" t="n">
        <v>1410.4</v>
      </c>
      <c r="V22" s="15" t="n">
        <v>2119.2</v>
      </c>
      <c r="W22" s="15" t="n">
        <v>5786.4</v>
      </c>
      <c r="X22" s="15" t="n">
        <v>231</v>
      </c>
      <c r="Y22" s="15" t="n">
        <v>1805.9</v>
      </c>
      <c r="Z22" s="15" t="n">
        <v>2032.7</v>
      </c>
      <c r="AA22" s="15" t="n">
        <v>1156.1</v>
      </c>
      <c r="AB22" s="15" t="n">
        <v>7096.1</v>
      </c>
      <c r="AC22" s="15" t="n">
        <v>14706.8</v>
      </c>
      <c r="AD22" s="15" t="n">
        <v>4098.3</v>
      </c>
      <c r="AE22" s="15" t="n">
        <v>13.7</v>
      </c>
      <c r="AF22" s="15" t="n">
        <v>757.6</v>
      </c>
      <c r="AG22" s="15" t="n">
        <v>2597.6</v>
      </c>
      <c r="AH22" s="15" t="n">
        <v>621.1</v>
      </c>
      <c r="AI22" s="15" t="n">
        <v>2556.1</v>
      </c>
      <c r="AJ22" s="15" t="n">
        <v>1309.1</v>
      </c>
      <c r="AK22" s="15" t="n">
        <v>1801.9</v>
      </c>
      <c r="AL22" s="15" t="n">
        <v>3511.1</v>
      </c>
      <c r="AM22" s="15" t="n">
        <v>4730.1</v>
      </c>
      <c r="AN22" s="15" t="n">
        <v>10482.7</v>
      </c>
      <c r="AO22" s="15" t="n">
        <v>8319.2</v>
      </c>
      <c r="AP22" s="15" t="n">
        <v>5391.3</v>
      </c>
      <c r="AQ22" s="15" t="n">
        <v>10712.2</v>
      </c>
      <c r="AR22" s="15" t="n">
        <v>5971.2</v>
      </c>
      <c r="AS22" s="15" t="n">
        <v>6075.2</v>
      </c>
      <c r="AT22" s="15" t="n">
        <v>1956.3</v>
      </c>
      <c r="AU22" s="15" t="n">
        <v>1895.6</v>
      </c>
      <c r="AV22" s="15" t="n">
        <v>45.6</v>
      </c>
    </row>
    <row r="23" customFormat="false" ht="13.5" hidden="false" customHeight="false" outlineLevel="0" collapsed="false">
      <c r="A23" s="14"/>
      <c r="B23" s="14" t="s">
        <v>141</v>
      </c>
      <c r="C23" s="13"/>
      <c r="D23" s="16" t="n">
        <v>220.9</v>
      </c>
      <c r="E23" s="16" t="n">
        <v>798.4</v>
      </c>
      <c r="F23" s="16" t="n">
        <v>1.5</v>
      </c>
      <c r="G23" s="16" t="n">
        <v>28.1</v>
      </c>
      <c r="H23" s="16" t="n">
        <v>0.1</v>
      </c>
      <c r="I23" s="16" t="n">
        <v>1010.8</v>
      </c>
      <c r="J23" s="16" t="n">
        <v>27.6</v>
      </c>
      <c r="K23" s="16" t="n">
        <v>16.6</v>
      </c>
      <c r="L23" s="16" t="n">
        <v>53</v>
      </c>
      <c r="M23" s="16" t="n">
        <v>4</v>
      </c>
      <c r="N23" s="16" t="n">
        <v>43.4</v>
      </c>
      <c r="O23" s="16" t="n">
        <v>-4.2</v>
      </c>
      <c r="P23" s="16" t="n">
        <v>32.1</v>
      </c>
      <c r="Q23" s="16" t="n">
        <v>121.9</v>
      </c>
      <c r="R23" s="16" t="n">
        <v>298</v>
      </c>
      <c r="S23" s="16" t="n">
        <v>178.6</v>
      </c>
      <c r="T23" s="16" t="n">
        <v>11</v>
      </c>
      <c r="U23" s="16" t="n">
        <v>19.4</v>
      </c>
      <c r="V23" s="16" t="n">
        <v>189.9</v>
      </c>
      <c r="W23" s="16" t="n">
        <v>5</v>
      </c>
      <c r="X23" s="16" t="n">
        <v>4.6</v>
      </c>
      <c r="Y23" s="16" t="n">
        <v>274.6</v>
      </c>
      <c r="Z23" s="16" t="n">
        <v>823.1</v>
      </c>
      <c r="AA23" s="16" t="n">
        <v>192.4</v>
      </c>
      <c r="AB23" s="16" t="n">
        <v>1838.8</v>
      </c>
      <c r="AC23" s="16" t="n">
        <v>2124.9</v>
      </c>
      <c r="AD23" s="16" t="n">
        <v>285.4</v>
      </c>
      <c r="AE23" s="16" t="n">
        <v>183.2</v>
      </c>
      <c r="AF23" s="16" t="n">
        <v>628.1</v>
      </c>
      <c r="AG23" s="16" t="n">
        <v>458.7</v>
      </c>
      <c r="AH23" s="16" t="n">
        <v>68.3</v>
      </c>
      <c r="AI23" s="16" t="n">
        <v>890.4</v>
      </c>
      <c r="AJ23" s="16" t="n">
        <v>108.5</v>
      </c>
      <c r="AK23" s="16" t="n">
        <v>295.4</v>
      </c>
      <c r="AL23" s="16" t="n">
        <v>644.3</v>
      </c>
      <c r="AM23" s="16" t="n">
        <v>1380.7</v>
      </c>
      <c r="AN23" s="16" t="n">
        <v>2694.3</v>
      </c>
      <c r="AO23" s="16" t="n">
        <v>1011.4</v>
      </c>
      <c r="AP23" s="16" t="n">
        <v>1041.3</v>
      </c>
      <c r="AQ23" s="16" t="n">
        <v>1269</v>
      </c>
      <c r="AR23" s="16" t="n">
        <v>1420.2</v>
      </c>
      <c r="AS23" s="16" t="n">
        <v>1964.4</v>
      </c>
      <c r="AT23" s="16" t="n">
        <v>333.2</v>
      </c>
      <c r="AU23" s="16" t="n">
        <v>351.3</v>
      </c>
      <c r="AV23" s="16" t="n">
        <v>12.6</v>
      </c>
    </row>
    <row r="24" customFormat="false" ht="13.5" hidden="false" customHeight="false" outlineLevel="0" collapsed="false">
      <c r="A24" s="14"/>
      <c r="B24" s="14" t="s">
        <v>142</v>
      </c>
      <c r="C24" s="13"/>
      <c r="D24" s="15" t="n">
        <v>3198</v>
      </c>
      <c r="E24" s="15" t="n">
        <v>182</v>
      </c>
      <c r="F24" s="15" t="n">
        <v>33.7</v>
      </c>
      <c r="G24" s="15" t="n">
        <v>678.7</v>
      </c>
      <c r="H24" s="15" t="n">
        <v>16.2</v>
      </c>
      <c r="I24" s="15" t="n">
        <v>10793.7</v>
      </c>
      <c r="J24" s="15" t="n">
        <v>177.1</v>
      </c>
      <c r="K24" s="15" t="n">
        <v>407.6</v>
      </c>
      <c r="L24" s="15" t="n">
        <v>619.3</v>
      </c>
      <c r="M24" s="15" t="n">
        <v>11636.7</v>
      </c>
      <c r="N24" s="15" t="n">
        <v>14793.3</v>
      </c>
      <c r="O24" s="15" t="n">
        <v>43630</v>
      </c>
      <c r="P24" s="15" t="n">
        <v>1183.1</v>
      </c>
      <c r="Q24" s="15" t="n">
        <v>1575.6</v>
      </c>
      <c r="R24" s="15" t="n">
        <v>357.1</v>
      </c>
      <c r="S24" s="15" t="n">
        <v>1174.3</v>
      </c>
      <c r="T24" s="15" t="n">
        <v>13010.4</v>
      </c>
      <c r="U24" s="15" t="n">
        <v>512.4</v>
      </c>
      <c r="V24" s="15" t="n">
        <v>4350.8</v>
      </c>
      <c r="W24" s="15" t="n">
        <v>223.9</v>
      </c>
      <c r="X24" s="15" t="n">
        <v>211.3</v>
      </c>
      <c r="Y24" s="15" t="n">
        <v>20340.4</v>
      </c>
      <c r="Z24" s="15" t="n">
        <v>3567.7</v>
      </c>
      <c r="AA24" s="15" t="n">
        <v>1449.7</v>
      </c>
      <c r="AB24" s="15" t="n">
        <v>9295</v>
      </c>
      <c r="AC24" s="15" t="n">
        <v>28081.7</v>
      </c>
      <c r="AD24" s="15" t="n">
        <v>2911.5</v>
      </c>
      <c r="AE24" s="15" t="n">
        <v>70.3</v>
      </c>
      <c r="AF24" s="15" t="n">
        <v>1691.5</v>
      </c>
      <c r="AG24" s="15" t="n">
        <v>1582.2</v>
      </c>
      <c r="AH24" s="15" t="n">
        <v>950.1</v>
      </c>
      <c r="AI24" s="15" t="n">
        <v>6401.1</v>
      </c>
      <c r="AJ24" s="15" t="n">
        <v>21411.2</v>
      </c>
      <c r="AK24" s="15" t="n">
        <v>3639.3</v>
      </c>
      <c r="AL24" s="15" t="n">
        <v>20545.1</v>
      </c>
      <c r="AM24" s="15" t="n">
        <v>21626.5</v>
      </c>
      <c r="AN24" s="15" t="n">
        <v>23223.6</v>
      </c>
      <c r="AO24" s="15" t="n">
        <v>16533</v>
      </c>
      <c r="AP24" s="15" t="n">
        <v>22880</v>
      </c>
      <c r="AQ24" s="15" t="n">
        <v>11640.1</v>
      </c>
      <c r="AR24" s="15" t="n">
        <v>9594.3</v>
      </c>
      <c r="AS24" s="15" t="n">
        <v>16834</v>
      </c>
      <c r="AT24" s="15" t="n">
        <v>2877.4</v>
      </c>
      <c r="AU24" s="15" t="n">
        <v>1897.6</v>
      </c>
      <c r="AV24" s="15" t="n">
        <v>110.6</v>
      </c>
    </row>
    <row r="25" customFormat="false" ht="13.5" hidden="false" customHeight="false" outlineLevel="0" collapsed="false">
      <c r="A25" s="14"/>
      <c r="B25" s="17" t="s">
        <v>143</v>
      </c>
      <c r="C25" s="13"/>
      <c r="D25" s="16" t="n">
        <v>3989.5</v>
      </c>
      <c r="E25" s="16" t="n">
        <v>245.2</v>
      </c>
      <c r="F25" s="16" t="n">
        <v>264.6</v>
      </c>
      <c r="G25" s="16" t="n">
        <v>2692.4</v>
      </c>
      <c r="H25" s="16" t="n">
        <v>146.4</v>
      </c>
      <c r="I25" s="16" t="n">
        <v>4690</v>
      </c>
      <c r="J25" s="16" t="n">
        <v>761.8</v>
      </c>
      <c r="K25" s="16" t="n">
        <v>210</v>
      </c>
      <c r="L25" s="16" t="n">
        <v>1249.1</v>
      </c>
      <c r="M25" s="16" t="n">
        <v>3533.2</v>
      </c>
      <c r="N25" s="16" t="n">
        <v>4066.4</v>
      </c>
      <c r="O25" s="16" t="n">
        <v>3303.5</v>
      </c>
      <c r="P25" s="16" t="n">
        <v>1917.3</v>
      </c>
      <c r="Q25" s="16" t="n">
        <v>1196.1</v>
      </c>
      <c r="R25" s="16" t="n">
        <v>593.6</v>
      </c>
      <c r="S25" s="16" t="n">
        <v>3463.7</v>
      </c>
      <c r="T25" s="16" t="n">
        <v>9700.5</v>
      </c>
      <c r="U25" s="16" t="n">
        <v>560.6</v>
      </c>
      <c r="V25" s="16" t="n">
        <v>1948.4</v>
      </c>
      <c r="W25" s="16" t="n">
        <v>384.5</v>
      </c>
      <c r="X25" s="16" t="n">
        <v>1589.9</v>
      </c>
      <c r="Y25" s="16" t="n">
        <v>2137.8</v>
      </c>
      <c r="Z25" s="16" t="n">
        <v>5271.3</v>
      </c>
      <c r="AA25" s="16" t="n">
        <v>625.9</v>
      </c>
      <c r="AB25" s="16" t="n">
        <v>21645.5</v>
      </c>
      <c r="AC25" s="16" t="n">
        <v>32293.2</v>
      </c>
      <c r="AD25" s="16" t="n">
        <v>5369.3</v>
      </c>
      <c r="AE25" s="16" t="n">
        <v>1044.8</v>
      </c>
      <c r="AF25" s="16" t="n">
        <v>3103</v>
      </c>
      <c r="AG25" s="16" t="n">
        <v>877.2</v>
      </c>
      <c r="AH25" s="16" t="n">
        <v>662.9</v>
      </c>
      <c r="AI25" s="16" t="n">
        <v>6720.5</v>
      </c>
      <c r="AJ25" s="16" t="n">
        <v>1972.3</v>
      </c>
      <c r="AK25" s="16" t="n">
        <v>5995.6</v>
      </c>
      <c r="AL25" s="16" t="n">
        <v>22926.1</v>
      </c>
      <c r="AM25" s="16" t="n">
        <v>16169.8</v>
      </c>
      <c r="AN25" s="16" t="n">
        <v>51180.2</v>
      </c>
      <c r="AO25" s="16" t="n">
        <v>24485.9</v>
      </c>
      <c r="AP25" s="16" t="n">
        <v>12628.8</v>
      </c>
      <c r="AQ25" s="16" t="n">
        <v>19788.3</v>
      </c>
      <c r="AR25" s="16" t="n">
        <v>22426.7</v>
      </c>
      <c r="AS25" s="16" t="n">
        <v>20658.7</v>
      </c>
      <c r="AT25" s="16" t="n">
        <v>5957.9</v>
      </c>
      <c r="AU25" s="16" t="n">
        <v>3372.2</v>
      </c>
      <c r="AV25" s="16" t="n">
        <v>916.4</v>
      </c>
    </row>
    <row r="26" customFormat="false" ht="13.5" hidden="false" customHeight="false" outlineLevel="0" collapsed="false">
      <c r="A26" s="14"/>
      <c r="B26" s="14" t="s">
        <v>144</v>
      </c>
      <c r="C26" s="13"/>
      <c r="D26" s="15" t="n">
        <v>39896.5</v>
      </c>
      <c r="E26" s="15" t="n">
        <v>1114.4</v>
      </c>
      <c r="F26" s="15" t="n">
        <v>3416</v>
      </c>
      <c r="G26" s="15" t="n">
        <v>1464.8</v>
      </c>
      <c r="H26" s="15" t="n">
        <v>236.7</v>
      </c>
      <c r="I26" s="15" t="n">
        <v>34535.4</v>
      </c>
      <c r="J26" s="15" t="n">
        <v>30522.5</v>
      </c>
      <c r="K26" s="15" t="n">
        <v>5546.9</v>
      </c>
      <c r="L26" s="15" t="n">
        <v>11810.5</v>
      </c>
      <c r="M26" s="15" t="n">
        <v>3598.1</v>
      </c>
      <c r="N26" s="15" t="n">
        <v>14555.9</v>
      </c>
      <c r="O26" s="15" t="n">
        <v>11049.8</v>
      </c>
      <c r="P26" s="15" t="n">
        <v>15044.2</v>
      </c>
      <c r="Q26" s="15" t="n">
        <v>11502.4</v>
      </c>
      <c r="R26" s="15" t="n">
        <v>11146.7</v>
      </c>
      <c r="S26" s="15" t="n">
        <v>39396.6</v>
      </c>
      <c r="T26" s="15" t="n">
        <v>9898.8</v>
      </c>
      <c r="U26" s="15" t="n">
        <v>13532.7</v>
      </c>
      <c r="V26" s="15" t="n">
        <v>46114.7</v>
      </c>
      <c r="W26" s="15" t="n">
        <v>17992.1</v>
      </c>
      <c r="X26" s="15" t="n">
        <v>9228.6</v>
      </c>
      <c r="Y26" s="15" t="n">
        <v>27373</v>
      </c>
      <c r="Z26" s="15" t="n">
        <v>29594.2</v>
      </c>
      <c r="AA26" s="15" t="n">
        <v>19230.9</v>
      </c>
      <c r="AB26" s="15" t="n">
        <v>79692.9</v>
      </c>
      <c r="AC26" s="15" t="n">
        <v>224369</v>
      </c>
      <c r="AD26" s="15" t="n">
        <v>53544.6</v>
      </c>
      <c r="AE26" s="15" t="n">
        <v>4399</v>
      </c>
      <c r="AF26" s="15" t="n">
        <v>2898.5</v>
      </c>
      <c r="AG26" s="15" t="n">
        <v>39340.7</v>
      </c>
      <c r="AH26" s="15" t="n">
        <v>3766.6</v>
      </c>
      <c r="AI26" s="15" t="n">
        <v>73668</v>
      </c>
      <c r="AJ26" s="15" t="n">
        <v>10610.6</v>
      </c>
      <c r="AK26" s="15" t="n">
        <v>20692.8</v>
      </c>
      <c r="AL26" s="15" t="n">
        <v>37562</v>
      </c>
      <c r="AM26" s="15" t="n">
        <v>91254.1</v>
      </c>
      <c r="AN26" s="15" t="n">
        <v>253374.8</v>
      </c>
      <c r="AO26" s="15" t="n">
        <v>119391.4</v>
      </c>
      <c r="AP26" s="15" t="n">
        <v>61614.4</v>
      </c>
      <c r="AQ26" s="15" t="n">
        <v>122544</v>
      </c>
      <c r="AR26" s="15" t="n">
        <v>76864</v>
      </c>
      <c r="AS26" s="15" t="n">
        <v>111321.7</v>
      </c>
      <c r="AT26" s="15" t="n">
        <v>21328.4</v>
      </c>
      <c r="AU26" s="15" t="n">
        <v>33754.9</v>
      </c>
      <c r="AV26" s="15" t="n">
        <v>21382.5</v>
      </c>
    </row>
    <row r="27" customFormat="false" ht="13.5" hidden="false" customHeight="false" outlineLevel="0" collapsed="false">
      <c r="A27" s="14"/>
      <c r="B27" s="14" t="s">
        <v>145</v>
      </c>
      <c r="C27" s="13"/>
      <c r="D27" s="16" t="n">
        <v>43009.4</v>
      </c>
      <c r="E27" s="16" t="n">
        <v>6652</v>
      </c>
      <c r="F27" s="16" t="n">
        <v>874.5</v>
      </c>
      <c r="G27" s="16" t="n">
        <v>1817.5</v>
      </c>
      <c r="H27" s="16" t="n">
        <v>587.1</v>
      </c>
      <c r="I27" s="16" t="n">
        <v>113849.5</v>
      </c>
      <c r="J27" s="16" t="n">
        <v>13248</v>
      </c>
      <c r="K27" s="16" t="n">
        <v>8304.2</v>
      </c>
      <c r="L27" s="16" t="n">
        <v>41540.3</v>
      </c>
      <c r="M27" s="16" t="n">
        <v>20594</v>
      </c>
      <c r="N27" s="16" t="n">
        <v>61044</v>
      </c>
      <c r="O27" s="16" t="n">
        <v>37565.6</v>
      </c>
      <c r="P27" s="16" t="n">
        <v>48154.8</v>
      </c>
      <c r="Q27" s="16" t="n">
        <v>26571</v>
      </c>
      <c r="R27" s="16" t="n">
        <v>84119.1</v>
      </c>
      <c r="S27" s="16" t="n">
        <v>48252</v>
      </c>
      <c r="T27" s="16" t="n">
        <v>77635.9</v>
      </c>
      <c r="U27" s="16" t="n">
        <v>64461.3</v>
      </c>
      <c r="V27" s="16" t="n">
        <v>148967.3</v>
      </c>
      <c r="W27" s="16" t="n">
        <v>110580.2</v>
      </c>
      <c r="X27" s="16" t="n">
        <v>18108.8</v>
      </c>
      <c r="Y27" s="16" t="n">
        <v>68605.9</v>
      </c>
      <c r="Z27" s="16" t="n">
        <v>65641.7</v>
      </c>
      <c r="AA27" s="16" t="n">
        <v>73436</v>
      </c>
      <c r="AB27" s="16" t="n">
        <v>255088.9</v>
      </c>
      <c r="AC27" s="16" t="n">
        <v>622150.4</v>
      </c>
      <c r="AD27" s="16" t="n">
        <v>158880.1</v>
      </c>
      <c r="AE27" s="16" t="n">
        <v>10782.2</v>
      </c>
      <c r="AF27" s="16" t="n">
        <v>6747.3</v>
      </c>
      <c r="AG27" s="16" t="n">
        <v>65726.6</v>
      </c>
      <c r="AH27" s="16" t="n">
        <v>10134.9</v>
      </c>
      <c r="AI27" s="16" t="n">
        <v>120217.5</v>
      </c>
      <c r="AJ27" s="16" t="n">
        <v>42307.7</v>
      </c>
      <c r="AK27" s="16" t="n">
        <v>83713.2</v>
      </c>
      <c r="AL27" s="16" t="n">
        <v>106119.1</v>
      </c>
      <c r="AM27" s="16" t="n">
        <v>194119.4</v>
      </c>
      <c r="AN27" s="16" t="n">
        <v>556653</v>
      </c>
      <c r="AO27" s="16" t="n">
        <v>216611.6</v>
      </c>
      <c r="AP27" s="16" t="n">
        <v>167385.7</v>
      </c>
      <c r="AQ27" s="16" t="n">
        <v>234572</v>
      </c>
      <c r="AR27" s="16" t="n">
        <v>163421.3</v>
      </c>
      <c r="AS27" s="16" t="n">
        <v>365034.8</v>
      </c>
      <c r="AT27" s="16" t="n">
        <v>43965.4</v>
      </c>
      <c r="AU27" s="16" t="n">
        <v>60647.2</v>
      </c>
      <c r="AV27" s="16" t="n">
        <v>0</v>
      </c>
    </row>
    <row r="28" customFormat="false" ht="13.5" hidden="false" customHeight="false" outlineLevel="0" collapsed="false">
      <c r="A28" s="14"/>
      <c r="B28" s="14" t="s">
        <v>146</v>
      </c>
      <c r="C28" s="13"/>
      <c r="D28" s="15" t="n">
        <v>27126.4</v>
      </c>
      <c r="E28" s="15" t="n">
        <v>2996.3</v>
      </c>
      <c r="F28" s="15" t="n">
        <v>272.3</v>
      </c>
      <c r="G28" s="15" t="n">
        <v>1647.9</v>
      </c>
      <c r="H28" s="15" t="n">
        <v>13.7</v>
      </c>
      <c r="I28" s="15" t="n">
        <v>21223.5</v>
      </c>
      <c r="J28" s="15" t="n">
        <v>14458</v>
      </c>
      <c r="K28" s="15" t="n">
        <v>2037.6</v>
      </c>
      <c r="L28" s="15" t="n">
        <v>11644.3</v>
      </c>
      <c r="M28" s="15" t="n">
        <v>13500.3</v>
      </c>
      <c r="N28" s="15" t="n">
        <v>36768.6</v>
      </c>
      <c r="O28" s="15" t="n">
        <v>7820.1</v>
      </c>
      <c r="P28" s="15" t="n">
        <v>23660.9</v>
      </c>
      <c r="Q28" s="15" t="n">
        <v>11901.3</v>
      </c>
      <c r="R28" s="15" t="n">
        <v>26798.6</v>
      </c>
      <c r="S28" s="15" t="n">
        <v>32878.2</v>
      </c>
      <c r="T28" s="15" t="n">
        <v>134821.4</v>
      </c>
      <c r="U28" s="15" t="n">
        <v>26628.2</v>
      </c>
      <c r="V28" s="15" t="n">
        <v>40212.9</v>
      </c>
      <c r="W28" s="15" t="n">
        <v>34269</v>
      </c>
      <c r="X28" s="15" t="n">
        <v>10035.8</v>
      </c>
      <c r="Y28" s="15" t="n">
        <v>10814.6</v>
      </c>
      <c r="Z28" s="15" t="n">
        <v>21445.5</v>
      </c>
      <c r="AA28" s="15" t="n">
        <v>10497.6</v>
      </c>
      <c r="AB28" s="15" t="n">
        <v>93887.4</v>
      </c>
      <c r="AC28" s="15" t="n">
        <v>123957.1</v>
      </c>
      <c r="AD28" s="15" t="n">
        <v>24688.6</v>
      </c>
      <c r="AE28" s="15" t="n">
        <v>2551.9</v>
      </c>
      <c r="AF28" s="15" t="n">
        <v>5378.1</v>
      </c>
      <c r="AG28" s="15" t="n">
        <v>16840.6</v>
      </c>
      <c r="AH28" s="15" t="n">
        <v>3176.6</v>
      </c>
      <c r="AI28" s="15" t="n">
        <v>39990.2</v>
      </c>
      <c r="AJ28" s="15" t="n">
        <v>26219.3</v>
      </c>
      <c r="AK28" s="15" t="n">
        <v>16859.2</v>
      </c>
      <c r="AL28" s="15" t="n">
        <v>29194.3</v>
      </c>
      <c r="AM28" s="15" t="n">
        <v>94674.7</v>
      </c>
      <c r="AN28" s="15" t="n">
        <v>125572.6</v>
      </c>
      <c r="AO28" s="15" t="n">
        <v>97219.6</v>
      </c>
      <c r="AP28" s="15" t="n">
        <v>55978.3</v>
      </c>
      <c r="AQ28" s="15" t="n">
        <v>104373.3</v>
      </c>
      <c r="AR28" s="15" t="n">
        <v>82395.7</v>
      </c>
      <c r="AS28" s="15" t="n">
        <v>73719.4</v>
      </c>
      <c r="AT28" s="15" t="n">
        <v>16689</v>
      </c>
      <c r="AU28" s="15" t="n">
        <v>19105</v>
      </c>
      <c r="AV28" s="15" t="n">
        <v>2012.3</v>
      </c>
    </row>
    <row r="29" customFormat="false" ht="13.5" hidden="false" customHeight="false" outlineLevel="0" collapsed="false">
      <c r="A29" s="14"/>
      <c r="B29" s="14" t="s">
        <v>147</v>
      </c>
      <c r="C29" s="13"/>
      <c r="D29" s="16" t="n">
        <v>1182.1</v>
      </c>
      <c r="E29" s="16" t="n">
        <v>39.3</v>
      </c>
      <c r="F29" s="16" t="n">
        <v>1.2</v>
      </c>
      <c r="G29" s="16" t="n">
        <v>145.1</v>
      </c>
      <c r="H29" s="16" t="n">
        <v>0.3</v>
      </c>
      <c r="I29" s="16" t="n">
        <v>677.8</v>
      </c>
      <c r="J29" s="16" t="n">
        <v>169.9</v>
      </c>
      <c r="K29" s="16" t="n">
        <v>875.4</v>
      </c>
      <c r="L29" s="16" t="n">
        <v>142.8</v>
      </c>
      <c r="M29" s="16" t="n">
        <v>1.1</v>
      </c>
      <c r="N29" s="16" t="n">
        <v>112.3</v>
      </c>
      <c r="O29" s="16" t="n">
        <v>101.2</v>
      </c>
      <c r="P29" s="16" t="n">
        <v>90.7</v>
      </c>
      <c r="Q29" s="16" t="n">
        <v>256.1</v>
      </c>
      <c r="R29" s="16" t="n">
        <v>3.2</v>
      </c>
      <c r="S29" s="16" t="n">
        <v>307.1</v>
      </c>
      <c r="T29" s="16" t="n">
        <v>130</v>
      </c>
      <c r="U29" s="16" t="n">
        <v>117.8</v>
      </c>
      <c r="V29" s="16" t="n">
        <v>121.5</v>
      </c>
      <c r="W29" s="16" t="n">
        <v>94.2</v>
      </c>
      <c r="X29" s="16" t="n">
        <v>38.7</v>
      </c>
      <c r="Y29" s="16" t="n">
        <v>308.7</v>
      </c>
      <c r="Z29" s="16" t="n">
        <v>733.7</v>
      </c>
      <c r="AA29" s="16" t="n">
        <v>264.3</v>
      </c>
      <c r="AB29" s="16" t="n">
        <v>1993.2</v>
      </c>
      <c r="AC29" s="16" t="n">
        <v>4144.3</v>
      </c>
      <c r="AD29" s="16" t="n">
        <v>1145</v>
      </c>
      <c r="AE29" s="16" t="n">
        <v>59.8</v>
      </c>
      <c r="AF29" s="16" t="n">
        <v>180.6</v>
      </c>
      <c r="AG29" s="16" t="n">
        <v>1170.3</v>
      </c>
      <c r="AH29" s="16" t="n">
        <v>98.3</v>
      </c>
      <c r="AI29" s="16" t="n">
        <v>576.1</v>
      </c>
      <c r="AJ29" s="16" t="n">
        <v>167.5</v>
      </c>
      <c r="AK29" s="16" t="n">
        <v>506</v>
      </c>
      <c r="AL29" s="16" t="n">
        <v>1023.3</v>
      </c>
      <c r="AM29" s="16" t="n">
        <v>1117.5</v>
      </c>
      <c r="AN29" s="16" t="n">
        <v>3674.4</v>
      </c>
      <c r="AO29" s="16" t="n">
        <v>1376.9</v>
      </c>
      <c r="AP29" s="16" t="n">
        <v>940.9</v>
      </c>
      <c r="AQ29" s="16" t="n">
        <v>2269.9</v>
      </c>
      <c r="AR29" s="16" t="n">
        <v>1413.3</v>
      </c>
      <c r="AS29" s="16" t="n">
        <v>1116.2</v>
      </c>
      <c r="AT29" s="16" t="n">
        <v>569.5</v>
      </c>
      <c r="AU29" s="16" t="n">
        <v>267.2</v>
      </c>
      <c r="AV29" s="16" t="n">
        <v>53.8</v>
      </c>
    </row>
    <row r="30" customFormat="false" ht="13.5" hidden="false" customHeight="false" outlineLevel="0" collapsed="false">
      <c r="A30" s="14"/>
      <c r="B30" s="14" t="s">
        <v>148</v>
      </c>
      <c r="C30" s="13"/>
      <c r="D30" s="15" t="n">
        <v>1518.6</v>
      </c>
      <c r="E30" s="15" t="n">
        <v>35.3</v>
      </c>
      <c r="F30" s="15" t="n">
        <v>74.3</v>
      </c>
      <c r="G30" s="15" t="n">
        <v>45.6</v>
      </c>
      <c r="H30" s="15" t="n">
        <v>24.1</v>
      </c>
      <c r="I30" s="15" t="n">
        <v>1909.9</v>
      </c>
      <c r="J30" s="15" t="n">
        <v>671.4</v>
      </c>
      <c r="K30" s="15" t="n">
        <v>616.1</v>
      </c>
      <c r="L30" s="15" t="n">
        <v>416.3</v>
      </c>
      <c r="M30" s="15" t="n">
        <v>372.5</v>
      </c>
      <c r="N30" s="15" t="n">
        <v>709.9</v>
      </c>
      <c r="O30" s="15" t="n">
        <v>101.4</v>
      </c>
      <c r="P30" s="15" t="n">
        <v>547.5</v>
      </c>
      <c r="Q30" s="15" t="n">
        <v>318.2</v>
      </c>
      <c r="R30" s="15" t="n">
        <v>27</v>
      </c>
      <c r="S30" s="15" t="n">
        <v>519.2</v>
      </c>
      <c r="T30" s="15" t="n">
        <v>255.1</v>
      </c>
      <c r="U30" s="15" t="n">
        <v>168.3</v>
      </c>
      <c r="V30" s="15" t="n">
        <v>275.5</v>
      </c>
      <c r="W30" s="15" t="n">
        <v>188.5</v>
      </c>
      <c r="X30" s="15" t="n">
        <v>117.6</v>
      </c>
      <c r="Y30" s="15" t="n">
        <v>1615.1</v>
      </c>
      <c r="Z30" s="15" t="n">
        <v>838.7</v>
      </c>
      <c r="AA30" s="15" t="n">
        <v>484.4</v>
      </c>
      <c r="AB30" s="15" t="n">
        <v>3344.2</v>
      </c>
      <c r="AC30" s="15" t="n">
        <v>8615</v>
      </c>
      <c r="AD30" s="15" t="n">
        <v>3990.9</v>
      </c>
      <c r="AE30" s="15" t="n">
        <v>110.5</v>
      </c>
      <c r="AF30" s="15" t="n">
        <v>81.1</v>
      </c>
      <c r="AG30" s="15" t="n">
        <v>1550.9</v>
      </c>
      <c r="AH30" s="15" t="n">
        <v>112.7</v>
      </c>
      <c r="AI30" s="15" t="n">
        <v>859.7</v>
      </c>
      <c r="AJ30" s="15" t="n">
        <v>236.7</v>
      </c>
      <c r="AK30" s="15" t="n">
        <v>550.7</v>
      </c>
      <c r="AL30" s="15" t="n">
        <v>1016.9</v>
      </c>
      <c r="AM30" s="15" t="n">
        <v>1088.4</v>
      </c>
      <c r="AN30" s="15" t="n">
        <v>3149.3</v>
      </c>
      <c r="AO30" s="15" t="n">
        <v>1902.4</v>
      </c>
      <c r="AP30" s="15" t="n">
        <v>1557.9</v>
      </c>
      <c r="AQ30" s="15" t="n">
        <v>2778.6</v>
      </c>
      <c r="AR30" s="15" t="n">
        <v>2140.8</v>
      </c>
      <c r="AS30" s="15" t="n">
        <v>2031.8</v>
      </c>
      <c r="AT30" s="15" t="n">
        <v>564.1</v>
      </c>
      <c r="AU30" s="15" t="n">
        <v>459.7</v>
      </c>
      <c r="AV30" s="15" t="n">
        <v>45.9</v>
      </c>
    </row>
    <row r="31" customFormat="false" ht="13.5" hidden="false" customHeight="false" outlineLevel="0" collapsed="false">
      <c r="A31" s="14"/>
      <c r="B31" s="14" t="s">
        <v>149</v>
      </c>
      <c r="C31" s="13"/>
      <c r="D31" s="16" t="n">
        <v>160.3</v>
      </c>
      <c r="E31" s="16" t="n">
        <v>0</v>
      </c>
      <c r="F31" s="16" t="n">
        <v>0</v>
      </c>
      <c r="G31" s="16" t="n">
        <v>33.4</v>
      </c>
      <c r="H31" s="16" t="n">
        <v>10.2</v>
      </c>
      <c r="I31" s="16" t="n">
        <v>331.3</v>
      </c>
      <c r="J31" s="16" t="n">
        <v>277.8</v>
      </c>
      <c r="K31" s="16" t="n">
        <v>39.8</v>
      </c>
      <c r="L31" s="16" t="n">
        <v>89.8</v>
      </c>
      <c r="M31" s="16" t="n">
        <v>0</v>
      </c>
      <c r="N31" s="16" t="n">
        <v>150.3</v>
      </c>
      <c r="O31" s="16" t="n">
        <v>35.6</v>
      </c>
      <c r="P31" s="16" t="n">
        <v>459.6</v>
      </c>
      <c r="Q31" s="16" t="n">
        <v>275.7</v>
      </c>
      <c r="R31" s="16" t="n">
        <v>877.7</v>
      </c>
      <c r="S31" s="16" t="n">
        <v>317.9</v>
      </c>
      <c r="T31" s="16" t="n">
        <v>88.5</v>
      </c>
      <c r="U31" s="16" t="n">
        <v>35.1</v>
      </c>
      <c r="V31" s="16" t="n">
        <v>489.9</v>
      </c>
      <c r="W31" s="16" t="n">
        <v>45.7</v>
      </c>
      <c r="X31" s="16" t="n">
        <v>2.4</v>
      </c>
      <c r="Y31" s="16" t="n">
        <v>112.9</v>
      </c>
      <c r="Z31" s="16" t="n">
        <v>515</v>
      </c>
      <c r="AA31" s="16" t="n">
        <v>312.8</v>
      </c>
      <c r="AB31" s="16" t="n">
        <v>3806.1</v>
      </c>
      <c r="AC31" s="16" t="n">
        <v>6125.3</v>
      </c>
      <c r="AD31" s="16" t="n">
        <v>1641.2</v>
      </c>
      <c r="AE31" s="16" t="n">
        <v>102.8</v>
      </c>
      <c r="AF31" s="16" t="n">
        <v>755.4</v>
      </c>
      <c r="AG31" s="16" t="n">
        <v>311.5</v>
      </c>
      <c r="AH31" s="16" t="n">
        <v>201.2</v>
      </c>
      <c r="AI31" s="16" t="n">
        <v>1070.5</v>
      </c>
      <c r="AJ31" s="16" t="n">
        <v>506.8</v>
      </c>
      <c r="AK31" s="16" t="n">
        <v>1553.1</v>
      </c>
      <c r="AL31" s="16" t="n">
        <v>2535.1</v>
      </c>
      <c r="AM31" s="16" t="n">
        <v>16751.3</v>
      </c>
      <c r="AN31" s="16" t="n">
        <v>4679.9</v>
      </c>
      <c r="AO31" s="16" t="n">
        <v>5309.2</v>
      </c>
      <c r="AP31" s="16" t="n">
        <v>2691.2</v>
      </c>
      <c r="AQ31" s="16" t="n">
        <v>3824.4</v>
      </c>
      <c r="AR31" s="16" t="n">
        <v>2737.6</v>
      </c>
      <c r="AS31" s="16" t="n">
        <v>3867.6</v>
      </c>
      <c r="AT31" s="16" t="n">
        <v>406.4</v>
      </c>
      <c r="AU31" s="16" t="n">
        <v>504.1</v>
      </c>
      <c r="AV31" s="16" t="n">
        <v>175</v>
      </c>
    </row>
    <row r="32" customFormat="false" ht="13.5" hidden="false" customHeight="false" outlineLevel="0" collapsed="false">
      <c r="A32" s="14"/>
      <c r="B32" s="14" t="s">
        <v>150</v>
      </c>
      <c r="C32" s="13"/>
      <c r="D32" s="15" t="n">
        <v>40031.5</v>
      </c>
      <c r="E32" s="15" t="n">
        <v>1299.3</v>
      </c>
      <c r="F32" s="15" t="n">
        <v>32910.8</v>
      </c>
      <c r="G32" s="15" t="n">
        <v>12535.2</v>
      </c>
      <c r="H32" s="15" t="n">
        <v>4270.7</v>
      </c>
      <c r="I32" s="15" t="n">
        <v>54094.6</v>
      </c>
      <c r="J32" s="15" t="n">
        <v>8338.9</v>
      </c>
      <c r="K32" s="15" t="n">
        <v>1696.3</v>
      </c>
      <c r="L32" s="15" t="n">
        <v>5027.6</v>
      </c>
      <c r="M32" s="15" t="n">
        <v>8149.1</v>
      </c>
      <c r="N32" s="15" t="n">
        <v>10781.2</v>
      </c>
      <c r="O32" s="15" t="n">
        <v>3778.1</v>
      </c>
      <c r="P32" s="15" t="n">
        <v>6215.9</v>
      </c>
      <c r="Q32" s="15" t="n">
        <v>5523.7</v>
      </c>
      <c r="R32" s="15" t="n">
        <v>13497.9</v>
      </c>
      <c r="S32" s="15" t="n">
        <v>7272.4</v>
      </c>
      <c r="T32" s="15" t="n">
        <v>18222.8</v>
      </c>
      <c r="U32" s="15" t="n">
        <v>6902.4</v>
      </c>
      <c r="V32" s="15" t="n">
        <v>9240.9</v>
      </c>
      <c r="W32" s="15" t="n">
        <v>43128.3</v>
      </c>
      <c r="X32" s="15" t="n">
        <v>3336.4</v>
      </c>
      <c r="Y32" s="15" t="n">
        <v>7142.7</v>
      </c>
      <c r="Z32" s="15" t="n">
        <v>20384.4</v>
      </c>
      <c r="AA32" s="15" t="n">
        <v>4471.3</v>
      </c>
      <c r="AB32" s="15" t="n">
        <v>90930.5</v>
      </c>
      <c r="AC32" s="15" t="n">
        <v>232924.3</v>
      </c>
      <c r="AD32" s="15" t="n">
        <v>63115.6</v>
      </c>
      <c r="AE32" s="15" t="n">
        <v>967.2</v>
      </c>
      <c r="AF32" s="15" t="n">
        <v>2567.9</v>
      </c>
      <c r="AG32" s="15" t="n">
        <v>9536</v>
      </c>
      <c r="AH32" s="15" t="n">
        <v>1572.4</v>
      </c>
      <c r="AI32" s="15" t="n">
        <v>27801.8</v>
      </c>
      <c r="AJ32" s="15" t="n">
        <v>4460.1</v>
      </c>
      <c r="AK32" s="15" t="n">
        <v>14706.6</v>
      </c>
      <c r="AL32" s="15" t="n">
        <v>1316.8</v>
      </c>
      <c r="AM32" s="15" t="n">
        <v>49532</v>
      </c>
      <c r="AN32" s="15" t="n">
        <v>114355.8</v>
      </c>
      <c r="AO32" s="15" t="n">
        <v>28493.5</v>
      </c>
      <c r="AP32" s="15" t="n">
        <v>44484.1</v>
      </c>
      <c r="AQ32" s="15" t="n">
        <v>45396.6</v>
      </c>
      <c r="AR32" s="15" t="n">
        <v>44843.3</v>
      </c>
      <c r="AS32" s="15" t="n">
        <v>26813.8</v>
      </c>
      <c r="AT32" s="15" t="n">
        <v>5041.2</v>
      </c>
      <c r="AU32" s="15" t="n">
        <v>10814.9</v>
      </c>
      <c r="AV32" s="15" t="n">
        <v>5199.7</v>
      </c>
    </row>
    <row r="33" customFormat="false" ht="13.5" hidden="false" customHeight="false" outlineLevel="0" collapsed="false">
      <c r="A33" s="14"/>
      <c r="B33" s="14" t="s">
        <v>151</v>
      </c>
      <c r="C33" s="13"/>
      <c r="D33" s="16" t="n">
        <v>14676.3</v>
      </c>
      <c r="E33" s="16" t="n">
        <v>407.3</v>
      </c>
      <c r="F33" s="16" t="n">
        <v>6777.6</v>
      </c>
      <c r="G33" s="16" t="n">
        <v>500.6</v>
      </c>
      <c r="H33" s="16" t="n">
        <v>1183</v>
      </c>
      <c r="I33" s="16" t="n">
        <v>19150.9</v>
      </c>
      <c r="J33" s="16" t="n">
        <v>1381.3</v>
      </c>
      <c r="K33" s="16" t="n">
        <v>1291.6</v>
      </c>
      <c r="L33" s="16" t="n">
        <v>3917.3</v>
      </c>
      <c r="M33" s="16" t="n">
        <v>1417.9</v>
      </c>
      <c r="N33" s="16" t="n">
        <v>14185.2</v>
      </c>
      <c r="O33" s="16" t="n">
        <v>3087.3</v>
      </c>
      <c r="P33" s="16" t="n">
        <v>3598.5</v>
      </c>
      <c r="Q33" s="16" t="n">
        <v>2515.9</v>
      </c>
      <c r="R33" s="16" t="n">
        <v>2870.1</v>
      </c>
      <c r="S33" s="16" t="n">
        <v>8848.8</v>
      </c>
      <c r="T33" s="16" t="n">
        <v>5350.6</v>
      </c>
      <c r="U33" s="16" t="n">
        <v>3462.8</v>
      </c>
      <c r="V33" s="16" t="n">
        <v>14193.4</v>
      </c>
      <c r="W33" s="16" t="n">
        <v>3486.4</v>
      </c>
      <c r="X33" s="16" t="n">
        <v>1605.6</v>
      </c>
      <c r="Y33" s="16" t="n">
        <v>10675.2</v>
      </c>
      <c r="Z33" s="16" t="n">
        <v>9552.4</v>
      </c>
      <c r="AA33" s="16" t="n">
        <v>5233.7</v>
      </c>
      <c r="AB33" s="16" t="n">
        <v>38422.2</v>
      </c>
      <c r="AC33" s="16" t="n">
        <v>112376.4</v>
      </c>
      <c r="AD33" s="16" t="n">
        <v>14467.3</v>
      </c>
      <c r="AE33" s="16" t="n">
        <v>3247.9</v>
      </c>
      <c r="AF33" s="16" t="n">
        <v>4532.4</v>
      </c>
      <c r="AG33" s="16" t="n">
        <v>14293.8</v>
      </c>
      <c r="AH33" s="16" t="n">
        <v>2402.6</v>
      </c>
      <c r="AI33" s="16" t="n">
        <v>17389.4</v>
      </c>
      <c r="AJ33" s="16" t="n">
        <v>6206.5</v>
      </c>
      <c r="AK33" s="16" t="n">
        <v>8848.8</v>
      </c>
      <c r="AL33" s="16" t="n">
        <v>25757.6</v>
      </c>
      <c r="AM33" s="16" t="n">
        <v>54847</v>
      </c>
      <c r="AN33" s="16" t="n">
        <v>59888.3</v>
      </c>
      <c r="AO33" s="16" t="n">
        <v>66235.3</v>
      </c>
      <c r="AP33" s="16" t="n">
        <v>58759.6</v>
      </c>
      <c r="AQ33" s="16" t="n">
        <v>57115</v>
      </c>
      <c r="AR33" s="16" t="n">
        <v>40057.3</v>
      </c>
      <c r="AS33" s="16" t="n">
        <v>74358</v>
      </c>
      <c r="AT33" s="16" t="n">
        <v>9105</v>
      </c>
      <c r="AU33" s="16" t="n">
        <v>9201.8</v>
      </c>
      <c r="AV33" s="16" t="n">
        <v>857.1</v>
      </c>
    </row>
    <row r="34" customFormat="false" ht="13.5" hidden="false" customHeight="false" outlineLevel="0" collapsed="false">
      <c r="A34" s="14"/>
      <c r="B34" s="14" t="s">
        <v>152</v>
      </c>
      <c r="C34" s="13"/>
      <c r="D34" s="15" t="n">
        <v>9954.4</v>
      </c>
      <c r="E34" s="15" t="n">
        <v>1777.6</v>
      </c>
      <c r="F34" s="15" t="n">
        <v>904.3</v>
      </c>
      <c r="G34" s="15" t="n">
        <v>983.6</v>
      </c>
      <c r="H34" s="15" t="n">
        <v>87.3</v>
      </c>
      <c r="I34" s="15" t="n">
        <v>7534.6</v>
      </c>
      <c r="J34" s="15" t="n">
        <v>454.7</v>
      </c>
      <c r="K34" s="15" t="n">
        <v>1085.4</v>
      </c>
      <c r="L34" s="15" t="n">
        <v>1065.7</v>
      </c>
      <c r="M34" s="15" t="n">
        <v>1504.9</v>
      </c>
      <c r="N34" s="15" t="n">
        <v>766.4</v>
      </c>
      <c r="O34" s="15" t="n">
        <v>208.7</v>
      </c>
      <c r="P34" s="15" t="n">
        <v>996</v>
      </c>
      <c r="Q34" s="15" t="n">
        <v>811.3</v>
      </c>
      <c r="R34" s="15" t="n">
        <v>594.1</v>
      </c>
      <c r="S34" s="15" t="n">
        <v>1656.5</v>
      </c>
      <c r="T34" s="15" t="n">
        <v>603.5</v>
      </c>
      <c r="U34" s="15" t="n">
        <v>616.3</v>
      </c>
      <c r="V34" s="15" t="n">
        <v>1395.5</v>
      </c>
      <c r="W34" s="15" t="n">
        <v>385.6</v>
      </c>
      <c r="X34" s="15" t="n">
        <v>529.9</v>
      </c>
      <c r="Y34" s="15" t="n">
        <v>532.5</v>
      </c>
      <c r="Z34" s="15" t="n">
        <v>4293.3</v>
      </c>
      <c r="AA34" s="15" t="n">
        <v>1515.9</v>
      </c>
      <c r="AB34" s="15" t="n">
        <v>13854.7</v>
      </c>
      <c r="AC34" s="15" t="n">
        <v>19403.3</v>
      </c>
      <c r="AD34" s="15" t="n">
        <v>3486.1</v>
      </c>
      <c r="AE34" s="15" t="n">
        <v>312.1</v>
      </c>
      <c r="AF34" s="15" t="n">
        <v>1620.9</v>
      </c>
      <c r="AG34" s="15" t="n">
        <v>3024.6</v>
      </c>
      <c r="AH34" s="15" t="n">
        <v>641.2</v>
      </c>
      <c r="AI34" s="15" t="n">
        <v>4625.7</v>
      </c>
      <c r="AJ34" s="15" t="n">
        <v>1345.9</v>
      </c>
      <c r="AK34" s="15" t="n">
        <v>1219.6</v>
      </c>
      <c r="AL34" s="15" t="n">
        <v>2213.1</v>
      </c>
      <c r="AM34" s="15" t="n">
        <v>11780.7</v>
      </c>
      <c r="AN34" s="15" t="n">
        <v>27227.6</v>
      </c>
      <c r="AO34" s="15" t="n">
        <v>16512.6</v>
      </c>
      <c r="AP34" s="15" t="n">
        <v>6563</v>
      </c>
      <c r="AQ34" s="15" t="n">
        <v>8215.4</v>
      </c>
      <c r="AR34" s="15" t="n">
        <v>8842.6</v>
      </c>
      <c r="AS34" s="15" t="n">
        <v>12384.3</v>
      </c>
      <c r="AT34" s="15" t="n">
        <v>2701.2</v>
      </c>
      <c r="AU34" s="15" t="n">
        <v>3833.3</v>
      </c>
      <c r="AV34" s="15" t="n">
        <v>0</v>
      </c>
    </row>
    <row r="35" customFormat="false" ht="13.5" hidden="false" customHeight="false" outlineLevel="0" collapsed="false">
      <c r="A35" s="14"/>
      <c r="B35" s="14" t="s">
        <v>153</v>
      </c>
      <c r="C35" s="13"/>
      <c r="D35" s="16" t="n">
        <v>2463</v>
      </c>
      <c r="E35" s="16" t="n">
        <v>5713.4</v>
      </c>
      <c r="F35" s="16" t="n">
        <v>70959</v>
      </c>
      <c r="G35" s="16" t="n">
        <v>681.4</v>
      </c>
      <c r="H35" s="16" t="n">
        <v>3565.9</v>
      </c>
      <c r="I35" s="16" t="n">
        <v>5250.9</v>
      </c>
      <c r="J35" s="16" t="n">
        <v>455.9</v>
      </c>
      <c r="K35" s="16" t="n">
        <v>1116.8</v>
      </c>
      <c r="L35" s="16" t="n">
        <v>842.5</v>
      </c>
      <c r="M35" s="16" t="n">
        <v>466.7</v>
      </c>
      <c r="N35" s="16" t="n">
        <v>1809.5</v>
      </c>
      <c r="O35" s="16" t="n">
        <v>1057.1</v>
      </c>
      <c r="P35" s="16" t="n">
        <v>465.8</v>
      </c>
      <c r="Q35" s="16" t="n">
        <v>1229.5</v>
      </c>
      <c r="R35" s="16" t="n">
        <v>1831.3</v>
      </c>
      <c r="S35" s="16" t="n">
        <v>2099.2</v>
      </c>
      <c r="T35" s="16" t="n">
        <v>1103.7</v>
      </c>
      <c r="U35" s="16" t="n">
        <v>821.5</v>
      </c>
      <c r="V35" s="16" t="n">
        <v>1950.3</v>
      </c>
      <c r="W35" s="16" t="n">
        <v>316.3</v>
      </c>
      <c r="X35" s="16" t="n">
        <v>1997.8</v>
      </c>
      <c r="Y35" s="16" t="n">
        <v>2796.4</v>
      </c>
      <c r="Z35" s="16" t="n">
        <v>10374.9</v>
      </c>
      <c r="AA35" s="16" t="n">
        <v>2681.2</v>
      </c>
      <c r="AB35" s="16" t="n">
        <v>25270.2</v>
      </c>
      <c r="AC35" s="16" t="n">
        <v>29605.3</v>
      </c>
      <c r="AD35" s="16" t="n">
        <v>6971</v>
      </c>
      <c r="AE35" s="16" t="n">
        <v>4197.3</v>
      </c>
      <c r="AF35" s="16" t="n">
        <v>945.9</v>
      </c>
      <c r="AG35" s="16" t="n">
        <v>3324</v>
      </c>
      <c r="AH35" s="16" t="n">
        <v>1184.6</v>
      </c>
      <c r="AI35" s="16" t="n">
        <v>5535.9</v>
      </c>
      <c r="AJ35" s="16" t="n">
        <v>3918.3</v>
      </c>
      <c r="AK35" s="16" t="n">
        <v>3943</v>
      </c>
      <c r="AL35" s="16" t="n">
        <v>7558.7</v>
      </c>
      <c r="AM35" s="16" t="n">
        <v>18773.2</v>
      </c>
      <c r="AN35" s="16" t="n">
        <v>29028.3</v>
      </c>
      <c r="AO35" s="16" t="n">
        <v>17195.6</v>
      </c>
      <c r="AP35" s="16" t="n">
        <v>10737.9</v>
      </c>
      <c r="AQ35" s="16" t="n">
        <v>25468.4</v>
      </c>
      <c r="AR35" s="16" t="n">
        <v>20357</v>
      </c>
      <c r="AS35" s="16" t="n">
        <v>42384.4</v>
      </c>
      <c r="AT35" s="16" t="n">
        <v>3503.2</v>
      </c>
      <c r="AU35" s="16" t="n">
        <v>3929.3</v>
      </c>
      <c r="AV35" s="16" t="n">
        <v>29.9</v>
      </c>
    </row>
    <row r="36" customFormat="false" ht="13.5" hidden="false" customHeight="false" outlineLevel="0" collapsed="false">
      <c r="A36" s="14"/>
      <c r="B36" s="14" t="s">
        <v>154</v>
      </c>
      <c r="C36" s="13"/>
      <c r="D36" s="15" t="n">
        <v>13643.9</v>
      </c>
      <c r="E36" s="15" t="n">
        <v>92.2</v>
      </c>
      <c r="F36" s="15" t="n">
        <v>5086.2</v>
      </c>
      <c r="G36" s="15" t="n">
        <v>2871.8</v>
      </c>
      <c r="H36" s="15" t="n">
        <v>1026</v>
      </c>
      <c r="I36" s="15" t="n">
        <v>16203.7</v>
      </c>
      <c r="J36" s="15" t="n">
        <v>3050.9</v>
      </c>
      <c r="K36" s="15" t="n">
        <v>3651.4</v>
      </c>
      <c r="L36" s="15" t="n">
        <v>5281.7</v>
      </c>
      <c r="M36" s="15" t="n">
        <v>3053.1</v>
      </c>
      <c r="N36" s="15" t="n">
        <v>4312.1</v>
      </c>
      <c r="O36" s="15" t="n">
        <v>2363.4</v>
      </c>
      <c r="P36" s="15" t="n">
        <v>7663.9</v>
      </c>
      <c r="Q36" s="15" t="n">
        <v>5894.1</v>
      </c>
      <c r="R36" s="15" t="n">
        <v>2794.5</v>
      </c>
      <c r="S36" s="15" t="n">
        <v>11490.1</v>
      </c>
      <c r="T36" s="15" t="n">
        <v>2409.7</v>
      </c>
      <c r="U36" s="15" t="n">
        <v>4024.4</v>
      </c>
      <c r="V36" s="15" t="n">
        <v>4787.5</v>
      </c>
      <c r="W36" s="15" t="n">
        <v>8212.2</v>
      </c>
      <c r="X36" s="15" t="n">
        <v>1980.5</v>
      </c>
      <c r="Y36" s="15" t="n">
        <v>11084.5</v>
      </c>
      <c r="Z36" s="15" t="n">
        <v>14263.3</v>
      </c>
      <c r="AA36" s="15" t="n">
        <v>6799.5</v>
      </c>
      <c r="AB36" s="15" t="n">
        <v>39322.6</v>
      </c>
      <c r="AC36" s="15" t="n">
        <v>91350.5</v>
      </c>
      <c r="AD36" s="15" t="n">
        <v>22551.4</v>
      </c>
      <c r="AE36" s="15" t="n">
        <v>203.3</v>
      </c>
      <c r="AF36" s="15" t="n">
        <v>806.8</v>
      </c>
      <c r="AG36" s="15" t="n">
        <v>10959.8</v>
      </c>
      <c r="AH36" s="15" t="n">
        <v>1616.1</v>
      </c>
      <c r="AI36" s="15" t="n">
        <v>6794.6</v>
      </c>
      <c r="AJ36" s="15" t="n">
        <v>4270.3</v>
      </c>
      <c r="AK36" s="15" t="n">
        <v>5903.3</v>
      </c>
      <c r="AL36" s="15" t="n">
        <v>11759.5</v>
      </c>
      <c r="AM36" s="15" t="n">
        <v>21408.7</v>
      </c>
      <c r="AN36" s="15" t="n">
        <v>25139.3</v>
      </c>
      <c r="AO36" s="15" t="n">
        <v>30405.5</v>
      </c>
      <c r="AP36" s="15" t="n">
        <v>13516.3</v>
      </c>
      <c r="AQ36" s="15" t="n">
        <v>28134.5</v>
      </c>
      <c r="AR36" s="15" t="n">
        <v>23558</v>
      </c>
      <c r="AS36" s="15" t="n">
        <v>22943.4</v>
      </c>
      <c r="AT36" s="15" t="n">
        <v>3948</v>
      </c>
      <c r="AU36" s="15" t="n">
        <v>6969</v>
      </c>
      <c r="AV36" s="15" t="n">
        <v>691.9</v>
      </c>
    </row>
    <row r="37" customFormat="false" ht="13.5" hidden="false" customHeight="false" outlineLevel="0" collapsed="false">
      <c r="A37" s="14"/>
      <c r="B37" s="14" t="s">
        <v>155</v>
      </c>
      <c r="C37" s="13"/>
      <c r="D37" s="16" t="n">
        <v>4537.1</v>
      </c>
      <c r="E37" s="16" t="n">
        <v>404.4</v>
      </c>
      <c r="F37" s="16" t="n">
        <v>0</v>
      </c>
      <c r="G37" s="16" t="n">
        <v>706.2</v>
      </c>
      <c r="H37" s="16" t="n">
        <v>19.6</v>
      </c>
      <c r="I37" s="16" t="n">
        <v>5004.6</v>
      </c>
      <c r="J37" s="16" t="n">
        <v>5061.9</v>
      </c>
      <c r="K37" s="16" t="n">
        <v>1212.2</v>
      </c>
      <c r="L37" s="16" t="n">
        <v>1793.8</v>
      </c>
      <c r="M37" s="16" t="n">
        <v>641.1</v>
      </c>
      <c r="N37" s="16" t="n">
        <v>953.3</v>
      </c>
      <c r="O37" s="16" t="n">
        <v>699.2</v>
      </c>
      <c r="P37" s="16" t="n">
        <v>1493.2</v>
      </c>
      <c r="Q37" s="16" t="n">
        <v>1776.9</v>
      </c>
      <c r="R37" s="16" t="n">
        <v>572.9</v>
      </c>
      <c r="S37" s="16" t="n">
        <v>2913.4</v>
      </c>
      <c r="T37" s="16" t="n">
        <v>635.2</v>
      </c>
      <c r="U37" s="16" t="n">
        <v>748.8</v>
      </c>
      <c r="V37" s="16" t="n">
        <v>1068.2</v>
      </c>
      <c r="W37" s="16" t="n">
        <v>2060.7</v>
      </c>
      <c r="X37" s="16" t="n">
        <v>224.5</v>
      </c>
      <c r="Y37" s="16" t="n">
        <v>2419.4</v>
      </c>
      <c r="Z37" s="16" t="n">
        <v>5467.4</v>
      </c>
      <c r="AA37" s="16" t="n">
        <v>1984</v>
      </c>
      <c r="AB37" s="16" t="n">
        <v>8789.3</v>
      </c>
      <c r="AC37" s="16" t="n">
        <v>28854.1</v>
      </c>
      <c r="AD37" s="16" t="n">
        <v>4084</v>
      </c>
      <c r="AE37" s="16" t="n">
        <v>152.4</v>
      </c>
      <c r="AF37" s="16" t="n">
        <v>1210.7</v>
      </c>
      <c r="AG37" s="16" t="n">
        <v>4168.7</v>
      </c>
      <c r="AH37" s="16" t="n">
        <v>589</v>
      </c>
      <c r="AI37" s="16" t="n">
        <v>12600.3</v>
      </c>
      <c r="AJ37" s="16" t="n">
        <v>1215.8</v>
      </c>
      <c r="AK37" s="16" t="n">
        <v>2752.3</v>
      </c>
      <c r="AL37" s="16" t="n">
        <v>3352.4</v>
      </c>
      <c r="AM37" s="16" t="n">
        <v>10206.7</v>
      </c>
      <c r="AN37" s="16" t="n">
        <v>26120</v>
      </c>
      <c r="AO37" s="16" t="n">
        <v>7978.2</v>
      </c>
      <c r="AP37" s="16" t="n">
        <v>8290.5</v>
      </c>
      <c r="AQ37" s="16" t="n">
        <v>14507.9</v>
      </c>
      <c r="AR37" s="16" t="n">
        <v>11996.5</v>
      </c>
      <c r="AS37" s="16" t="n">
        <v>13360.9</v>
      </c>
      <c r="AT37" s="16" t="n">
        <v>1938.3</v>
      </c>
      <c r="AU37" s="16" t="n">
        <v>2804.6</v>
      </c>
      <c r="AV37" s="16" t="n">
        <v>1309.9</v>
      </c>
    </row>
    <row r="38" customFormat="false" ht="13.5" hidden="false" customHeight="false" outlineLevel="0" collapsed="false">
      <c r="A38" s="14"/>
      <c r="B38" s="14" t="s">
        <v>156</v>
      </c>
      <c r="C38" s="13"/>
      <c r="D38" s="15" t="n">
        <v>2493.3</v>
      </c>
      <c r="E38" s="15" t="n">
        <v>5.4</v>
      </c>
      <c r="F38" s="15" t="n">
        <v>68.9</v>
      </c>
      <c r="G38" s="15" t="n">
        <v>143.1</v>
      </c>
      <c r="H38" s="15" t="n">
        <v>179.5</v>
      </c>
      <c r="I38" s="15" t="n">
        <v>1280.2</v>
      </c>
      <c r="J38" s="15" t="n">
        <v>788.1</v>
      </c>
      <c r="K38" s="15" t="n">
        <v>838.8</v>
      </c>
      <c r="L38" s="15" t="n">
        <v>639.6</v>
      </c>
      <c r="M38" s="15" t="n">
        <v>386.9</v>
      </c>
      <c r="N38" s="15" t="n">
        <v>645.5</v>
      </c>
      <c r="O38" s="15" t="n">
        <v>82.6</v>
      </c>
      <c r="P38" s="15" t="n">
        <v>1653.3</v>
      </c>
      <c r="Q38" s="15" t="n">
        <v>779.5</v>
      </c>
      <c r="R38" s="15" t="n">
        <v>1334.1</v>
      </c>
      <c r="S38" s="15" t="n">
        <v>2942.8</v>
      </c>
      <c r="T38" s="15" t="n">
        <v>690.5</v>
      </c>
      <c r="U38" s="15" t="n">
        <v>1211.4</v>
      </c>
      <c r="V38" s="15" t="n">
        <v>1807.8</v>
      </c>
      <c r="W38" s="15" t="n">
        <v>4248.4</v>
      </c>
      <c r="X38" s="15" t="n">
        <v>129</v>
      </c>
      <c r="Y38" s="15" t="n">
        <v>1349.7</v>
      </c>
      <c r="Z38" s="15" t="n">
        <v>2325.7</v>
      </c>
      <c r="AA38" s="15" t="n">
        <v>827.7</v>
      </c>
      <c r="AB38" s="15" t="n">
        <v>7513.9</v>
      </c>
      <c r="AC38" s="15" t="n">
        <v>11006.6</v>
      </c>
      <c r="AD38" s="15" t="n">
        <v>3614.4</v>
      </c>
      <c r="AE38" s="15" t="n">
        <v>15</v>
      </c>
      <c r="AF38" s="15" t="n">
        <v>35.7</v>
      </c>
      <c r="AG38" s="15" t="n">
        <v>1983.6</v>
      </c>
      <c r="AH38" s="15" t="n">
        <v>364.3</v>
      </c>
      <c r="AI38" s="15" t="n">
        <v>1468.1</v>
      </c>
      <c r="AJ38" s="15" t="n">
        <v>613.3</v>
      </c>
      <c r="AK38" s="15" t="n">
        <v>1343.8</v>
      </c>
      <c r="AL38" s="15" t="n">
        <v>2505.6</v>
      </c>
      <c r="AM38" s="15" t="n">
        <v>2956.2</v>
      </c>
      <c r="AN38" s="15" t="n">
        <v>9314.2</v>
      </c>
      <c r="AO38" s="15" t="n">
        <v>6241.9</v>
      </c>
      <c r="AP38" s="15" t="n">
        <v>3384.3</v>
      </c>
      <c r="AQ38" s="15" t="n">
        <v>6578.5</v>
      </c>
      <c r="AR38" s="15" t="n">
        <v>3517.5</v>
      </c>
      <c r="AS38" s="15" t="n">
        <v>3608</v>
      </c>
      <c r="AT38" s="15" t="n">
        <v>791</v>
      </c>
      <c r="AU38" s="15" t="n">
        <v>1120.9</v>
      </c>
      <c r="AV38" s="15" t="n">
        <v>50.1</v>
      </c>
    </row>
    <row r="39" customFormat="false" ht="13.5" hidden="false" customHeight="false" outlineLevel="0" collapsed="false">
      <c r="A39" s="14"/>
      <c r="B39" s="14" t="s">
        <v>157</v>
      </c>
      <c r="C39" s="13"/>
      <c r="D39" s="16" t="n">
        <v>1209.1</v>
      </c>
      <c r="E39" s="16" t="n">
        <v>5.4</v>
      </c>
      <c r="F39" s="16" t="n">
        <v>93.6</v>
      </c>
      <c r="G39" s="16" t="n">
        <v>73.8</v>
      </c>
      <c r="H39" s="16" t="n">
        <v>1.5</v>
      </c>
      <c r="I39" s="16" t="n">
        <v>745.8</v>
      </c>
      <c r="J39" s="16" t="n">
        <v>326.8</v>
      </c>
      <c r="K39" s="16" t="n">
        <v>344.1</v>
      </c>
      <c r="L39" s="16" t="n">
        <v>401.7</v>
      </c>
      <c r="M39" s="16" t="n">
        <v>1.2</v>
      </c>
      <c r="N39" s="16" t="n">
        <v>458.2</v>
      </c>
      <c r="O39" s="16" t="n">
        <v>1242.9</v>
      </c>
      <c r="P39" s="16" t="n">
        <v>820</v>
      </c>
      <c r="Q39" s="16" t="n">
        <v>407.8</v>
      </c>
      <c r="R39" s="16" t="n">
        <v>566.4</v>
      </c>
      <c r="S39" s="16" t="n">
        <v>1579.7</v>
      </c>
      <c r="T39" s="16" t="n">
        <v>348.1</v>
      </c>
      <c r="U39" s="16" t="n">
        <v>1086.3</v>
      </c>
      <c r="V39" s="16" t="n">
        <v>798.5</v>
      </c>
      <c r="W39" s="16" t="n">
        <v>890.5</v>
      </c>
      <c r="X39" s="16" t="n">
        <v>37.1</v>
      </c>
      <c r="Y39" s="16" t="n">
        <v>936.2</v>
      </c>
      <c r="Z39" s="16" t="n">
        <v>1044.8</v>
      </c>
      <c r="AA39" s="16" t="n">
        <v>405.9</v>
      </c>
      <c r="AB39" s="16" t="n">
        <v>2699.2</v>
      </c>
      <c r="AC39" s="16" t="n">
        <v>5726.1</v>
      </c>
      <c r="AD39" s="16" t="n">
        <v>1572.6</v>
      </c>
      <c r="AE39" s="16" t="n">
        <v>30</v>
      </c>
      <c r="AF39" s="16" t="n">
        <v>30.2</v>
      </c>
      <c r="AG39" s="16" t="n">
        <v>1181.8</v>
      </c>
      <c r="AH39" s="16" t="n">
        <v>222.7</v>
      </c>
      <c r="AI39" s="16" t="n">
        <v>1161.1</v>
      </c>
      <c r="AJ39" s="16" t="n">
        <v>306.8</v>
      </c>
      <c r="AK39" s="16" t="n">
        <v>537.5</v>
      </c>
      <c r="AL39" s="16" t="n">
        <v>977.2</v>
      </c>
      <c r="AM39" s="16" t="n">
        <v>1787.4</v>
      </c>
      <c r="AN39" s="16" t="n">
        <v>3529.7</v>
      </c>
      <c r="AO39" s="16" t="n">
        <v>3291.5</v>
      </c>
      <c r="AP39" s="16" t="n">
        <v>1539</v>
      </c>
      <c r="AQ39" s="16" t="n">
        <v>2673.7</v>
      </c>
      <c r="AR39" s="16" t="n">
        <v>2464.6</v>
      </c>
      <c r="AS39" s="16" t="n">
        <v>2435.1</v>
      </c>
      <c r="AT39" s="16" t="n">
        <v>627</v>
      </c>
      <c r="AU39" s="16" t="n">
        <v>496.3</v>
      </c>
      <c r="AV39" s="16" t="n">
        <v>36</v>
      </c>
    </row>
    <row r="40" customFormat="false" ht="13.5" hidden="false" customHeight="false" outlineLevel="0" collapsed="false">
      <c r="A40" s="14"/>
      <c r="B40" s="14" t="s">
        <v>158</v>
      </c>
      <c r="C40" s="13"/>
      <c r="D40" s="15" t="n">
        <v>38021</v>
      </c>
      <c r="E40" s="15" t="n">
        <v>1742.5</v>
      </c>
      <c r="F40" s="15" t="n">
        <v>1178</v>
      </c>
      <c r="G40" s="15" t="n">
        <v>1981.8</v>
      </c>
      <c r="H40" s="15" t="n">
        <v>126.4</v>
      </c>
      <c r="I40" s="15" t="n">
        <v>30380.4</v>
      </c>
      <c r="J40" s="15" t="n">
        <v>10846.4</v>
      </c>
      <c r="K40" s="15" t="n">
        <v>2447.5</v>
      </c>
      <c r="L40" s="15" t="n">
        <v>7382.8</v>
      </c>
      <c r="M40" s="15" t="n">
        <v>4072.9</v>
      </c>
      <c r="N40" s="15" t="n">
        <v>11099.6</v>
      </c>
      <c r="O40" s="15" t="n">
        <v>7913.9</v>
      </c>
      <c r="P40" s="15" t="n">
        <v>7147.4</v>
      </c>
      <c r="Q40" s="15" t="n">
        <v>6813.8</v>
      </c>
      <c r="R40" s="15" t="n">
        <v>8084.2</v>
      </c>
      <c r="S40" s="15" t="n">
        <v>13771.8</v>
      </c>
      <c r="T40" s="15" t="n">
        <v>2106.8</v>
      </c>
      <c r="U40" s="15" t="n">
        <v>5553.9</v>
      </c>
      <c r="V40" s="15" t="n">
        <v>8460.4</v>
      </c>
      <c r="W40" s="15" t="n">
        <v>14573.9</v>
      </c>
      <c r="X40" s="15" t="n">
        <v>5490</v>
      </c>
      <c r="Y40" s="15" t="n">
        <v>13600.3</v>
      </c>
      <c r="Z40" s="15" t="n">
        <v>26494.4</v>
      </c>
      <c r="AA40" s="15" t="n">
        <v>14670.9</v>
      </c>
      <c r="AB40" s="15" t="n">
        <v>80123.2</v>
      </c>
      <c r="AC40" s="15" t="n">
        <v>166828.3</v>
      </c>
      <c r="AD40" s="15" t="n">
        <v>28354</v>
      </c>
      <c r="AE40" s="15" t="n">
        <v>906.1</v>
      </c>
      <c r="AF40" s="15" t="n">
        <v>3631.6</v>
      </c>
      <c r="AG40" s="15" t="n">
        <v>23349</v>
      </c>
      <c r="AH40" s="15" t="n">
        <v>2861.5</v>
      </c>
      <c r="AI40" s="15" t="n">
        <v>80136.2</v>
      </c>
      <c r="AJ40" s="15" t="n">
        <v>10283.3</v>
      </c>
      <c r="AK40" s="15" t="n">
        <v>16786</v>
      </c>
      <c r="AL40" s="15" t="n">
        <v>20817.5</v>
      </c>
      <c r="AM40" s="15" t="n">
        <v>51807.1</v>
      </c>
      <c r="AN40" s="15" t="n">
        <v>148807.4</v>
      </c>
      <c r="AO40" s="15" t="n">
        <v>59865.3</v>
      </c>
      <c r="AP40" s="15" t="n">
        <v>55500.2</v>
      </c>
      <c r="AQ40" s="15" t="n">
        <v>79146.1</v>
      </c>
      <c r="AR40" s="15" t="n">
        <v>66804.4</v>
      </c>
      <c r="AS40" s="15" t="n">
        <v>85206.3</v>
      </c>
      <c r="AT40" s="15" t="n">
        <v>25480.6</v>
      </c>
      <c r="AU40" s="15" t="n">
        <v>24502.3</v>
      </c>
      <c r="AV40" s="15" t="n">
        <v>11848.4</v>
      </c>
    </row>
    <row r="41" customFormat="false" ht="13.5" hidden="false" customHeight="false" outlineLevel="0" collapsed="false">
      <c r="A41" s="14"/>
      <c r="B41" s="14" t="s">
        <v>159</v>
      </c>
      <c r="C41" s="13"/>
      <c r="D41" s="16" t="n">
        <v>7597.8</v>
      </c>
      <c r="E41" s="16" t="n">
        <v>148.2</v>
      </c>
      <c r="F41" s="16" t="n">
        <v>79.6</v>
      </c>
      <c r="G41" s="16" t="n">
        <v>3093.8</v>
      </c>
      <c r="H41" s="16" t="n">
        <v>26.9</v>
      </c>
      <c r="I41" s="16" t="n">
        <v>5538</v>
      </c>
      <c r="J41" s="16" t="n">
        <v>571</v>
      </c>
      <c r="K41" s="16" t="n">
        <v>2833.9</v>
      </c>
      <c r="L41" s="16" t="n">
        <v>6117.8</v>
      </c>
      <c r="M41" s="16" t="n">
        <v>812.4</v>
      </c>
      <c r="N41" s="16" t="n">
        <v>3335.5</v>
      </c>
      <c r="O41" s="16" t="n">
        <v>4139.3</v>
      </c>
      <c r="P41" s="16" t="n">
        <v>2001.8</v>
      </c>
      <c r="Q41" s="16" t="n">
        <v>1768.8</v>
      </c>
      <c r="R41" s="16" t="n">
        <v>3982.4</v>
      </c>
      <c r="S41" s="16" t="n">
        <v>6554.2</v>
      </c>
      <c r="T41" s="16" t="n">
        <v>2813.3</v>
      </c>
      <c r="U41" s="16" t="n">
        <v>2598.4</v>
      </c>
      <c r="V41" s="16" t="n">
        <v>10571.7</v>
      </c>
      <c r="W41" s="16" t="n">
        <v>12623.8</v>
      </c>
      <c r="X41" s="16" t="n">
        <v>2586.2</v>
      </c>
      <c r="Y41" s="16" t="n">
        <v>3626.4</v>
      </c>
      <c r="Z41" s="16" t="n">
        <v>10452</v>
      </c>
      <c r="AA41" s="16" t="n">
        <v>3158.9</v>
      </c>
      <c r="AB41" s="16" t="n">
        <v>33081.4</v>
      </c>
      <c r="AC41" s="16" t="n">
        <v>51365.6</v>
      </c>
      <c r="AD41" s="16" t="n">
        <v>11613.6</v>
      </c>
      <c r="AE41" s="16" t="n">
        <v>910.4</v>
      </c>
      <c r="AF41" s="16" t="n">
        <v>850.8</v>
      </c>
      <c r="AG41" s="16" t="n">
        <v>10295.9</v>
      </c>
      <c r="AH41" s="16" t="n">
        <v>1867</v>
      </c>
      <c r="AI41" s="16" t="n">
        <v>8842.9</v>
      </c>
      <c r="AJ41" s="16" t="n">
        <v>10403.9</v>
      </c>
      <c r="AK41" s="16" t="n">
        <v>6852.6</v>
      </c>
      <c r="AL41" s="16" t="n">
        <v>20098.1</v>
      </c>
      <c r="AM41" s="16" t="n">
        <v>19594.3</v>
      </c>
      <c r="AN41" s="16" t="n">
        <v>42542</v>
      </c>
      <c r="AO41" s="16" t="n">
        <v>39652.1</v>
      </c>
      <c r="AP41" s="16" t="n">
        <v>18298.1</v>
      </c>
      <c r="AQ41" s="16" t="n">
        <v>23981.4</v>
      </c>
      <c r="AR41" s="16" t="n">
        <v>27886.8</v>
      </c>
      <c r="AS41" s="16" t="n">
        <v>53379.4</v>
      </c>
      <c r="AT41" s="16" t="n">
        <v>6447.2</v>
      </c>
      <c r="AU41" s="16" t="n">
        <v>7594.2</v>
      </c>
      <c r="AV41" s="16" t="n">
        <v>281.7</v>
      </c>
    </row>
    <row r="42" customFormat="false" ht="13.5" hidden="false" customHeight="false" outlineLevel="0" collapsed="false">
      <c r="A42" s="14"/>
      <c r="B42" s="14" t="s">
        <v>160</v>
      </c>
      <c r="C42" s="13"/>
      <c r="D42" s="15" t="n">
        <v>4549</v>
      </c>
      <c r="E42" s="15" t="n">
        <v>35.9</v>
      </c>
      <c r="F42" s="15" t="n">
        <v>315.8</v>
      </c>
      <c r="G42" s="15" t="n">
        <v>470.2</v>
      </c>
      <c r="H42" s="15" t="n">
        <v>19.9</v>
      </c>
      <c r="I42" s="15" t="n">
        <v>13081</v>
      </c>
      <c r="J42" s="15" t="n">
        <v>1172.2</v>
      </c>
      <c r="K42" s="15" t="n">
        <v>3129.1</v>
      </c>
      <c r="L42" s="15" t="n">
        <v>2459.3</v>
      </c>
      <c r="M42" s="15" t="n">
        <v>4210.7</v>
      </c>
      <c r="N42" s="15" t="n">
        <v>3380.2</v>
      </c>
      <c r="O42" s="15" t="n">
        <v>37227.4</v>
      </c>
      <c r="P42" s="15" t="n">
        <v>2849.6</v>
      </c>
      <c r="Q42" s="15" t="n">
        <v>2400.5</v>
      </c>
      <c r="R42" s="15" t="n">
        <v>1704.4</v>
      </c>
      <c r="S42" s="15" t="n">
        <v>9150</v>
      </c>
      <c r="T42" s="15" t="n">
        <v>21211.9</v>
      </c>
      <c r="U42" s="15" t="n">
        <v>4741.6</v>
      </c>
      <c r="V42" s="15" t="n">
        <v>12262.1</v>
      </c>
      <c r="W42" s="15" t="n">
        <v>685.5</v>
      </c>
      <c r="X42" s="15" t="n">
        <v>2028.8</v>
      </c>
      <c r="Y42" s="15" t="n">
        <v>6622</v>
      </c>
      <c r="Z42" s="15" t="n">
        <v>9032.3</v>
      </c>
      <c r="AA42" s="15" t="n">
        <v>2014.7</v>
      </c>
      <c r="AB42" s="15" t="n">
        <v>36196.8</v>
      </c>
      <c r="AC42" s="15" t="n">
        <v>97712.6</v>
      </c>
      <c r="AD42" s="15" t="n">
        <v>12124</v>
      </c>
      <c r="AE42" s="15" t="n">
        <v>7042.8</v>
      </c>
      <c r="AF42" s="15" t="n">
        <v>2323.4</v>
      </c>
      <c r="AG42" s="15" t="n">
        <v>4755.3</v>
      </c>
      <c r="AH42" s="15" t="n">
        <v>2797.7</v>
      </c>
      <c r="AI42" s="15" t="n">
        <v>11683.5</v>
      </c>
      <c r="AJ42" s="15" t="n">
        <v>3363.7</v>
      </c>
      <c r="AK42" s="15" t="n">
        <v>8154.4</v>
      </c>
      <c r="AL42" s="15" t="n">
        <v>16503.3</v>
      </c>
      <c r="AM42" s="15" t="n">
        <v>64660.9</v>
      </c>
      <c r="AN42" s="15" t="n">
        <v>51166.8</v>
      </c>
      <c r="AO42" s="15" t="n">
        <v>51286.1</v>
      </c>
      <c r="AP42" s="15" t="n">
        <v>19634.3</v>
      </c>
      <c r="AQ42" s="15" t="n">
        <v>71752.2</v>
      </c>
      <c r="AR42" s="15" t="n">
        <v>4029.2</v>
      </c>
      <c r="AS42" s="15" t="n">
        <v>54959</v>
      </c>
      <c r="AT42" s="15" t="n">
        <v>7345.5</v>
      </c>
      <c r="AU42" s="15" t="n">
        <v>9693.4</v>
      </c>
      <c r="AV42" s="15" t="n">
        <v>2422.5</v>
      </c>
    </row>
    <row r="43" customFormat="false" ht="13.5" hidden="false" customHeight="false" outlineLevel="0" collapsed="false">
      <c r="A43" s="14"/>
      <c r="B43" s="14" t="s">
        <v>161</v>
      </c>
      <c r="C43" s="13"/>
      <c r="D43" s="16" t="n">
        <v>43447.4</v>
      </c>
      <c r="E43" s="16" t="n">
        <v>1057.6</v>
      </c>
      <c r="F43" s="16" t="n">
        <v>2036.2</v>
      </c>
      <c r="G43" s="16" t="n">
        <v>5457.8</v>
      </c>
      <c r="H43" s="16" t="n">
        <v>313</v>
      </c>
      <c r="I43" s="16" t="n">
        <v>19282.8</v>
      </c>
      <c r="J43" s="16" t="n">
        <v>27197.8</v>
      </c>
      <c r="K43" s="16" t="n">
        <v>1855.2</v>
      </c>
      <c r="L43" s="16" t="n">
        <v>5171.6</v>
      </c>
      <c r="M43" s="16" t="n">
        <v>3241.5</v>
      </c>
      <c r="N43" s="16" t="n">
        <v>8541.3</v>
      </c>
      <c r="O43" s="16" t="n">
        <v>1747.3</v>
      </c>
      <c r="P43" s="16" t="n">
        <v>7148.9</v>
      </c>
      <c r="Q43" s="16" t="n">
        <v>9070.7</v>
      </c>
      <c r="R43" s="16" t="n">
        <v>14950</v>
      </c>
      <c r="S43" s="16" t="n">
        <v>10942.6</v>
      </c>
      <c r="T43" s="16" t="n">
        <v>2730.7</v>
      </c>
      <c r="U43" s="16" t="n">
        <v>4890.4</v>
      </c>
      <c r="V43" s="16" t="n">
        <v>6830.5</v>
      </c>
      <c r="W43" s="16" t="n">
        <v>8932.8</v>
      </c>
      <c r="X43" s="16" t="n">
        <v>3438.2</v>
      </c>
      <c r="Y43" s="16" t="n">
        <v>10730.3</v>
      </c>
      <c r="Z43" s="16" t="n">
        <v>10360.3</v>
      </c>
      <c r="AA43" s="16" t="n">
        <v>6794.6</v>
      </c>
      <c r="AB43" s="16" t="n">
        <v>54874.2</v>
      </c>
      <c r="AC43" s="16" t="n">
        <v>94383.2</v>
      </c>
      <c r="AD43" s="16" t="n">
        <v>39596.5</v>
      </c>
      <c r="AE43" s="16" t="n">
        <v>4329.5</v>
      </c>
      <c r="AF43" s="16" t="n">
        <v>5550.8</v>
      </c>
      <c r="AG43" s="16" t="n">
        <v>13635.2</v>
      </c>
      <c r="AH43" s="16" t="n">
        <v>1906.8</v>
      </c>
      <c r="AI43" s="16" t="n">
        <v>23836.9</v>
      </c>
      <c r="AJ43" s="16" t="n">
        <v>3389.8</v>
      </c>
      <c r="AK43" s="16" t="n">
        <v>6979.9</v>
      </c>
      <c r="AL43" s="16" t="n">
        <v>8708.8</v>
      </c>
      <c r="AM43" s="16" t="n">
        <v>22975.5</v>
      </c>
      <c r="AN43" s="16" t="n">
        <v>51782.2</v>
      </c>
      <c r="AO43" s="16" t="n">
        <v>17238.4</v>
      </c>
      <c r="AP43" s="16" t="n">
        <v>22925.1</v>
      </c>
      <c r="AQ43" s="16" t="n">
        <v>36990.4</v>
      </c>
      <c r="AR43" s="16" t="n">
        <v>32012.3</v>
      </c>
      <c r="AS43" s="16" t="n">
        <v>18867.4</v>
      </c>
      <c r="AT43" s="16" t="n">
        <v>6933.2</v>
      </c>
      <c r="AU43" s="16" t="n">
        <v>7295.6</v>
      </c>
      <c r="AV43" s="16" t="n">
        <v>372.6</v>
      </c>
    </row>
    <row r="44" customFormat="false" ht="13.5" hidden="false" customHeight="false" outlineLevel="0" collapsed="false">
      <c r="A44" s="14"/>
      <c r="B44" s="14" t="s">
        <v>162</v>
      </c>
      <c r="C44" s="13"/>
      <c r="D44" s="15" t="n">
        <v>15559</v>
      </c>
      <c r="E44" s="15" t="n">
        <v>697.8</v>
      </c>
      <c r="F44" s="15" t="n">
        <v>24379.2</v>
      </c>
      <c r="G44" s="15" t="n">
        <v>2558.9</v>
      </c>
      <c r="H44" s="15" t="n">
        <v>1647.7</v>
      </c>
      <c r="I44" s="15" t="n">
        <v>40117</v>
      </c>
      <c r="J44" s="15" t="n">
        <v>9205.7</v>
      </c>
      <c r="K44" s="15" t="n">
        <v>3905.1</v>
      </c>
      <c r="L44" s="15" t="n">
        <v>12777.3</v>
      </c>
      <c r="M44" s="15" t="n">
        <v>3865.1</v>
      </c>
      <c r="N44" s="15" t="n">
        <v>15150.8</v>
      </c>
      <c r="O44" s="15" t="n">
        <v>17180.1</v>
      </c>
      <c r="P44" s="15" t="n">
        <v>10566.6</v>
      </c>
      <c r="Q44" s="15" t="n">
        <v>7620.8</v>
      </c>
      <c r="R44" s="15" t="n">
        <v>5371.4</v>
      </c>
      <c r="S44" s="15" t="n">
        <v>21277.3</v>
      </c>
      <c r="T44" s="15" t="n">
        <v>18096.6</v>
      </c>
      <c r="U44" s="15" t="n">
        <v>6405.3</v>
      </c>
      <c r="V44" s="15" t="n">
        <v>21465.4</v>
      </c>
      <c r="W44" s="15" t="n">
        <v>22732.9</v>
      </c>
      <c r="X44" s="15" t="n">
        <v>16342.2</v>
      </c>
      <c r="Y44" s="15" t="n">
        <v>24280.5</v>
      </c>
      <c r="Z44" s="15" t="n">
        <v>36141.2</v>
      </c>
      <c r="AA44" s="15" t="n">
        <v>32454.9</v>
      </c>
      <c r="AB44" s="15" t="n">
        <v>164367.9</v>
      </c>
      <c r="AC44" s="15" t="n">
        <v>266212.8</v>
      </c>
      <c r="AD44" s="15" t="n">
        <v>38736.2</v>
      </c>
      <c r="AE44" s="15" t="n">
        <v>9271.1</v>
      </c>
      <c r="AF44" s="15" t="n">
        <v>7450</v>
      </c>
      <c r="AG44" s="15" t="n">
        <v>31495.7</v>
      </c>
      <c r="AH44" s="15" t="n">
        <v>16128.7</v>
      </c>
      <c r="AI44" s="15" t="n">
        <v>75046.8</v>
      </c>
      <c r="AJ44" s="15" t="n">
        <v>43145.6</v>
      </c>
      <c r="AK44" s="15" t="n">
        <v>45744.5</v>
      </c>
      <c r="AL44" s="15" t="n">
        <v>78571.7</v>
      </c>
      <c r="AM44" s="15" t="n">
        <v>172463.6</v>
      </c>
      <c r="AN44" s="15" t="n">
        <v>344069.4</v>
      </c>
      <c r="AO44" s="15" t="n">
        <v>195862.2</v>
      </c>
      <c r="AP44" s="15" t="n">
        <v>134374.5</v>
      </c>
      <c r="AQ44" s="15" t="n">
        <v>125208.8</v>
      </c>
      <c r="AR44" s="15" t="n">
        <v>144750.3</v>
      </c>
      <c r="AS44" s="15" t="n">
        <v>191823.7</v>
      </c>
      <c r="AT44" s="15" t="n">
        <v>40973.6</v>
      </c>
      <c r="AU44" s="15" t="n">
        <v>45355</v>
      </c>
      <c r="AV44" s="15" t="n">
        <v>7735.5</v>
      </c>
    </row>
    <row r="45" customFormat="false" ht="13.5" hidden="false" customHeight="false" outlineLevel="0" collapsed="false">
      <c r="A45" s="14"/>
      <c r="B45" s="14" t="s">
        <v>163</v>
      </c>
      <c r="C45" s="13"/>
      <c r="D45" s="16" t="n">
        <v>185537</v>
      </c>
      <c r="E45" s="16" t="n">
        <v>4272.9</v>
      </c>
      <c r="F45" s="16" t="n">
        <v>222738.8</v>
      </c>
      <c r="G45" s="16" t="n">
        <v>36314.1</v>
      </c>
      <c r="H45" s="16" t="n">
        <v>56333.2</v>
      </c>
      <c r="I45" s="16" t="n">
        <v>239041.5</v>
      </c>
      <c r="J45" s="16" t="n">
        <v>26746.7</v>
      </c>
      <c r="K45" s="16" t="n">
        <v>40243.2</v>
      </c>
      <c r="L45" s="16" t="n">
        <v>99440</v>
      </c>
      <c r="M45" s="16" t="n">
        <v>177602.9</v>
      </c>
      <c r="N45" s="16" t="n">
        <v>206658.9</v>
      </c>
      <c r="O45" s="16" t="n">
        <v>165107.1</v>
      </c>
      <c r="P45" s="16" t="n">
        <v>80537</v>
      </c>
      <c r="Q45" s="16" t="n">
        <v>66477.5</v>
      </c>
      <c r="R45" s="16" t="n">
        <v>78495.8</v>
      </c>
      <c r="S45" s="16" t="n">
        <v>154677.9</v>
      </c>
      <c r="T45" s="16" t="n">
        <v>296896</v>
      </c>
      <c r="U45" s="16" t="n">
        <v>63702.8</v>
      </c>
      <c r="V45" s="16" t="n">
        <v>159707.8</v>
      </c>
      <c r="W45" s="16" t="n">
        <v>150332.5</v>
      </c>
      <c r="X45" s="16" t="n">
        <v>159324.2</v>
      </c>
      <c r="Y45" s="16" t="n">
        <v>143857.7</v>
      </c>
      <c r="Z45" s="16" t="n">
        <v>282531.7</v>
      </c>
      <c r="AA45" s="16" t="n">
        <v>66990.9</v>
      </c>
      <c r="AB45" s="16" t="n">
        <v>846485.4</v>
      </c>
      <c r="AC45" s="16" t="n">
        <v>1964178.8</v>
      </c>
      <c r="AD45" s="16" t="n">
        <v>304347.2</v>
      </c>
      <c r="AE45" s="16" t="n">
        <v>14794.5</v>
      </c>
      <c r="AF45" s="16" t="n">
        <v>116261.6</v>
      </c>
      <c r="AG45" s="16" t="n">
        <v>141148</v>
      </c>
      <c r="AH45" s="16" t="n">
        <v>95183.1</v>
      </c>
      <c r="AI45" s="16" t="n">
        <v>557198.8</v>
      </c>
      <c r="AJ45" s="16" t="n">
        <v>455981</v>
      </c>
      <c r="AK45" s="16" t="n">
        <v>316627.3</v>
      </c>
      <c r="AL45" s="16" t="n">
        <v>587539.7</v>
      </c>
      <c r="AM45" s="16" t="n">
        <v>1589645.8</v>
      </c>
      <c r="AN45" s="16" t="n">
        <v>2508263.8</v>
      </c>
      <c r="AO45" s="16" t="n">
        <v>1567460.6</v>
      </c>
      <c r="AP45" s="16" t="n">
        <v>802831.6</v>
      </c>
      <c r="AQ45" s="16" t="n">
        <v>1698647</v>
      </c>
      <c r="AR45" s="16" t="n">
        <v>1092565.5</v>
      </c>
      <c r="AS45" s="16" t="n">
        <v>1515810.4</v>
      </c>
      <c r="AT45" s="16" t="n">
        <v>212704.2</v>
      </c>
      <c r="AU45" s="16" t="n">
        <v>289827.4</v>
      </c>
      <c r="AV45" s="16" t="n">
        <v>21968.8</v>
      </c>
    </row>
    <row r="46" customFormat="false" ht="13.5" hidden="false" customHeight="false" outlineLevel="0" collapsed="false">
      <c r="A46" s="14"/>
      <c r="B46" s="14" t="s">
        <v>164</v>
      </c>
      <c r="C46" s="13"/>
      <c r="D46" s="15" t="n">
        <v>29613.8</v>
      </c>
      <c r="E46" s="15" t="n">
        <v>1946.1</v>
      </c>
      <c r="F46" s="15" t="n">
        <v>15222.4</v>
      </c>
      <c r="G46" s="15" t="n">
        <v>3406.4</v>
      </c>
      <c r="H46" s="15" t="n">
        <v>1217.7</v>
      </c>
      <c r="I46" s="15" t="n">
        <v>20305.9</v>
      </c>
      <c r="J46" s="15" t="n">
        <v>3928.3</v>
      </c>
      <c r="K46" s="15" t="n">
        <v>1003</v>
      </c>
      <c r="L46" s="15" t="n">
        <v>4396.1</v>
      </c>
      <c r="M46" s="15" t="n">
        <v>1790.4</v>
      </c>
      <c r="N46" s="15" t="n">
        <v>5809.2</v>
      </c>
      <c r="O46" s="15" t="n">
        <v>2921.2</v>
      </c>
      <c r="P46" s="15" t="n">
        <v>3046.5</v>
      </c>
      <c r="Q46" s="15" t="n">
        <v>3123.3</v>
      </c>
      <c r="R46" s="15" t="n">
        <v>5105.9</v>
      </c>
      <c r="S46" s="15" t="n">
        <v>3085.9</v>
      </c>
      <c r="T46" s="15" t="n">
        <v>1108.4</v>
      </c>
      <c r="U46" s="15" t="n">
        <v>1234.3</v>
      </c>
      <c r="V46" s="15" t="n">
        <v>3516.5</v>
      </c>
      <c r="W46" s="15" t="n">
        <v>3290.7</v>
      </c>
      <c r="X46" s="15" t="n">
        <v>208.2</v>
      </c>
      <c r="Y46" s="15" t="n">
        <v>1993.9</v>
      </c>
      <c r="Z46" s="15" t="n">
        <v>11278.8</v>
      </c>
      <c r="AA46" s="15" t="n">
        <v>3668.1</v>
      </c>
      <c r="AB46" s="15" t="n">
        <v>21240.6</v>
      </c>
      <c r="AC46" s="15" t="n">
        <v>67286.2</v>
      </c>
      <c r="AD46" s="15" t="n">
        <v>13731.7</v>
      </c>
      <c r="AE46" s="15" t="n">
        <v>447.5</v>
      </c>
      <c r="AF46" s="15" t="n">
        <v>629.9</v>
      </c>
      <c r="AG46" s="15" t="n">
        <v>3552.7</v>
      </c>
      <c r="AH46" s="15" t="n">
        <v>706.4</v>
      </c>
      <c r="AI46" s="15" t="n">
        <v>10563.5</v>
      </c>
      <c r="AJ46" s="15" t="n">
        <v>4233.1</v>
      </c>
      <c r="AK46" s="15" t="n">
        <v>5526.1</v>
      </c>
      <c r="AL46" s="15" t="n">
        <v>1408.4</v>
      </c>
      <c r="AM46" s="15" t="n">
        <v>21622.4</v>
      </c>
      <c r="AN46" s="15" t="n">
        <v>18250.6</v>
      </c>
      <c r="AO46" s="15" t="n">
        <v>13872.4</v>
      </c>
      <c r="AP46" s="15" t="n">
        <v>20052.5</v>
      </c>
      <c r="AQ46" s="15" t="n">
        <v>36384.9</v>
      </c>
      <c r="AR46" s="15" t="n">
        <v>26047.1</v>
      </c>
      <c r="AS46" s="15" t="n">
        <v>26578.3</v>
      </c>
      <c r="AT46" s="15" t="n">
        <v>1987.1</v>
      </c>
      <c r="AU46" s="15" t="n">
        <v>9780.9</v>
      </c>
      <c r="AV46" s="15" t="n">
        <v>3422.2</v>
      </c>
    </row>
    <row r="47" customFormat="false" ht="13.5" hidden="false" customHeight="false" outlineLevel="0" collapsed="false">
      <c r="A47" s="14"/>
      <c r="B47" s="14" t="s">
        <v>165</v>
      </c>
      <c r="C47" s="13"/>
      <c r="D47" s="16" t="n">
        <v>80789.4</v>
      </c>
      <c r="E47" s="16" t="n">
        <v>6559.1</v>
      </c>
      <c r="F47" s="16" t="n">
        <v>25281.6</v>
      </c>
      <c r="G47" s="16" t="n">
        <v>19930.2</v>
      </c>
      <c r="H47" s="16" t="n">
        <v>1766.6</v>
      </c>
      <c r="I47" s="16" t="n">
        <v>37193.1</v>
      </c>
      <c r="J47" s="16" t="n">
        <v>15296</v>
      </c>
      <c r="K47" s="16" t="n">
        <v>2996.7</v>
      </c>
      <c r="L47" s="16" t="n">
        <v>10713.6</v>
      </c>
      <c r="M47" s="16" t="n">
        <v>13725.9</v>
      </c>
      <c r="N47" s="16" t="n">
        <v>13473.1</v>
      </c>
      <c r="O47" s="16" t="n">
        <v>8865.7</v>
      </c>
      <c r="P47" s="16" t="n">
        <v>7554.8</v>
      </c>
      <c r="Q47" s="16" t="n">
        <v>6309.2</v>
      </c>
      <c r="R47" s="16" t="n">
        <v>8567.1</v>
      </c>
      <c r="S47" s="16" t="n">
        <v>8497.2</v>
      </c>
      <c r="T47" s="16" t="n">
        <v>3975.6</v>
      </c>
      <c r="U47" s="16" t="n">
        <v>5105.5</v>
      </c>
      <c r="V47" s="16" t="n">
        <v>9567.6</v>
      </c>
      <c r="W47" s="16" t="n">
        <v>13577.8</v>
      </c>
      <c r="X47" s="16" t="n">
        <v>3471.6</v>
      </c>
      <c r="Y47" s="16" t="n">
        <v>15607.4</v>
      </c>
      <c r="Z47" s="16" t="n">
        <v>34431.7</v>
      </c>
      <c r="AA47" s="16" t="n">
        <v>13465.8</v>
      </c>
      <c r="AB47" s="16" t="n">
        <v>65190.7</v>
      </c>
      <c r="AC47" s="16" t="n">
        <v>204546.5</v>
      </c>
      <c r="AD47" s="16" t="n">
        <v>44272</v>
      </c>
      <c r="AE47" s="16" t="n">
        <v>2699.8</v>
      </c>
      <c r="AF47" s="16" t="n">
        <v>2667.3</v>
      </c>
      <c r="AG47" s="16" t="n">
        <v>15368.3</v>
      </c>
      <c r="AH47" s="16" t="n">
        <v>5362.3</v>
      </c>
      <c r="AI47" s="16" t="n">
        <v>38944.3</v>
      </c>
      <c r="AJ47" s="16" t="n">
        <v>6859.9</v>
      </c>
      <c r="AK47" s="16" t="n">
        <v>18742.6</v>
      </c>
      <c r="AL47" s="16" t="n">
        <v>29623.4</v>
      </c>
      <c r="AM47" s="16" t="n">
        <v>111263.9</v>
      </c>
      <c r="AN47" s="16" t="n">
        <v>159395</v>
      </c>
      <c r="AO47" s="16" t="n">
        <v>72644</v>
      </c>
      <c r="AP47" s="16" t="n">
        <v>55404.4</v>
      </c>
      <c r="AQ47" s="16" t="n">
        <v>165073.2</v>
      </c>
      <c r="AR47" s="16" t="n">
        <v>106655</v>
      </c>
      <c r="AS47" s="16" t="n">
        <v>69101.1</v>
      </c>
      <c r="AT47" s="16" t="n">
        <v>5464.3</v>
      </c>
      <c r="AU47" s="16" t="n">
        <v>30490.4</v>
      </c>
      <c r="AV47" s="16" t="n">
        <v>19950.3</v>
      </c>
    </row>
    <row r="48" customFormat="false" ht="13.5" hidden="false" customHeight="false" outlineLevel="0" collapsed="false">
      <c r="A48" s="14"/>
      <c r="B48" s="14" t="s">
        <v>166</v>
      </c>
      <c r="C48" s="13"/>
      <c r="D48" s="15" t="n">
        <v>74.6</v>
      </c>
      <c r="E48" s="15" t="n">
        <v>2.6</v>
      </c>
      <c r="F48" s="15" t="n">
        <v>6462.8</v>
      </c>
      <c r="G48" s="15" t="n">
        <v>49.9</v>
      </c>
      <c r="H48" s="15" t="n">
        <v>142</v>
      </c>
      <c r="I48" s="15" t="n">
        <v>19.2</v>
      </c>
      <c r="J48" s="15" t="n">
        <v>48.5</v>
      </c>
      <c r="K48" s="15" t="n">
        <v>2.4</v>
      </c>
      <c r="L48" s="15" t="n">
        <v>7.1</v>
      </c>
      <c r="M48" s="15" t="n">
        <v>1248.1</v>
      </c>
      <c r="N48" s="15" t="n">
        <v>37.5</v>
      </c>
      <c r="O48" s="15" t="n">
        <v>0.1</v>
      </c>
      <c r="P48" s="15" t="n">
        <v>6.9</v>
      </c>
      <c r="Q48" s="15" t="n">
        <v>13.9</v>
      </c>
      <c r="R48" s="15" t="n">
        <v>16.1</v>
      </c>
      <c r="S48" s="15" t="n">
        <v>5.7</v>
      </c>
      <c r="T48" s="15" t="n">
        <v>3.9</v>
      </c>
      <c r="U48" s="15" t="n">
        <v>8.5</v>
      </c>
      <c r="V48" s="15" t="n">
        <v>8.3</v>
      </c>
      <c r="W48" s="15" t="n">
        <v>0</v>
      </c>
      <c r="X48" s="15" t="n">
        <v>76</v>
      </c>
      <c r="Y48" s="15" t="n">
        <v>7.5</v>
      </c>
      <c r="Z48" s="15" t="n">
        <v>67.5</v>
      </c>
      <c r="AA48" s="15" t="n">
        <v>49.8</v>
      </c>
      <c r="AB48" s="15" t="n">
        <v>236.6</v>
      </c>
      <c r="AC48" s="15" t="n">
        <v>694.6</v>
      </c>
      <c r="AD48" s="15" t="n">
        <v>24.7</v>
      </c>
      <c r="AE48" s="15" t="n">
        <v>78.2</v>
      </c>
      <c r="AF48" s="15" t="n">
        <v>140.6</v>
      </c>
      <c r="AG48" s="15" t="n">
        <v>41.2</v>
      </c>
      <c r="AH48" s="15" t="n">
        <v>7.1</v>
      </c>
      <c r="AI48" s="15" t="n">
        <v>101.6</v>
      </c>
      <c r="AJ48" s="15" t="n">
        <v>31.6</v>
      </c>
      <c r="AK48" s="15" t="n">
        <v>217.9</v>
      </c>
      <c r="AL48" s="15" t="n">
        <v>7.6</v>
      </c>
      <c r="AM48" s="15" t="n">
        <v>840.2</v>
      </c>
      <c r="AN48" s="15" t="n">
        <v>327.3</v>
      </c>
      <c r="AO48" s="15" t="n">
        <v>301.3</v>
      </c>
      <c r="AP48" s="15" t="n">
        <v>41.7</v>
      </c>
      <c r="AQ48" s="15" t="n">
        <v>1606.7</v>
      </c>
      <c r="AR48" s="15" t="n">
        <v>486.9</v>
      </c>
      <c r="AS48" s="15" t="n">
        <v>213.5</v>
      </c>
      <c r="AT48" s="15" t="n">
        <v>1.2</v>
      </c>
      <c r="AU48" s="15" t="n">
        <v>14.2</v>
      </c>
      <c r="AV48" s="15" t="n">
        <v>10.4</v>
      </c>
    </row>
    <row r="49" customFormat="false" ht="13.5" hidden="false" customHeight="false" outlineLevel="0" collapsed="false">
      <c r="A49" s="14"/>
      <c r="B49" s="14" t="s">
        <v>167</v>
      </c>
      <c r="C49" s="13"/>
      <c r="D49" s="16" t="n">
        <v>2178.8</v>
      </c>
      <c r="E49" s="16" t="n">
        <v>15.3</v>
      </c>
      <c r="F49" s="16" t="n">
        <v>307.9</v>
      </c>
      <c r="G49" s="16" t="n">
        <v>736.9</v>
      </c>
      <c r="H49" s="16" t="n">
        <v>8.2</v>
      </c>
      <c r="I49" s="16" t="n">
        <v>1435.6</v>
      </c>
      <c r="J49" s="16" t="n">
        <v>839</v>
      </c>
      <c r="K49" s="16" t="n">
        <v>151.9</v>
      </c>
      <c r="L49" s="16" t="n">
        <v>363.8</v>
      </c>
      <c r="M49" s="16" t="n">
        <v>126.2</v>
      </c>
      <c r="N49" s="16" t="n">
        <v>454.9</v>
      </c>
      <c r="O49" s="16" t="n">
        <v>275</v>
      </c>
      <c r="P49" s="16" t="n">
        <v>477.1</v>
      </c>
      <c r="Q49" s="16" t="n">
        <v>508.3</v>
      </c>
      <c r="R49" s="16" t="n">
        <v>501.7</v>
      </c>
      <c r="S49" s="16" t="n">
        <v>963.1</v>
      </c>
      <c r="T49" s="16" t="n">
        <v>249.5</v>
      </c>
      <c r="U49" s="16" t="n">
        <v>501.2</v>
      </c>
      <c r="V49" s="16" t="n">
        <v>679.9</v>
      </c>
      <c r="W49" s="16" t="n">
        <v>282.8</v>
      </c>
      <c r="X49" s="16" t="n">
        <v>111.4</v>
      </c>
      <c r="Y49" s="16" t="n">
        <v>847.5</v>
      </c>
      <c r="Z49" s="16" t="n">
        <v>1812.5</v>
      </c>
      <c r="AA49" s="16" t="n">
        <v>557.3</v>
      </c>
      <c r="AB49" s="16" t="n">
        <v>2357.5</v>
      </c>
      <c r="AC49" s="16" t="n">
        <v>8454.4</v>
      </c>
      <c r="AD49" s="16" t="n">
        <v>1850.7</v>
      </c>
      <c r="AE49" s="16" t="n">
        <v>48.2</v>
      </c>
      <c r="AF49" s="16" t="n">
        <v>97.7</v>
      </c>
      <c r="AG49" s="16" t="n">
        <v>902</v>
      </c>
      <c r="AH49" s="16" t="n">
        <v>194.5</v>
      </c>
      <c r="AI49" s="16" t="n">
        <v>1513.2</v>
      </c>
      <c r="AJ49" s="16" t="n">
        <v>538.6</v>
      </c>
      <c r="AK49" s="16" t="n">
        <v>1066</v>
      </c>
      <c r="AL49" s="16" t="n">
        <v>2227.3</v>
      </c>
      <c r="AM49" s="16" t="n">
        <v>3756.6</v>
      </c>
      <c r="AN49" s="16" t="n">
        <v>5968.5</v>
      </c>
      <c r="AO49" s="16" t="n">
        <v>2185.9</v>
      </c>
      <c r="AP49" s="16" t="n">
        <v>1472.1</v>
      </c>
      <c r="AQ49" s="16" t="n">
        <v>3673.9</v>
      </c>
      <c r="AR49" s="16" t="n">
        <v>2237</v>
      </c>
      <c r="AS49" s="16" t="n">
        <v>2229.6</v>
      </c>
      <c r="AT49" s="16" t="n">
        <v>648.2</v>
      </c>
      <c r="AU49" s="16" t="n">
        <v>548.5</v>
      </c>
      <c r="AV49" s="16" t="n">
        <v>77.4</v>
      </c>
    </row>
    <row r="50" customFormat="false" ht="13.5" hidden="false" customHeight="false" outlineLevel="0" collapsed="false">
      <c r="A50" s="14"/>
      <c r="B50" s="14" t="s">
        <v>168</v>
      </c>
      <c r="C50" s="13"/>
      <c r="D50" s="15" t="n">
        <v>4254.5</v>
      </c>
      <c r="E50" s="15" t="n">
        <v>1687.9</v>
      </c>
      <c r="F50" s="15" t="n">
        <v>0</v>
      </c>
      <c r="G50" s="15" t="n">
        <v>284.8</v>
      </c>
      <c r="H50" s="15" t="n">
        <v>67.1</v>
      </c>
      <c r="I50" s="15" t="n">
        <v>526</v>
      </c>
      <c r="J50" s="15" t="n">
        <v>3740.5</v>
      </c>
      <c r="K50" s="15" t="n">
        <v>544.6</v>
      </c>
      <c r="L50" s="15" t="n">
        <v>107.7</v>
      </c>
      <c r="M50" s="15" t="n">
        <v>88.5</v>
      </c>
      <c r="N50" s="15" t="n">
        <v>61.7</v>
      </c>
      <c r="O50" s="15" t="n">
        <v>35.6</v>
      </c>
      <c r="P50" s="15" t="n">
        <v>99.4</v>
      </c>
      <c r="Q50" s="15" t="n">
        <v>48.6</v>
      </c>
      <c r="R50" s="15" t="n">
        <v>161</v>
      </c>
      <c r="S50" s="15" t="n">
        <v>116.1</v>
      </c>
      <c r="T50" s="15" t="n">
        <v>196.4</v>
      </c>
      <c r="U50" s="15" t="n">
        <v>79</v>
      </c>
      <c r="V50" s="15" t="n">
        <v>102.6</v>
      </c>
      <c r="W50" s="15" t="n">
        <v>219.5</v>
      </c>
      <c r="X50" s="15" t="n">
        <v>46.6</v>
      </c>
      <c r="Y50" s="15" t="n">
        <v>115.4</v>
      </c>
      <c r="Z50" s="15" t="n">
        <v>66</v>
      </c>
      <c r="AA50" s="15" t="n">
        <v>92.1</v>
      </c>
      <c r="AB50" s="15" t="n">
        <v>1842.3</v>
      </c>
      <c r="AC50" s="15" t="n">
        <v>2059.8</v>
      </c>
      <c r="AD50" s="15" t="n">
        <v>608.1</v>
      </c>
      <c r="AE50" s="15" t="n">
        <v>90</v>
      </c>
      <c r="AF50" s="15" t="n">
        <v>88.6</v>
      </c>
      <c r="AG50" s="15" t="n">
        <v>345.1</v>
      </c>
      <c r="AH50" s="15" t="n">
        <v>143.6</v>
      </c>
      <c r="AI50" s="15" t="n">
        <v>1033.2</v>
      </c>
      <c r="AJ50" s="15" t="n">
        <v>132.5</v>
      </c>
      <c r="AK50" s="15" t="n">
        <v>417.5</v>
      </c>
      <c r="AL50" s="15" t="n">
        <v>82.3</v>
      </c>
      <c r="AM50" s="15" t="n">
        <v>373.9</v>
      </c>
      <c r="AN50" s="15" t="n">
        <v>862.1</v>
      </c>
      <c r="AO50" s="15" t="n">
        <v>260.2</v>
      </c>
      <c r="AP50" s="15" t="n">
        <v>191.6</v>
      </c>
      <c r="AQ50" s="15" t="n">
        <v>325.5</v>
      </c>
      <c r="AR50" s="15" t="n">
        <v>336</v>
      </c>
      <c r="AS50" s="15" t="n">
        <v>571.9</v>
      </c>
      <c r="AT50" s="15" t="n">
        <v>219.4</v>
      </c>
      <c r="AU50" s="15" t="n">
        <v>321.9</v>
      </c>
      <c r="AV50" s="15" t="n">
        <v>0</v>
      </c>
    </row>
    <row r="51" customFormat="false" ht="21" hidden="false" customHeight="false" outlineLevel="0" collapsed="false">
      <c r="A51" s="14"/>
      <c r="B51" s="14" t="s">
        <v>169</v>
      </c>
      <c r="C51" s="13"/>
      <c r="D51" s="16" t="n">
        <v>843880.1</v>
      </c>
      <c r="E51" s="16" t="n">
        <v>96076.8</v>
      </c>
      <c r="F51" s="16" t="n">
        <v>216758.1</v>
      </c>
      <c r="G51" s="16" t="n">
        <v>90269.2</v>
      </c>
      <c r="H51" s="16" t="n">
        <v>7304</v>
      </c>
      <c r="I51" s="16" t="n">
        <v>410259.2</v>
      </c>
      <c r="J51" s="16" t="n">
        <v>207605.2</v>
      </c>
      <c r="K51" s="16" t="n">
        <v>50768</v>
      </c>
      <c r="L51" s="16" t="n">
        <v>119092.6</v>
      </c>
      <c r="M51" s="16" t="n">
        <v>163688.6</v>
      </c>
      <c r="N51" s="16" t="n">
        <v>318732.3</v>
      </c>
      <c r="O51" s="16" t="n">
        <v>120363.1</v>
      </c>
      <c r="P51" s="16" t="n">
        <v>109610</v>
      </c>
      <c r="Q51" s="16" t="n">
        <v>341693</v>
      </c>
      <c r="R51" s="16" t="n">
        <v>418983.2</v>
      </c>
      <c r="S51" s="16" t="n">
        <v>218884.8</v>
      </c>
      <c r="T51" s="16" t="n">
        <v>256663.1</v>
      </c>
      <c r="U51" s="16" t="n">
        <v>182307</v>
      </c>
      <c r="V51" s="16" t="n">
        <v>242981.3</v>
      </c>
      <c r="W51" s="16" t="n">
        <v>238330</v>
      </c>
      <c r="X51" s="16" t="n">
        <v>45583.1</v>
      </c>
      <c r="Y51" s="16" t="n">
        <v>115354.9</v>
      </c>
      <c r="Z51" s="16" t="n">
        <v>313879.1</v>
      </c>
      <c r="AA51" s="16" t="n">
        <v>70902.6</v>
      </c>
      <c r="AB51" s="16" t="n">
        <v>911216.3</v>
      </c>
      <c r="AC51" s="16" t="n">
        <v>1236933.5</v>
      </c>
      <c r="AD51" s="16" t="n">
        <v>373270.7</v>
      </c>
      <c r="AE51" s="16" t="n">
        <v>31054.1</v>
      </c>
      <c r="AF51" s="16" t="n">
        <v>39273.3</v>
      </c>
      <c r="AG51" s="16" t="n">
        <v>69626</v>
      </c>
      <c r="AH51" s="16" t="n">
        <v>47995.2</v>
      </c>
      <c r="AI51" s="16" t="n">
        <v>229854.1</v>
      </c>
      <c r="AJ51" s="16" t="n">
        <v>39919.8</v>
      </c>
      <c r="AK51" s="16" t="n">
        <v>108772.4</v>
      </c>
      <c r="AL51" s="16" t="n">
        <v>251082.1</v>
      </c>
      <c r="AM51" s="16" t="n">
        <v>982413.1</v>
      </c>
      <c r="AN51" s="16" t="n">
        <v>899111.2</v>
      </c>
      <c r="AO51" s="16" t="n">
        <v>280702.5</v>
      </c>
      <c r="AP51" s="16" t="n">
        <v>410000.8</v>
      </c>
      <c r="AQ51" s="16" t="n">
        <v>611110.2</v>
      </c>
      <c r="AR51" s="16" t="n">
        <v>473067.7</v>
      </c>
      <c r="AS51" s="16" t="n">
        <v>287343.5</v>
      </c>
      <c r="AT51" s="16" t="n">
        <v>90955.5</v>
      </c>
      <c r="AU51" s="16" t="n">
        <v>216450.9</v>
      </c>
      <c r="AV51" s="16" t="n">
        <v>0</v>
      </c>
    </row>
    <row r="52" customFormat="false" ht="13.5" hidden="false" customHeight="false" outlineLevel="0" collapsed="false">
      <c r="A52" s="14"/>
      <c r="B52" s="14" t="s">
        <v>170</v>
      </c>
      <c r="C52" s="13"/>
      <c r="D52" s="15" t="n">
        <v>1593.3</v>
      </c>
      <c r="E52" s="15" t="n">
        <v>148.4</v>
      </c>
      <c r="F52" s="15" t="n">
        <v>68.6</v>
      </c>
      <c r="G52" s="15" t="n">
        <v>102.8</v>
      </c>
      <c r="H52" s="15" t="n">
        <v>74.3</v>
      </c>
      <c r="I52" s="15" t="n">
        <v>1817.4</v>
      </c>
      <c r="J52" s="15" t="n">
        <v>406.5</v>
      </c>
      <c r="K52" s="15" t="n">
        <v>324.5</v>
      </c>
      <c r="L52" s="15" t="n">
        <v>361.2</v>
      </c>
      <c r="M52" s="15" t="n">
        <v>640.3</v>
      </c>
      <c r="N52" s="15" t="n">
        <v>161.3</v>
      </c>
      <c r="O52" s="15" t="n">
        <v>439.6</v>
      </c>
      <c r="P52" s="15" t="n">
        <v>298.8</v>
      </c>
      <c r="Q52" s="15" t="n">
        <v>435.1</v>
      </c>
      <c r="R52" s="15" t="n">
        <v>74</v>
      </c>
      <c r="S52" s="15" t="n">
        <v>885.9</v>
      </c>
      <c r="T52" s="15" t="n">
        <v>301.5</v>
      </c>
      <c r="U52" s="15" t="n">
        <v>342.3</v>
      </c>
      <c r="V52" s="15" t="n">
        <v>336.9</v>
      </c>
      <c r="W52" s="15" t="n">
        <v>101</v>
      </c>
      <c r="X52" s="15" t="n">
        <v>109.7</v>
      </c>
      <c r="Y52" s="15" t="n">
        <v>604.3</v>
      </c>
      <c r="Z52" s="15" t="n">
        <v>1324.7</v>
      </c>
      <c r="AA52" s="15" t="n">
        <v>661.5</v>
      </c>
      <c r="AB52" s="15" t="n">
        <v>2587.8</v>
      </c>
      <c r="AC52" s="15" t="n">
        <v>6145.2</v>
      </c>
      <c r="AD52" s="15" t="n">
        <v>1175.3</v>
      </c>
      <c r="AE52" s="15" t="n">
        <v>214.7</v>
      </c>
      <c r="AF52" s="15" t="n">
        <v>58.2</v>
      </c>
      <c r="AG52" s="15" t="n">
        <v>680.5</v>
      </c>
      <c r="AH52" s="15" t="n">
        <v>266.3</v>
      </c>
      <c r="AI52" s="15" t="n">
        <v>3289.9</v>
      </c>
      <c r="AJ52" s="15" t="n">
        <v>456.1</v>
      </c>
      <c r="AK52" s="15" t="n">
        <v>938.6</v>
      </c>
      <c r="AL52" s="15" t="n">
        <v>1040.5</v>
      </c>
      <c r="AM52" s="15" t="n">
        <v>3104.3</v>
      </c>
      <c r="AN52" s="15" t="n">
        <v>4684.8</v>
      </c>
      <c r="AO52" s="15" t="n">
        <v>2979.6</v>
      </c>
      <c r="AP52" s="15" t="n">
        <v>1265.5</v>
      </c>
      <c r="AQ52" s="15" t="n">
        <v>2767.8</v>
      </c>
      <c r="AR52" s="15" t="n">
        <v>2491.1</v>
      </c>
      <c r="AS52" s="15" t="n">
        <v>2519.9</v>
      </c>
      <c r="AT52" s="15" t="n">
        <v>1012.5</v>
      </c>
      <c r="AU52" s="15" t="n">
        <v>837</v>
      </c>
      <c r="AV52" s="15" t="n">
        <v>19.6</v>
      </c>
    </row>
    <row r="53" customFormat="false" ht="13.5" hidden="false" customHeight="false" outlineLevel="0" collapsed="false">
      <c r="A53" s="14"/>
      <c r="B53" s="17" t="s">
        <v>171</v>
      </c>
      <c r="C53" s="13"/>
      <c r="D53" s="16" t="n">
        <v>453.2</v>
      </c>
      <c r="E53" s="16" t="n">
        <v>39.6</v>
      </c>
      <c r="F53" s="16" t="n">
        <v>4.8</v>
      </c>
      <c r="G53" s="16" t="n">
        <v>10.5</v>
      </c>
      <c r="H53" s="16" t="n">
        <v>2.4</v>
      </c>
      <c r="I53" s="16" t="n">
        <v>357.2</v>
      </c>
      <c r="J53" s="16" t="n">
        <v>17.3</v>
      </c>
      <c r="K53" s="16" t="n">
        <v>59.8</v>
      </c>
      <c r="L53" s="16" t="n">
        <v>45.2</v>
      </c>
      <c r="M53" s="16" t="n">
        <v>5.1</v>
      </c>
      <c r="N53" s="16" t="n">
        <v>28.5</v>
      </c>
      <c r="O53" s="16" t="n">
        <v>145</v>
      </c>
      <c r="P53" s="16" t="n">
        <v>31.1</v>
      </c>
      <c r="Q53" s="16" t="n">
        <v>130.5</v>
      </c>
      <c r="R53" s="16" t="n">
        <v>19.4</v>
      </c>
      <c r="S53" s="16" t="n">
        <v>113.5</v>
      </c>
      <c r="T53" s="16" t="n">
        <v>23.4</v>
      </c>
      <c r="U53" s="16" t="n">
        <v>13.2</v>
      </c>
      <c r="V53" s="16" t="n">
        <v>25.8</v>
      </c>
      <c r="W53" s="16" t="n">
        <v>5.2</v>
      </c>
      <c r="X53" s="16" t="n">
        <v>1.7</v>
      </c>
      <c r="Y53" s="16" t="n">
        <v>157.5</v>
      </c>
      <c r="Z53" s="16" t="n">
        <v>294.9</v>
      </c>
      <c r="AA53" s="16" t="n">
        <v>169.5</v>
      </c>
      <c r="AB53" s="16" t="n">
        <v>1303</v>
      </c>
      <c r="AC53" s="16" t="n">
        <v>2349.7</v>
      </c>
      <c r="AD53" s="16" t="n">
        <v>200.1</v>
      </c>
      <c r="AE53" s="16" t="n">
        <v>632.9</v>
      </c>
      <c r="AF53" s="16" t="n">
        <v>25.1</v>
      </c>
      <c r="AG53" s="16" t="n">
        <v>614.9</v>
      </c>
      <c r="AH53" s="16" t="n">
        <v>45.6</v>
      </c>
      <c r="AI53" s="16" t="n">
        <v>1504.9</v>
      </c>
      <c r="AJ53" s="16" t="n">
        <v>364.6</v>
      </c>
      <c r="AK53" s="16" t="n">
        <v>376.3</v>
      </c>
      <c r="AL53" s="16" t="n">
        <v>552</v>
      </c>
      <c r="AM53" s="16" t="n">
        <v>1928.7</v>
      </c>
      <c r="AN53" s="16" t="n">
        <v>2108.7</v>
      </c>
      <c r="AO53" s="16" t="n">
        <v>1714.3</v>
      </c>
      <c r="AP53" s="16" t="n">
        <v>407</v>
      </c>
      <c r="AQ53" s="16" t="n">
        <v>1844.7</v>
      </c>
      <c r="AR53" s="16" t="n">
        <v>1266.3</v>
      </c>
      <c r="AS53" s="16" t="n">
        <v>835.7</v>
      </c>
      <c r="AT53" s="16" t="n">
        <v>374.6</v>
      </c>
      <c r="AU53" s="16" t="n">
        <v>368.1</v>
      </c>
      <c r="AV53" s="16" t="n">
        <v>197.8</v>
      </c>
    </row>
    <row r="54" customFormat="false" ht="13.5" hidden="false" customHeight="false" outlineLevel="0" collapsed="false">
      <c r="A54" s="14"/>
      <c r="B54" s="18" t="s">
        <v>172</v>
      </c>
      <c r="C54" s="13"/>
      <c r="D54" s="19" t="n">
        <f aca="false" t="array" ref="D54:AV54">'$ million'!B4:AT4</f>
        <v>24954.9906953405</v>
      </c>
      <c r="E54" s="19" t="n">
        <v>85.7221283901121</v>
      </c>
      <c r="F54" s="19" t="n">
        <v>11.7076703531569</v>
      </c>
      <c r="G54" s="19" t="n">
        <v>121.613584936253</v>
      </c>
      <c r="H54" s="19" t="n">
        <v>14.456909646091</v>
      </c>
      <c r="I54" s="19" t="n">
        <v>740.119645919451</v>
      </c>
      <c r="J54" s="19" t="n">
        <v>456.431381680134</v>
      </c>
      <c r="K54" s="19" t="n">
        <v>154.767516414301</v>
      </c>
      <c r="L54" s="19" t="n">
        <v>196.820789120307</v>
      </c>
      <c r="M54" s="19" t="n">
        <v>70.6587815259145</v>
      </c>
      <c r="N54" s="19" t="n">
        <v>264.013629546956</v>
      </c>
      <c r="O54" s="19" t="n">
        <v>34.1930525251056</v>
      </c>
      <c r="P54" s="19" t="n">
        <v>106.303456886657</v>
      </c>
      <c r="Q54" s="19" t="n">
        <v>254.224480680992</v>
      </c>
      <c r="R54" s="19" t="n">
        <v>133.133300367649</v>
      </c>
      <c r="S54" s="19" t="n">
        <v>260.735983415811</v>
      </c>
      <c r="T54" s="19" t="n">
        <v>315.159797632149</v>
      </c>
      <c r="U54" s="19" t="n">
        <v>260.648404360871</v>
      </c>
      <c r="V54" s="19" t="n">
        <v>578.29106820058</v>
      </c>
      <c r="W54" s="19" t="n">
        <v>97.0025612519868</v>
      </c>
      <c r="X54" s="19" t="n">
        <v>271.678986330614</v>
      </c>
      <c r="Y54" s="19" t="n">
        <v>480.16968452173</v>
      </c>
      <c r="Z54" s="19" t="n">
        <v>81.5316245102826</v>
      </c>
      <c r="AA54" s="19" t="n">
        <v>484.02318450663</v>
      </c>
      <c r="AB54" s="19" t="n">
        <v>16514.3168081325</v>
      </c>
      <c r="AC54" s="19" t="n">
        <v>9931.22334917009</v>
      </c>
      <c r="AD54" s="19" t="n">
        <v>1609.40569457564</v>
      </c>
      <c r="AE54" s="19" t="n">
        <v>51.6622945785076</v>
      </c>
      <c r="AF54" s="19" t="n">
        <v>63.8872303520824</v>
      </c>
      <c r="AG54" s="19" t="n">
        <v>824.498981404795</v>
      </c>
      <c r="AH54" s="19" t="n">
        <v>21.8874114087605</v>
      </c>
      <c r="AI54" s="19" t="n">
        <v>1940.95370586427</v>
      </c>
      <c r="AJ54" s="19" t="n">
        <v>119.81598878821</v>
      </c>
      <c r="AK54" s="19" t="n">
        <v>145.518044886613</v>
      </c>
      <c r="AL54" s="19" t="n">
        <v>187.330681603201</v>
      </c>
      <c r="AM54" s="19" t="n">
        <v>2528.64859388256</v>
      </c>
      <c r="AN54" s="19" t="n">
        <v>22.6006719405743</v>
      </c>
      <c r="AO54" s="19" t="n">
        <v>1429.91207793318</v>
      </c>
      <c r="AP54" s="19" t="n">
        <v>1447.7734785357</v>
      </c>
      <c r="AQ54" s="19" t="n">
        <v>3449.3682036509</v>
      </c>
      <c r="AR54" s="19" t="n">
        <v>2762.59189887943</v>
      </c>
      <c r="AS54" s="19" t="n">
        <v>878.63707808865</v>
      </c>
      <c r="AT54" s="19" t="n">
        <v>72.2527074316816</v>
      </c>
      <c r="AU54" s="19" t="n">
        <v>789.367646454413</v>
      </c>
      <c r="AV54" s="19" t="n">
        <v>927.037804672897</v>
      </c>
    </row>
    <row r="55" customFormat="false" ht="13.5" hidden="false" customHeight="false" outlineLevel="0" collapsed="false">
      <c r="A55" s="14"/>
      <c r="B55" s="18" t="s">
        <v>173</v>
      </c>
      <c r="C55" s="13"/>
      <c r="D55" s="19" t="n">
        <f aca="false" t="array" ref="D55:AV55">'$ million'!B8:AT8</f>
        <v>56.4710782881627</v>
      </c>
      <c r="E55" s="19" t="n">
        <v>37.9836396406932</v>
      </c>
      <c r="F55" s="19" t="n">
        <v>0</v>
      </c>
      <c r="G55" s="19" t="n">
        <v>212.938585864492</v>
      </c>
      <c r="H55" s="19" t="n">
        <v>0</v>
      </c>
      <c r="I55" s="19" t="n">
        <v>162.793328003481</v>
      </c>
      <c r="J55" s="19" t="n">
        <v>222.516807900119</v>
      </c>
      <c r="K55" s="19" t="n">
        <v>85.5241594891779</v>
      </c>
      <c r="L55" s="19" t="n">
        <v>15.1131407199934</v>
      </c>
      <c r="M55" s="19" t="n">
        <v>0</v>
      </c>
      <c r="N55" s="19" t="n">
        <v>11.6653277333763</v>
      </c>
      <c r="O55" s="19" t="n">
        <v>1.95557772165829</v>
      </c>
      <c r="P55" s="19" t="n">
        <v>4.03721184697749</v>
      </c>
      <c r="Q55" s="19" t="n">
        <v>125.59646813403</v>
      </c>
      <c r="R55" s="19" t="n">
        <v>2.09526184463389</v>
      </c>
      <c r="S55" s="19" t="n">
        <v>31.2074772306445</v>
      </c>
      <c r="T55" s="19" t="n">
        <v>0</v>
      </c>
      <c r="U55" s="19" t="n">
        <v>0</v>
      </c>
      <c r="V55" s="19" t="n">
        <v>0</v>
      </c>
      <c r="W55" s="19" t="n">
        <v>0</v>
      </c>
      <c r="X55" s="19" t="n">
        <v>0</v>
      </c>
      <c r="Y55" s="19" t="n">
        <v>64.9394894643358</v>
      </c>
      <c r="Z55" s="19" t="n">
        <v>100.138686325464</v>
      </c>
      <c r="AA55" s="19" t="n">
        <v>37.9836396406932</v>
      </c>
      <c r="AB55" s="19" t="n">
        <v>577.811730291757</v>
      </c>
      <c r="AC55" s="19" t="n">
        <v>864.415556671533</v>
      </c>
      <c r="AD55" s="19" t="n">
        <v>482.18799610691</v>
      </c>
      <c r="AE55" s="19" t="n">
        <v>3.47849393506788</v>
      </c>
      <c r="AF55" s="19" t="n">
        <v>4.31166613508414</v>
      </c>
      <c r="AG55" s="19" t="n">
        <v>48.6989150909504</v>
      </c>
      <c r="AH55" s="19" t="n">
        <v>0</v>
      </c>
      <c r="AI55" s="19" t="n">
        <v>181.861062522107</v>
      </c>
      <c r="AJ55" s="19" t="n">
        <v>77.6755466826935</v>
      </c>
      <c r="AK55" s="19" t="n">
        <v>54.7004394279036</v>
      </c>
      <c r="AL55" s="19" t="n">
        <v>33.3708050487913</v>
      </c>
      <c r="AM55" s="19" t="n">
        <v>237.10999290857</v>
      </c>
      <c r="AN55" s="19" t="n">
        <v>698.668765512144</v>
      </c>
      <c r="AO55" s="19" t="n">
        <v>208.334508332287</v>
      </c>
      <c r="AP55" s="19" t="n">
        <v>334.946640467931</v>
      </c>
      <c r="AQ55" s="19" t="n">
        <v>561.697458929039</v>
      </c>
      <c r="AR55" s="19" t="n">
        <v>276.244651932314</v>
      </c>
      <c r="AS55" s="19" t="n">
        <v>178.408004372953</v>
      </c>
      <c r="AT55" s="19" t="n">
        <v>20.7461570503198</v>
      </c>
      <c r="AU55" s="19" t="n">
        <v>171.956786595489</v>
      </c>
      <c r="AV55" s="19" t="n">
        <v>310.292526747613</v>
      </c>
    </row>
    <row r="56" customFormat="false" ht="13.5" hidden="false" customHeight="false" outlineLevel="0" collapsed="false">
      <c r="A56" s="14"/>
      <c r="B56" s="18" t="s">
        <v>174</v>
      </c>
      <c r="C56" s="13"/>
      <c r="D56" s="19" t="n">
        <f aca="false" t="array" ref="D56:AV56">'$ million'!B12:AT12</f>
        <v>27185.6935859579</v>
      </c>
      <c r="E56" s="19" t="n">
        <v>848.865893992929</v>
      </c>
      <c r="F56" s="19" t="n">
        <v>5613.28585470913</v>
      </c>
      <c r="G56" s="19" t="n">
        <v>18419.1367749753</v>
      </c>
      <c r="H56" s="19" t="n">
        <v>2819.33058274827</v>
      </c>
      <c r="I56" s="19" t="n">
        <v>8436.72846987231</v>
      </c>
      <c r="J56" s="19" t="n">
        <v>8102.46532338666</v>
      </c>
      <c r="K56" s="19" t="n">
        <v>2123.01757136349</v>
      </c>
      <c r="L56" s="19" t="n">
        <v>1311.72406367661</v>
      </c>
      <c r="M56" s="19" t="n">
        <v>1143.30891048709</v>
      </c>
      <c r="N56" s="19" t="n">
        <v>1243.14422081066</v>
      </c>
      <c r="O56" s="19" t="n">
        <v>743.494459995885</v>
      </c>
      <c r="P56" s="19" t="n">
        <v>1142.37432232314</v>
      </c>
      <c r="Q56" s="19" t="n">
        <v>2828.51333284542</v>
      </c>
      <c r="R56" s="19" t="n">
        <v>1106.8599720931</v>
      </c>
      <c r="S56" s="19" t="n">
        <v>4019.43891877419</v>
      </c>
      <c r="T56" s="19" t="n">
        <v>178.411697474787</v>
      </c>
      <c r="U56" s="19" t="n">
        <v>1403.18357121441</v>
      </c>
      <c r="V56" s="19" t="n">
        <v>201.823722493195</v>
      </c>
      <c r="W56" s="19" t="n">
        <v>229.778555802187</v>
      </c>
      <c r="X56" s="19" t="n">
        <v>82.8471001535663</v>
      </c>
      <c r="Y56" s="19" t="n">
        <v>6146.30131486279</v>
      </c>
      <c r="Z56" s="19" t="n">
        <v>2674.94553818045</v>
      </c>
      <c r="AA56" s="19" t="n">
        <v>2880.01324348583</v>
      </c>
      <c r="AB56" s="19" t="n">
        <v>14471.3201544678</v>
      </c>
      <c r="AC56" s="19" t="n">
        <v>33476.5295393652</v>
      </c>
      <c r="AD56" s="19" t="n">
        <v>18552.6276727292</v>
      </c>
      <c r="AE56" s="19" t="n">
        <v>168.191040134893</v>
      </c>
      <c r="AF56" s="19" t="n">
        <v>235.388432863611</v>
      </c>
      <c r="AG56" s="19" t="n">
        <v>1345.64777494287</v>
      </c>
      <c r="AH56" s="19" t="n">
        <v>396.026313307132</v>
      </c>
      <c r="AI56" s="19" t="n">
        <v>5930.0947314836</v>
      </c>
      <c r="AJ56" s="19" t="n">
        <v>314.145284098105</v>
      </c>
      <c r="AK56" s="19" t="n">
        <v>1012.58283658134</v>
      </c>
      <c r="AL56" s="19" t="n">
        <v>399.306700180392</v>
      </c>
      <c r="AM56" s="19" t="n">
        <v>11216.5069726394</v>
      </c>
      <c r="AN56" s="19" t="n">
        <v>1675.26162601859</v>
      </c>
      <c r="AO56" s="19" t="n">
        <v>16333.5595382536</v>
      </c>
      <c r="AP56" s="19" t="n">
        <v>7406.12025631358</v>
      </c>
      <c r="AQ56" s="19" t="n">
        <v>17980.8283901513</v>
      </c>
      <c r="AR56" s="19" t="n">
        <v>4503.44402016196</v>
      </c>
      <c r="AS56" s="19" t="n">
        <v>5553.66683730869</v>
      </c>
      <c r="AT56" s="19" t="n">
        <v>262.792719927896</v>
      </c>
      <c r="AU56" s="19" t="n">
        <v>1459.21858902816</v>
      </c>
      <c r="AV56" s="19" t="n">
        <v>404.12202102722</v>
      </c>
    </row>
    <row r="57" customFormat="false" ht="13.5" hidden="false" customHeight="false" outlineLevel="0" collapsed="false">
      <c r="A57" s="14"/>
      <c r="B57" s="14" t="s">
        <v>175</v>
      </c>
      <c r="C57" s="13"/>
      <c r="D57" s="15" t="n">
        <v>405172.9</v>
      </c>
      <c r="E57" s="15" t="n">
        <v>28516.9</v>
      </c>
      <c r="F57" s="15" t="n">
        <v>32829.5</v>
      </c>
      <c r="G57" s="15" t="n">
        <v>11359.1</v>
      </c>
      <c r="H57" s="15" t="n">
        <v>12830.8</v>
      </c>
      <c r="I57" s="15" t="n">
        <v>46035.8</v>
      </c>
      <c r="J57" s="15" t="n">
        <v>52230</v>
      </c>
      <c r="K57" s="15" t="n">
        <v>6323</v>
      </c>
      <c r="L57" s="15" t="n">
        <v>10155.9</v>
      </c>
      <c r="M57" s="15" t="n">
        <v>29866</v>
      </c>
      <c r="N57" s="15" t="n">
        <v>36032.4</v>
      </c>
      <c r="O57" s="15" t="n">
        <v>27780.2</v>
      </c>
      <c r="P57" s="15" t="n">
        <v>16125.4</v>
      </c>
      <c r="Q57" s="15" t="n">
        <v>26317.7</v>
      </c>
      <c r="R57" s="15" t="n">
        <v>32549.4</v>
      </c>
      <c r="S57" s="15" t="n">
        <v>17204.4</v>
      </c>
      <c r="T57" s="15" t="n">
        <v>10060.8</v>
      </c>
      <c r="U57" s="15" t="n">
        <v>14480.5</v>
      </c>
      <c r="V57" s="15" t="n">
        <v>27124.5</v>
      </c>
      <c r="W57" s="15" t="n">
        <v>31515.1</v>
      </c>
      <c r="X57" s="15" t="n">
        <v>13590.1</v>
      </c>
      <c r="Y57" s="15" t="n">
        <v>15499.2</v>
      </c>
      <c r="Z57" s="15" t="n">
        <v>55937.5</v>
      </c>
      <c r="AA57" s="15" t="n">
        <v>12781.3</v>
      </c>
      <c r="AB57" s="15" t="n">
        <v>197119.5</v>
      </c>
      <c r="AC57" s="15" t="n">
        <v>272841.2</v>
      </c>
      <c r="AD57" s="15" t="n">
        <v>95769.5</v>
      </c>
      <c r="AE57" s="15" t="n">
        <v>1446.5</v>
      </c>
      <c r="AF57" s="15" t="n">
        <v>3743.5</v>
      </c>
      <c r="AG57" s="15" t="n">
        <v>20431.5</v>
      </c>
      <c r="AH57" s="15" t="n">
        <v>5423.1</v>
      </c>
      <c r="AI57" s="15" t="n">
        <v>24994.8</v>
      </c>
      <c r="AJ57" s="15" t="n">
        <v>10734.9</v>
      </c>
      <c r="AK57" s="15" t="n">
        <v>23174</v>
      </c>
      <c r="AL57" s="15" t="n">
        <v>110466.4</v>
      </c>
      <c r="AM57" s="15" t="n">
        <v>136755.4</v>
      </c>
      <c r="AN57" s="15" t="n">
        <v>179887</v>
      </c>
      <c r="AO57" s="15" t="n">
        <v>9831.1</v>
      </c>
      <c r="AP57" s="15" t="n">
        <v>91634.7</v>
      </c>
      <c r="AQ57" s="15" t="n">
        <v>155146</v>
      </c>
      <c r="AR57" s="15" t="n">
        <v>103461.2</v>
      </c>
      <c r="AS57" s="15" t="n">
        <v>42369.2</v>
      </c>
      <c r="AT57" s="15" t="n">
        <v>7358.8</v>
      </c>
      <c r="AU57" s="15" t="n">
        <v>45842.1</v>
      </c>
      <c r="AV57" s="15" t="n">
        <v>4231.2</v>
      </c>
    </row>
    <row r="58" customFormat="false" ht="13.5" hidden="false" customHeight="false" outlineLevel="0" collapsed="false">
      <c r="A58" s="14"/>
      <c r="B58" s="14" t="s">
        <v>176</v>
      </c>
      <c r="C58" s="13"/>
      <c r="D58" s="16" t="n">
        <v>106397.2</v>
      </c>
      <c r="E58" s="16" t="n">
        <v>27103.9</v>
      </c>
      <c r="F58" s="16" t="n">
        <v>51643.4</v>
      </c>
      <c r="G58" s="16" t="n">
        <v>28251.3</v>
      </c>
      <c r="H58" s="16" t="n">
        <v>4315</v>
      </c>
      <c r="I58" s="16" t="n">
        <v>55731.3</v>
      </c>
      <c r="J58" s="16" t="n">
        <v>21256.5</v>
      </c>
      <c r="K58" s="16" t="n">
        <v>4991.8</v>
      </c>
      <c r="L58" s="16" t="n">
        <v>9190</v>
      </c>
      <c r="M58" s="16" t="n">
        <v>20659.9</v>
      </c>
      <c r="N58" s="16" t="n">
        <v>13344.4</v>
      </c>
      <c r="O58" s="16" t="n">
        <v>1557</v>
      </c>
      <c r="P58" s="16" t="n">
        <v>5761.1</v>
      </c>
      <c r="Q58" s="16" t="n">
        <v>5792.4</v>
      </c>
      <c r="R58" s="16" t="n">
        <v>7942.9</v>
      </c>
      <c r="S58" s="16" t="n">
        <v>16608.8</v>
      </c>
      <c r="T58" s="16" t="n">
        <v>6631.4</v>
      </c>
      <c r="U58" s="16" t="n">
        <v>5654.4</v>
      </c>
      <c r="V58" s="16" t="n">
        <v>3019.1</v>
      </c>
      <c r="W58" s="16" t="n">
        <v>17054.6</v>
      </c>
      <c r="X58" s="16" t="n">
        <v>6780.3</v>
      </c>
      <c r="Y58" s="16" t="n">
        <v>5035.3</v>
      </c>
      <c r="Z58" s="16" t="n">
        <v>12406.2</v>
      </c>
      <c r="AA58" s="16" t="n">
        <v>704</v>
      </c>
      <c r="AB58" s="16" t="n">
        <v>109726.4</v>
      </c>
      <c r="AC58" s="16" t="n">
        <v>135679.4</v>
      </c>
      <c r="AD58" s="16" t="n">
        <v>26507.8</v>
      </c>
      <c r="AE58" s="16" t="n">
        <v>4445.6</v>
      </c>
      <c r="AF58" s="16" t="n">
        <v>17518.7</v>
      </c>
      <c r="AG58" s="16" t="n">
        <v>6100</v>
      </c>
      <c r="AH58" s="16" t="n">
        <v>1463.9</v>
      </c>
      <c r="AI58" s="16" t="n">
        <v>28986.3</v>
      </c>
      <c r="AJ58" s="16" t="n">
        <v>7047.3</v>
      </c>
      <c r="AK58" s="16" t="n">
        <v>27133.1</v>
      </c>
      <c r="AL58" s="16" t="n">
        <v>5076</v>
      </c>
      <c r="AM58" s="16" t="n">
        <v>43286.3</v>
      </c>
      <c r="AN58" s="16" t="n">
        <v>28516</v>
      </c>
      <c r="AO58" s="16" t="n">
        <v>3291.4</v>
      </c>
      <c r="AP58" s="16" t="n">
        <v>15550.2</v>
      </c>
      <c r="AQ58" s="16" t="n">
        <v>38068.8</v>
      </c>
      <c r="AR58" s="16" t="n">
        <v>33833.4</v>
      </c>
      <c r="AS58" s="16" t="n">
        <v>11101.4</v>
      </c>
      <c r="AT58" s="16" t="n">
        <v>4845.5</v>
      </c>
      <c r="AU58" s="16" t="n">
        <v>10258.2</v>
      </c>
      <c r="AV58" s="16" t="n">
        <v>3763.2</v>
      </c>
    </row>
    <row r="59" customFormat="false" ht="13.5" hidden="false" customHeight="false" outlineLevel="0" collapsed="false">
      <c r="A59" s="14"/>
      <c r="B59" s="14" t="s">
        <v>177</v>
      </c>
      <c r="C59" s="13"/>
      <c r="D59" s="15" t="n">
        <v>179.8</v>
      </c>
      <c r="E59" s="15" t="n">
        <v>30.3</v>
      </c>
      <c r="F59" s="15" t="n">
        <v>0</v>
      </c>
      <c r="G59" s="15" t="n">
        <v>0</v>
      </c>
      <c r="H59" s="15" t="n">
        <v>76.3</v>
      </c>
      <c r="I59" s="15" t="n">
        <v>2573.5</v>
      </c>
      <c r="J59" s="15" t="n">
        <v>265.2</v>
      </c>
      <c r="K59" s="15" t="n">
        <v>213.6</v>
      </c>
      <c r="L59" s="15" t="n">
        <v>133.1</v>
      </c>
      <c r="M59" s="15" t="n">
        <v>35.3</v>
      </c>
      <c r="N59" s="15" t="n">
        <v>38</v>
      </c>
      <c r="O59" s="15" t="n">
        <v>22.9</v>
      </c>
      <c r="P59" s="15" t="n">
        <v>0</v>
      </c>
      <c r="Q59" s="15" t="n">
        <v>50</v>
      </c>
      <c r="R59" s="15" t="n">
        <v>28.2</v>
      </c>
      <c r="S59" s="15" t="n">
        <v>75.6</v>
      </c>
      <c r="T59" s="15" t="n">
        <v>51.7</v>
      </c>
      <c r="U59" s="15" t="n">
        <v>45.3</v>
      </c>
      <c r="V59" s="15" t="n">
        <v>47.2</v>
      </c>
      <c r="W59" s="15" t="n">
        <v>43.4</v>
      </c>
      <c r="X59" s="15" t="n">
        <v>20.4</v>
      </c>
      <c r="Y59" s="15" t="n">
        <v>92</v>
      </c>
      <c r="Z59" s="15" t="n">
        <v>2341.9</v>
      </c>
      <c r="AA59" s="15" t="n">
        <v>2023.8</v>
      </c>
      <c r="AB59" s="15" t="n">
        <v>15493.8</v>
      </c>
      <c r="AC59" s="15" t="n">
        <v>73962.9</v>
      </c>
      <c r="AD59" s="15" t="n">
        <v>6622.9</v>
      </c>
      <c r="AE59" s="15" t="n">
        <v>2366.9</v>
      </c>
      <c r="AF59" s="15" t="n">
        <v>9657.3</v>
      </c>
      <c r="AG59" s="15" t="n">
        <v>606.9</v>
      </c>
      <c r="AH59" s="15" t="n">
        <v>1122.7</v>
      </c>
      <c r="AI59" s="15" t="n">
        <v>11770.9</v>
      </c>
      <c r="AJ59" s="15" t="n">
        <v>2182.6</v>
      </c>
      <c r="AK59" s="15" t="n">
        <v>6311.7</v>
      </c>
      <c r="AL59" s="15" t="n">
        <v>4091.6</v>
      </c>
      <c r="AM59" s="15" t="n">
        <v>68821.6</v>
      </c>
      <c r="AN59" s="15" t="n">
        <v>52485.6</v>
      </c>
      <c r="AO59" s="15" t="n">
        <v>16474.7</v>
      </c>
      <c r="AP59" s="15" t="n">
        <v>3558.1</v>
      </c>
      <c r="AQ59" s="15" t="n">
        <v>21195.1</v>
      </c>
      <c r="AR59" s="15" t="n">
        <v>15533.9</v>
      </c>
      <c r="AS59" s="15" t="n">
        <v>14763.2</v>
      </c>
      <c r="AT59" s="15" t="n">
        <v>2644.6</v>
      </c>
      <c r="AU59" s="15" t="n">
        <v>5442.6</v>
      </c>
      <c r="AV59" s="15" t="n">
        <v>4665</v>
      </c>
    </row>
    <row r="60" customFormat="false" ht="13.5" hidden="false" customHeight="false" outlineLevel="0" collapsed="false">
      <c r="A60" s="14"/>
      <c r="B60" s="14" t="s">
        <v>178</v>
      </c>
      <c r="C60" s="13"/>
      <c r="D60" s="16" t="n">
        <v>7562.1</v>
      </c>
      <c r="E60" s="16" t="n">
        <v>321.4</v>
      </c>
      <c r="F60" s="16" t="n">
        <v>22499.5</v>
      </c>
      <c r="G60" s="16" t="n">
        <v>4892.2</v>
      </c>
      <c r="H60" s="16" t="n">
        <v>1118.8</v>
      </c>
      <c r="I60" s="16" t="n">
        <v>4517.2</v>
      </c>
      <c r="J60" s="16" t="n">
        <v>213.2</v>
      </c>
      <c r="K60" s="16" t="n">
        <v>42.2</v>
      </c>
      <c r="L60" s="16" t="n">
        <v>210.1</v>
      </c>
      <c r="M60" s="16" t="n">
        <v>1663.5</v>
      </c>
      <c r="N60" s="16" t="n">
        <v>685</v>
      </c>
      <c r="O60" s="16" t="n">
        <v>481.3</v>
      </c>
      <c r="P60" s="16" t="n">
        <v>310.9</v>
      </c>
      <c r="Q60" s="16" t="n">
        <v>1010.4</v>
      </c>
      <c r="R60" s="16" t="n">
        <v>7230.1</v>
      </c>
      <c r="S60" s="16" t="n">
        <v>417</v>
      </c>
      <c r="T60" s="16" t="n">
        <v>40.2</v>
      </c>
      <c r="U60" s="16" t="n">
        <v>242.7</v>
      </c>
      <c r="V60" s="16" t="n">
        <v>234.2</v>
      </c>
      <c r="W60" s="16" t="n">
        <v>308.2</v>
      </c>
      <c r="X60" s="16" t="n">
        <v>147.5</v>
      </c>
      <c r="Y60" s="16" t="n">
        <v>934.6</v>
      </c>
      <c r="Z60" s="16" t="n">
        <v>2887.7</v>
      </c>
      <c r="AA60" s="16" t="n">
        <v>452.8</v>
      </c>
      <c r="AB60" s="16" t="n">
        <v>9532.5</v>
      </c>
      <c r="AC60" s="16" t="n">
        <v>30073.5</v>
      </c>
      <c r="AD60" s="16" t="n">
        <v>11383.7</v>
      </c>
      <c r="AE60" s="16" t="n">
        <v>68.9</v>
      </c>
      <c r="AF60" s="16" t="n">
        <v>705.3</v>
      </c>
      <c r="AG60" s="16" t="n">
        <v>2372.2</v>
      </c>
      <c r="AH60" s="16" t="n">
        <v>165</v>
      </c>
      <c r="AI60" s="16" t="n">
        <v>2041.9</v>
      </c>
      <c r="AJ60" s="16" t="n">
        <v>559.8</v>
      </c>
      <c r="AK60" s="16" t="n">
        <v>2248.2</v>
      </c>
      <c r="AL60" s="16" t="n">
        <v>623.1</v>
      </c>
      <c r="AM60" s="16" t="n">
        <v>5941.3</v>
      </c>
      <c r="AN60" s="16" t="n">
        <v>13906.5</v>
      </c>
      <c r="AO60" s="16" t="n">
        <v>7957.3</v>
      </c>
      <c r="AP60" s="16" t="n">
        <v>3978.6</v>
      </c>
      <c r="AQ60" s="16" t="n">
        <v>2709.6</v>
      </c>
      <c r="AR60" s="16" t="n">
        <v>4808.3</v>
      </c>
      <c r="AS60" s="16" t="n">
        <v>3402.2</v>
      </c>
      <c r="AT60" s="16" t="n">
        <v>1305.7</v>
      </c>
      <c r="AU60" s="16" t="n">
        <v>5074.1</v>
      </c>
      <c r="AV60" s="16" t="n">
        <v>127.5</v>
      </c>
    </row>
    <row r="61" customFormat="false" ht="21" hidden="false" customHeight="false" outlineLevel="0" collapsed="false">
      <c r="A61" s="14"/>
      <c r="B61" s="14" t="s">
        <v>179</v>
      </c>
      <c r="C61" s="13"/>
      <c r="D61" s="15" t="n">
        <v>3034.1</v>
      </c>
      <c r="E61" s="15" t="n">
        <v>503.6</v>
      </c>
      <c r="F61" s="15" t="n">
        <v>130</v>
      </c>
      <c r="G61" s="15" t="n">
        <v>1119.1</v>
      </c>
      <c r="H61" s="15" t="n">
        <v>22.5</v>
      </c>
      <c r="I61" s="15" t="n">
        <v>314.4</v>
      </c>
      <c r="J61" s="15" t="n">
        <v>228.6</v>
      </c>
      <c r="K61" s="15" t="n">
        <v>165.7</v>
      </c>
      <c r="L61" s="15" t="n">
        <v>3.9</v>
      </c>
      <c r="M61" s="15" t="n">
        <v>65.9</v>
      </c>
      <c r="N61" s="15" t="n">
        <v>31.5</v>
      </c>
      <c r="O61" s="15" t="n">
        <v>20.7</v>
      </c>
      <c r="P61" s="15" t="n">
        <v>10.1</v>
      </c>
      <c r="Q61" s="15" t="n">
        <v>143.8</v>
      </c>
      <c r="R61" s="15" t="n">
        <v>408.5</v>
      </c>
      <c r="S61" s="15" t="n">
        <v>52.8</v>
      </c>
      <c r="T61" s="15" t="n">
        <v>6.2</v>
      </c>
      <c r="U61" s="15" t="n">
        <v>4</v>
      </c>
      <c r="V61" s="15" t="n">
        <v>0.2</v>
      </c>
      <c r="W61" s="15" t="n">
        <v>1.7</v>
      </c>
      <c r="X61" s="15" t="n">
        <v>0.6</v>
      </c>
      <c r="Y61" s="15" t="n">
        <v>110.6</v>
      </c>
      <c r="Z61" s="15" t="n">
        <v>1033.1</v>
      </c>
      <c r="AA61" s="15" t="n">
        <v>45</v>
      </c>
      <c r="AB61" s="15" t="n">
        <v>1127.7</v>
      </c>
      <c r="AC61" s="15" t="n">
        <v>2256.4</v>
      </c>
      <c r="AD61" s="15" t="n">
        <v>279.6</v>
      </c>
      <c r="AE61" s="15" t="n">
        <v>3.1</v>
      </c>
      <c r="AF61" s="15" t="n">
        <v>40.2</v>
      </c>
      <c r="AG61" s="15" t="n">
        <v>5</v>
      </c>
      <c r="AH61" s="15" t="n">
        <v>50.3</v>
      </c>
      <c r="AI61" s="15" t="n">
        <v>422.8</v>
      </c>
      <c r="AJ61" s="15" t="n">
        <v>36.5</v>
      </c>
      <c r="AK61" s="15" t="n">
        <v>247.6</v>
      </c>
      <c r="AL61" s="15" t="n">
        <v>37.4</v>
      </c>
      <c r="AM61" s="15" t="n">
        <v>632.8</v>
      </c>
      <c r="AN61" s="15" t="n">
        <v>871.5</v>
      </c>
      <c r="AO61" s="15" t="n">
        <v>134.7</v>
      </c>
      <c r="AP61" s="15" t="n">
        <v>63.6</v>
      </c>
      <c r="AQ61" s="15" t="n">
        <v>1639</v>
      </c>
      <c r="AR61" s="15" t="n">
        <v>242.7</v>
      </c>
      <c r="AS61" s="15" t="n">
        <v>70.6</v>
      </c>
      <c r="AT61" s="15" t="n">
        <v>71.7</v>
      </c>
      <c r="AU61" s="15" t="n">
        <v>189</v>
      </c>
      <c r="AV61" s="15" t="n">
        <v>73.1</v>
      </c>
    </row>
    <row r="62" customFormat="false" ht="13.5" hidden="false" customHeight="false" outlineLevel="0" collapsed="false">
      <c r="A62" s="14"/>
      <c r="B62" s="14" t="s">
        <v>180</v>
      </c>
      <c r="C62" s="13"/>
      <c r="D62" s="16" t="n">
        <v>25483.2</v>
      </c>
      <c r="E62" s="16" t="n">
        <v>2738.2</v>
      </c>
      <c r="F62" s="16" t="n">
        <v>29721.9</v>
      </c>
      <c r="G62" s="16" t="n">
        <v>1615.3</v>
      </c>
      <c r="H62" s="16" t="n">
        <v>2934.3</v>
      </c>
      <c r="I62" s="16" t="n">
        <v>7983.8</v>
      </c>
      <c r="J62" s="16" t="n">
        <v>1561.2</v>
      </c>
      <c r="K62" s="16" t="n">
        <v>1451.2</v>
      </c>
      <c r="L62" s="16" t="n">
        <v>2438.7</v>
      </c>
      <c r="M62" s="16" t="n">
        <v>9693.1</v>
      </c>
      <c r="N62" s="16" t="n">
        <v>7240.1</v>
      </c>
      <c r="O62" s="16" t="n">
        <v>435.3</v>
      </c>
      <c r="P62" s="16" t="n">
        <v>3255.9</v>
      </c>
      <c r="Q62" s="16" t="n">
        <v>2388.2</v>
      </c>
      <c r="R62" s="16" t="n">
        <v>2127.8</v>
      </c>
      <c r="S62" s="16" t="n">
        <v>3140.5</v>
      </c>
      <c r="T62" s="16" t="n">
        <v>16695.2</v>
      </c>
      <c r="U62" s="16" t="n">
        <v>1759.8</v>
      </c>
      <c r="V62" s="16" t="n">
        <v>1981.7</v>
      </c>
      <c r="W62" s="16" t="n">
        <v>2495.5</v>
      </c>
      <c r="X62" s="16" t="n">
        <v>1282.9</v>
      </c>
      <c r="Y62" s="16" t="n">
        <v>2353</v>
      </c>
      <c r="Z62" s="16" t="n">
        <v>6981.5</v>
      </c>
      <c r="AA62" s="16" t="n">
        <v>1874</v>
      </c>
      <c r="AB62" s="16" t="n">
        <v>12113.9</v>
      </c>
      <c r="AC62" s="16" t="n">
        <v>49882.5</v>
      </c>
      <c r="AD62" s="16" t="n">
        <v>3083.3</v>
      </c>
      <c r="AE62" s="16" t="n">
        <v>1775.2</v>
      </c>
      <c r="AF62" s="16" t="n">
        <v>1629.2</v>
      </c>
      <c r="AG62" s="16" t="n">
        <v>4347.3</v>
      </c>
      <c r="AH62" s="16" t="n">
        <v>502.3</v>
      </c>
      <c r="AI62" s="16" t="n">
        <v>9057.5</v>
      </c>
      <c r="AJ62" s="16" t="n">
        <v>1763.9</v>
      </c>
      <c r="AK62" s="16" t="n">
        <v>9045.2</v>
      </c>
      <c r="AL62" s="16" t="n">
        <v>4344.1</v>
      </c>
      <c r="AM62" s="16" t="n">
        <v>23597.8</v>
      </c>
      <c r="AN62" s="16" t="n">
        <v>11346.2</v>
      </c>
      <c r="AO62" s="16" t="n">
        <v>6495.6</v>
      </c>
      <c r="AP62" s="16" t="n">
        <v>2984.4</v>
      </c>
      <c r="AQ62" s="16" t="n">
        <v>15423.4</v>
      </c>
      <c r="AR62" s="16" t="n">
        <v>12538.5</v>
      </c>
      <c r="AS62" s="16" t="n">
        <v>4991.1</v>
      </c>
      <c r="AT62" s="16" t="n">
        <v>2367.7</v>
      </c>
      <c r="AU62" s="16" t="n">
        <v>846.5</v>
      </c>
      <c r="AV62" s="16" t="n">
        <v>36477.5</v>
      </c>
    </row>
    <row r="63" customFormat="false" ht="13.5" hidden="false" customHeight="false" outlineLevel="0" collapsed="false">
      <c r="A63" s="14"/>
      <c r="B63" s="14" t="s">
        <v>181</v>
      </c>
      <c r="C63" s="13"/>
      <c r="D63" s="15" t="n">
        <v>91.9</v>
      </c>
      <c r="E63" s="15" t="n">
        <v>35.1</v>
      </c>
      <c r="F63" s="15" t="n">
        <v>7.2</v>
      </c>
      <c r="G63" s="15" t="n">
        <v>15.7</v>
      </c>
      <c r="H63" s="15" t="n">
        <v>7</v>
      </c>
      <c r="I63" s="15" t="n">
        <v>187</v>
      </c>
      <c r="J63" s="15" t="n">
        <v>16</v>
      </c>
      <c r="K63" s="15" t="n">
        <v>10.1</v>
      </c>
      <c r="L63" s="15" t="n">
        <v>88.3</v>
      </c>
      <c r="M63" s="15" t="n">
        <v>0.1</v>
      </c>
      <c r="N63" s="15" t="n">
        <v>13.5</v>
      </c>
      <c r="O63" s="15" t="n">
        <v>34</v>
      </c>
      <c r="P63" s="15" t="n">
        <v>82.7</v>
      </c>
      <c r="Q63" s="15" t="n">
        <v>44.6</v>
      </c>
      <c r="R63" s="15" t="n">
        <v>0.7</v>
      </c>
      <c r="S63" s="15" t="n">
        <v>53.8</v>
      </c>
      <c r="T63" s="15" t="n">
        <v>166.7</v>
      </c>
      <c r="U63" s="15" t="n">
        <v>20.3</v>
      </c>
      <c r="V63" s="15" t="n">
        <v>9.6</v>
      </c>
      <c r="W63" s="15" t="n">
        <v>2.6</v>
      </c>
      <c r="X63" s="15" t="n">
        <v>72.3</v>
      </c>
      <c r="Y63" s="15" t="n">
        <v>275.2</v>
      </c>
      <c r="Z63" s="15" t="n">
        <v>104.3</v>
      </c>
      <c r="AA63" s="15" t="n">
        <v>99.3</v>
      </c>
      <c r="AB63" s="15" t="n">
        <v>464.6</v>
      </c>
      <c r="AC63" s="15" t="n">
        <v>1266.3</v>
      </c>
      <c r="AD63" s="15" t="n">
        <v>95.3</v>
      </c>
      <c r="AE63" s="15" t="n">
        <v>39</v>
      </c>
      <c r="AF63" s="15" t="n">
        <v>73</v>
      </c>
      <c r="AG63" s="15" t="n">
        <v>560.1</v>
      </c>
      <c r="AH63" s="15" t="n">
        <v>40.6</v>
      </c>
      <c r="AI63" s="15" t="n">
        <v>647.9</v>
      </c>
      <c r="AJ63" s="15" t="n">
        <v>90.9</v>
      </c>
      <c r="AK63" s="15" t="n">
        <v>276.4</v>
      </c>
      <c r="AL63" s="15" t="n">
        <v>497.1</v>
      </c>
      <c r="AM63" s="15" t="n">
        <v>757.8</v>
      </c>
      <c r="AN63" s="15" t="n">
        <v>652.5</v>
      </c>
      <c r="AO63" s="15" t="n">
        <v>1028.1</v>
      </c>
      <c r="AP63" s="15" t="n">
        <v>887.5</v>
      </c>
      <c r="AQ63" s="15" t="n">
        <v>707.7</v>
      </c>
      <c r="AR63" s="15" t="n">
        <v>689.9</v>
      </c>
      <c r="AS63" s="15" t="n">
        <v>744.8</v>
      </c>
      <c r="AT63" s="15" t="n">
        <v>1776.6</v>
      </c>
      <c r="AU63" s="15" t="n">
        <v>115.8</v>
      </c>
      <c r="AV63" s="15" t="n">
        <v>27.6</v>
      </c>
    </row>
    <row r="64" customFormat="false" ht="13.5" hidden="false" customHeight="false" outlineLevel="0" collapsed="false">
      <c r="A64" s="14"/>
      <c r="B64" s="14" t="s">
        <v>182</v>
      </c>
      <c r="C64" s="13"/>
      <c r="D64" s="16" t="n">
        <v>13665.5</v>
      </c>
      <c r="E64" s="16" t="n">
        <v>1112</v>
      </c>
      <c r="F64" s="16" t="n">
        <v>22.3</v>
      </c>
      <c r="G64" s="16" t="n">
        <v>2504.4</v>
      </c>
      <c r="H64" s="16" t="n">
        <v>497.5</v>
      </c>
      <c r="I64" s="16" t="n">
        <v>7128</v>
      </c>
      <c r="J64" s="16" t="n">
        <v>1818.9</v>
      </c>
      <c r="K64" s="16" t="n">
        <v>173.4</v>
      </c>
      <c r="L64" s="16" t="n">
        <v>410.6</v>
      </c>
      <c r="M64" s="16" t="n">
        <v>0.3</v>
      </c>
      <c r="N64" s="16" t="n">
        <v>2528</v>
      </c>
      <c r="O64" s="16" t="n">
        <v>987.9</v>
      </c>
      <c r="P64" s="16" t="n">
        <v>67.1</v>
      </c>
      <c r="Q64" s="16" t="n">
        <v>1383.9</v>
      </c>
      <c r="R64" s="16" t="n">
        <v>728.3</v>
      </c>
      <c r="S64" s="16" t="n">
        <v>708.4</v>
      </c>
      <c r="T64" s="16" t="n">
        <v>117.3</v>
      </c>
      <c r="U64" s="16" t="n">
        <v>1231.5</v>
      </c>
      <c r="V64" s="16" t="n">
        <v>75.2</v>
      </c>
      <c r="W64" s="16" t="n">
        <v>810.2</v>
      </c>
      <c r="X64" s="16" t="n">
        <v>231.8</v>
      </c>
      <c r="Y64" s="16" t="n">
        <v>631.4</v>
      </c>
      <c r="Z64" s="16" t="n">
        <v>2737.7</v>
      </c>
      <c r="AA64" s="16" t="n">
        <v>482.6</v>
      </c>
      <c r="AB64" s="16" t="n">
        <v>5855.4</v>
      </c>
      <c r="AC64" s="16" t="n">
        <v>9282.3</v>
      </c>
      <c r="AD64" s="16" t="n">
        <v>2225.4</v>
      </c>
      <c r="AE64" s="16" t="n">
        <v>330.5</v>
      </c>
      <c r="AF64" s="16" t="n">
        <v>314.9</v>
      </c>
      <c r="AG64" s="16" t="n">
        <v>1216.6</v>
      </c>
      <c r="AH64" s="16" t="n">
        <v>497.9</v>
      </c>
      <c r="AI64" s="16" t="n">
        <v>2478.1</v>
      </c>
      <c r="AJ64" s="16" t="n">
        <v>280.3</v>
      </c>
      <c r="AK64" s="16" t="n">
        <v>1881.9</v>
      </c>
      <c r="AL64" s="16" t="n">
        <v>1179.8</v>
      </c>
      <c r="AM64" s="16" t="n">
        <v>5017</v>
      </c>
      <c r="AN64" s="16" t="n">
        <v>5288.7</v>
      </c>
      <c r="AO64" s="16" t="n">
        <v>3240.9</v>
      </c>
      <c r="AP64" s="16" t="n">
        <v>1685</v>
      </c>
      <c r="AQ64" s="16" t="n">
        <v>9950.3</v>
      </c>
      <c r="AR64" s="16" t="n">
        <v>8241.5</v>
      </c>
      <c r="AS64" s="16" t="n">
        <v>3686.5</v>
      </c>
      <c r="AT64" s="16" t="n">
        <v>329.2</v>
      </c>
      <c r="AU64" s="16" t="n">
        <v>506.6</v>
      </c>
      <c r="AV64" s="16" t="n">
        <v>452.6</v>
      </c>
    </row>
    <row r="65" customFormat="false" ht="13.5" hidden="false" customHeight="false" outlineLevel="0" collapsed="false">
      <c r="A65" s="14"/>
      <c r="B65" s="14" t="s">
        <v>183</v>
      </c>
      <c r="C65" s="13"/>
      <c r="D65" s="15" t="n">
        <v>23956</v>
      </c>
      <c r="E65" s="15" t="n">
        <v>4756</v>
      </c>
      <c r="F65" s="15" t="n">
        <v>2066</v>
      </c>
      <c r="G65" s="15" t="n">
        <v>769.4</v>
      </c>
      <c r="H65" s="15" t="n">
        <v>20.2</v>
      </c>
      <c r="I65" s="15" t="n">
        <v>3404.8</v>
      </c>
      <c r="J65" s="15" t="n">
        <v>2561.9</v>
      </c>
      <c r="K65" s="15" t="n">
        <v>378.1</v>
      </c>
      <c r="L65" s="15" t="n">
        <v>375.8</v>
      </c>
      <c r="M65" s="15" t="n">
        <v>621.8</v>
      </c>
      <c r="N65" s="15" t="n">
        <v>463.5</v>
      </c>
      <c r="O65" s="15" t="n">
        <v>270.9</v>
      </c>
      <c r="P65" s="15" t="n">
        <v>305.8</v>
      </c>
      <c r="Q65" s="15" t="n">
        <v>503.4</v>
      </c>
      <c r="R65" s="15" t="n">
        <v>479.3</v>
      </c>
      <c r="S65" s="15" t="n">
        <v>418</v>
      </c>
      <c r="T65" s="15" t="n">
        <v>383.2</v>
      </c>
      <c r="U65" s="15" t="n">
        <v>245.3</v>
      </c>
      <c r="V65" s="15" t="n">
        <v>354.4</v>
      </c>
      <c r="W65" s="15" t="n">
        <v>489</v>
      </c>
      <c r="X65" s="15" t="n">
        <v>124</v>
      </c>
      <c r="Y65" s="15" t="n">
        <v>699.7</v>
      </c>
      <c r="Z65" s="15" t="n">
        <v>337.7</v>
      </c>
      <c r="AA65" s="15" t="n">
        <v>77.1</v>
      </c>
      <c r="AB65" s="15" t="n">
        <v>2535</v>
      </c>
      <c r="AC65" s="15" t="n">
        <v>5708.8</v>
      </c>
      <c r="AD65" s="15" t="n">
        <v>1418.9</v>
      </c>
      <c r="AE65" s="15" t="n">
        <v>540.7</v>
      </c>
      <c r="AF65" s="15" t="n">
        <v>406.8</v>
      </c>
      <c r="AG65" s="15" t="n">
        <v>494</v>
      </c>
      <c r="AH65" s="15" t="n">
        <v>87</v>
      </c>
      <c r="AI65" s="15" t="n">
        <v>1666.8</v>
      </c>
      <c r="AJ65" s="15" t="n">
        <v>310.7</v>
      </c>
      <c r="AK65" s="15" t="n">
        <v>1299.1</v>
      </c>
      <c r="AL65" s="15" t="n">
        <v>212.1</v>
      </c>
      <c r="AM65" s="15" t="n">
        <v>1515.1</v>
      </c>
      <c r="AN65" s="15" t="n">
        <v>1957.1</v>
      </c>
      <c r="AO65" s="15" t="n">
        <v>1125</v>
      </c>
      <c r="AP65" s="15" t="n">
        <v>736.8</v>
      </c>
      <c r="AQ65" s="15" t="n">
        <v>2193.1</v>
      </c>
      <c r="AR65" s="15" t="n">
        <v>1329.8</v>
      </c>
      <c r="AS65" s="15" t="n">
        <v>1605.7</v>
      </c>
      <c r="AT65" s="15" t="n">
        <v>271.6</v>
      </c>
      <c r="AU65" s="15" t="n">
        <v>460.6</v>
      </c>
      <c r="AV65" s="15" t="n">
        <v>0</v>
      </c>
    </row>
    <row r="66" customFormat="false" ht="13.5" hidden="false" customHeight="false" outlineLevel="0" collapsed="false">
      <c r="A66" s="14"/>
      <c r="B66" s="14" t="s">
        <v>184</v>
      </c>
      <c r="C66" s="13"/>
      <c r="D66" s="16" t="n">
        <v>14187</v>
      </c>
      <c r="E66" s="16" t="n">
        <v>978.9</v>
      </c>
      <c r="F66" s="16" t="n">
        <v>5647.6</v>
      </c>
      <c r="G66" s="16" t="n">
        <v>12954.6</v>
      </c>
      <c r="H66" s="16" t="n">
        <v>853.8</v>
      </c>
      <c r="I66" s="16" t="n">
        <v>7806.1</v>
      </c>
      <c r="J66" s="16" t="n">
        <v>3130.4</v>
      </c>
      <c r="K66" s="16" t="n">
        <v>647.3</v>
      </c>
      <c r="L66" s="16" t="n">
        <v>1967.3</v>
      </c>
      <c r="M66" s="16" t="n">
        <v>2306.8</v>
      </c>
      <c r="N66" s="16" t="n">
        <v>1953.2</v>
      </c>
      <c r="O66" s="16" t="n">
        <v>432.2</v>
      </c>
      <c r="P66" s="16" t="n">
        <v>1213.2</v>
      </c>
      <c r="Q66" s="16" t="n">
        <v>2585.2</v>
      </c>
      <c r="R66" s="16" t="n">
        <v>2441.7</v>
      </c>
      <c r="S66" s="16" t="n">
        <v>1745.9</v>
      </c>
      <c r="T66" s="16" t="n">
        <v>74.3</v>
      </c>
      <c r="U66" s="16" t="n">
        <v>349.3</v>
      </c>
      <c r="V66" s="16" t="n">
        <v>907</v>
      </c>
      <c r="W66" s="16" t="n">
        <v>309.8</v>
      </c>
      <c r="X66" s="16" t="n">
        <v>508.8</v>
      </c>
      <c r="Y66" s="16" t="n">
        <v>2735</v>
      </c>
      <c r="Z66" s="16" t="n">
        <v>3321.3</v>
      </c>
      <c r="AA66" s="16" t="n">
        <v>870.6</v>
      </c>
      <c r="AB66" s="16" t="n">
        <v>15902.8</v>
      </c>
      <c r="AC66" s="16" t="n">
        <v>23845.8</v>
      </c>
      <c r="AD66" s="16" t="n">
        <v>9270.4</v>
      </c>
      <c r="AE66" s="16" t="n">
        <v>240.1</v>
      </c>
      <c r="AF66" s="16" t="n">
        <v>665.7</v>
      </c>
      <c r="AG66" s="16" t="n">
        <v>2766.3</v>
      </c>
      <c r="AH66" s="16" t="n">
        <v>269.1</v>
      </c>
      <c r="AI66" s="16" t="n">
        <v>9396</v>
      </c>
      <c r="AJ66" s="16" t="n">
        <v>1185.1</v>
      </c>
      <c r="AK66" s="16" t="n">
        <v>3062.4</v>
      </c>
      <c r="AL66" s="16" t="n">
        <v>615.6</v>
      </c>
      <c r="AM66" s="16" t="n">
        <v>10872.4</v>
      </c>
      <c r="AN66" s="16" t="n">
        <v>9035.4</v>
      </c>
      <c r="AO66" s="16" t="n">
        <v>5308.9</v>
      </c>
      <c r="AP66" s="16" t="n">
        <v>5807.9</v>
      </c>
      <c r="AQ66" s="16" t="n">
        <v>12246.4</v>
      </c>
      <c r="AR66" s="16" t="n">
        <v>10532.1</v>
      </c>
      <c r="AS66" s="16" t="n">
        <v>6089.5</v>
      </c>
      <c r="AT66" s="16" t="n">
        <v>1258</v>
      </c>
      <c r="AU66" s="16" t="n">
        <v>3714.8</v>
      </c>
      <c r="AV66" s="16" t="n">
        <v>932.8</v>
      </c>
    </row>
    <row r="67" customFormat="false" ht="13.5" hidden="false" customHeight="false" outlineLevel="0" collapsed="false">
      <c r="A67" s="14"/>
      <c r="B67" s="14" t="s">
        <v>185</v>
      </c>
      <c r="C67" s="13"/>
      <c r="D67" s="15" t="n">
        <v>36555.4</v>
      </c>
      <c r="E67" s="15" t="n">
        <v>5707.7</v>
      </c>
      <c r="F67" s="15" t="n">
        <v>1454</v>
      </c>
      <c r="G67" s="15" t="n">
        <v>2317.4</v>
      </c>
      <c r="H67" s="15" t="n">
        <v>226.9</v>
      </c>
      <c r="I67" s="15" t="n">
        <v>30860.8</v>
      </c>
      <c r="J67" s="15" t="n">
        <v>4627.5</v>
      </c>
      <c r="K67" s="15" t="n">
        <v>742.2</v>
      </c>
      <c r="L67" s="15" t="n">
        <v>877.6</v>
      </c>
      <c r="M67" s="15" t="n">
        <v>3772.5</v>
      </c>
      <c r="N67" s="15" t="n">
        <v>2795.3</v>
      </c>
      <c r="O67" s="15" t="n">
        <v>492</v>
      </c>
      <c r="P67" s="15" t="n">
        <v>918.8</v>
      </c>
      <c r="Q67" s="15" t="n">
        <v>1532.1</v>
      </c>
      <c r="R67" s="15" t="n">
        <v>1357.3</v>
      </c>
      <c r="S67" s="15" t="n">
        <v>929.7</v>
      </c>
      <c r="T67" s="15" t="n">
        <v>11043.2</v>
      </c>
      <c r="U67" s="15" t="n">
        <v>2798.8</v>
      </c>
      <c r="V67" s="15" t="n">
        <v>744.3</v>
      </c>
      <c r="W67" s="15" t="n">
        <v>1259.8</v>
      </c>
      <c r="X67" s="15" t="n">
        <v>687.1</v>
      </c>
      <c r="Y67" s="15" t="n">
        <v>1551.4</v>
      </c>
      <c r="Z67" s="15" t="n">
        <v>13669.8</v>
      </c>
      <c r="AA67" s="15" t="n">
        <v>1478.3</v>
      </c>
      <c r="AB67" s="15" t="n">
        <v>12041.9</v>
      </c>
      <c r="AC67" s="15" t="n">
        <v>45997.9</v>
      </c>
      <c r="AD67" s="15" t="n">
        <v>7082.5</v>
      </c>
      <c r="AE67" s="15" t="n">
        <v>1004.4</v>
      </c>
      <c r="AF67" s="15" t="n">
        <v>1439.4</v>
      </c>
      <c r="AG67" s="15" t="n">
        <v>1954.2</v>
      </c>
      <c r="AH67" s="15" t="n">
        <v>222.6</v>
      </c>
      <c r="AI67" s="15" t="n">
        <v>9069.6</v>
      </c>
      <c r="AJ67" s="15" t="n">
        <v>1469.2</v>
      </c>
      <c r="AK67" s="15" t="n">
        <v>5482.6</v>
      </c>
      <c r="AL67" s="15" t="n">
        <v>4486.6</v>
      </c>
      <c r="AM67" s="15" t="n">
        <v>23896.3</v>
      </c>
      <c r="AN67" s="15" t="n">
        <v>16570</v>
      </c>
      <c r="AO67" s="15" t="n">
        <v>2662.9</v>
      </c>
      <c r="AP67" s="15" t="n">
        <v>9370.8</v>
      </c>
      <c r="AQ67" s="15" t="n">
        <v>12417.9</v>
      </c>
      <c r="AR67" s="15" t="n">
        <v>11311.4</v>
      </c>
      <c r="AS67" s="15" t="n">
        <v>3165.7</v>
      </c>
      <c r="AT67" s="15" t="n">
        <v>3982.7</v>
      </c>
      <c r="AU67" s="15" t="n">
        <v>6305.3</v>
      </c>
      <c r="AV67" s="15" t="n">
        <v>0</v>
      </c>
    </row>
    <row r="68" customFormat="false" ht="13.5" hidden="false" customHeight="false" outlineLevel="0" collapsed="false">
      <c r="A68" s="14"/>
      <c r="B68" s="14" t="s">
        <v>186</v>
      </c>
      <c r="C68" s="13"/>
      <c r="D68" s="16" t="n">
        <v>10257.1</v>
      </c>
      <c r="E68" s="16" t="n">
        <v>270.1</v>
      </c>
      <c r="F68" s="16" t="n">
        <v>1525.6</v>
      </c>
      <c r="G68" s="16" t="n">
        <v>141</v>
      </c>
      <c r="H68" s="16" t="n">
        <v>150.1</v>
      </c>
      <c r="I68" s="16" t="n">
        <v>11093.9</v>
      </c>
      <c r="J68" s="16" t="n">
        <v>3758.3</v>
      </c>
      <c r="K68" s="16" t="n">
        <v>1317.4</v>
      </c>
      <c r="L68" s="16" t="n">
        <v>1032.9</v>
      </c>
      <c r="M68" s="16" t="n">
        <v>2582.6</v>
      </c>
      <c r="N68" s="16" t="n">
        <v>1263.2</v>
      </c>
      <c r="O68" s="16" t="n">
        <v>280.2</v>
      </c>
      <c r="P68" s="16" t="n">
        <v>2020.5</v>
      </c>
      <c r="Q68" s="16" t="n">
        <v>1640.2</v>
      </c>
      <c r="R68" s="16" t="n">
        <v>1906</v>
      </c>
      <c r="S68" s="16" t="n">
        <v>2245.9</v>
      </c>
      <c r="T68" s="16" t="n">
        <v>1210.3</v>
      </c>
      <c r="U68" s="16" t="n">
        <v>2533.1</v>
      </c>
      <c r="V68" s="16" t="n">
        <v>2087</v>
      </c>
      <c r="W68" s="16" t="n">
        <v>5966.5</v>
      </c>
      <c r="X68" s="16" t="n">
        <v>1002.9</v>
      </c>
      <c r="Y68" s="16" t="n">
        <v>3262.9</v>
      </c>
      <c r="Z68" s="16" t="n">
        <v>6126.5</v>
      </c>
      <c r="AA68" s="16" t="n">
        <v>1895.3</v>
      </c>
      <c r="AB68" s="16" t="n">
        <v>13257.2</v>
      </c>
      <c r="AC68" s="16" t="n">
        <v>24084.2</v>
      </c>
      <c r="AD68" s="16" t="n">
        <v>10896</v>
      </c>
      <c r="AE68" s="16" t="n">
        <v>452.2</v>
      </c>
      <c r="AF68" s="16" t="n">
        <v>222.5</v>
      </c>
      <c r="AG68" s="16" t="n">
        <v>2831</v>
      </c>
      <c r="AH68" s="16" t="n">
        <v>538.5</v>
      </c>
      <c r="AI68" s="16" t="n">
        <v>4622.6</v>
      </c>
      <c r="AJ68" s="16" t="n">
        <v>2037.2</v>
      </c>
      <c r="AK68" s="16" t="n">
        <v>2974.7</v>
      </c>
      <c r="AL68" s="16" t="n">
        <v>7984.7</v>
      </c>
      <c r="AM68" s="16" t="n">
        <v>6003.7</v>
      </c>
      <c r="AN68" s="16" t="n">
        <v>18078.8</v>
      </c>
      <c r="AO68" s="16" t="n">
        <v>12378.7</v>
      </c>
      <c r="AP68" s="16" t="n">
        <v>6203.8</v>
      </c>
      <c r="AQ68" s="16" t="n">
        <v>13418.8</v>
      </c>
      <c r="AR68" s="16" t="n">
        <v>8485.2</v>
      </c>
      <c r="AS68" s="16" t="n">
        <v>10481.7</v>
      </c>
      <c r="AT68" s="16" t="n">
        <v>3470.7</v>
      </c>
      <c r="AU68" s="16" t="n">
        <v>2938.8</v>
      </c>
      <c r="AV68" s="16" t="n">
        <v>1448.9</v>
      </c>
    </row>
    <row r="69" customFormat="false" ht="13.5" hidden="false" customHeight="false" outlineLevel="0" collapsed="false">
      <c r="A69" s="14"/>
      <c r="B69" s="14" t="s">
        <v>187</v>
      </c>
      <c r="C69" s="13"/>
      <c r="D69" s="15" t="n">
        <v>52110.4</v>
      </c>
      <c r="E69" s="15" t="n">
        <v>4195.5</v>
      </c>
      <c r="F69" s="15" t="n">
        <v>168919.7</v>
      </c>
      <c r="G69" s="15" t="n">
        <v>19154.9</v>
      </c>
      <c r="H69" s="15" t="n">
        <v>9930.4</v>
      </c>
      <c r="I69" s="15" t="n">
        <v>29944.6</v>
      </c>
      <c r="J69" s="15" t="n">
        <v>3651.5</v>
      </c>
      <c r="K69" s="15" t="n">
        <v>4015.1</v>
      </c>
      <c r="L69" s="15" t="n">
        <v>6821</v>
      </c>
      <c r="M69" s="15" t="n">
        <v>45517.7</v>
      </c>
      <c r="N69" s="15" t="n">
        <v>15942.7</v>
      </c>
      <c r="O69" s="15" t="n">
        <v>3743.7</v>
      </c>
      <c r="P69" s="15" t="n">
        <v>3923.6</v>
      </c>
      <c r="Q69" s="15" t="n">
        <v>8033.4</v>
      </c>
      <c r="R69" s="15" t="n">
        <v>37834.4</v>
      </c>
      <c r="S69" s="15" t="n">
        <v>11335</v>
      </c>
      <c r="T69" s="15" t="n">
        <v>8364.4</v>
      </c>
      <c r="U69" s="15" t="n">
        <v>3782.7</v>
      </c>
      <c r="V69" s="15" t="n">
        <v>5566.7</v>
      </c>
      <c r="W69" s="15" t="n">
        <v>5972.7</v>
      </c>
      <c r="X69" s="15" t="n">
        <v>12400</v>
      </c>
      <c r="Y69" s="15" t="n">
        <v>10674.1</v>
      </c>
      <c r="Z69" s="15" t="n">
        <v>39613.8</v>
      </c>
      <c r="AA69" s="15" t="n">
        <v>7564.8</v>
      </c>
      <c r="AB69" s="15" t="n">
        <v>85227.5</v>
      </c>
      <c r="AC69" s="15" t="n">
        <v>206682.9</v>
      </c>
      <c r="AD69" s="15" t="n">
        <v>61421.6</v>
      </c>
      <c r="AE69" s="15" t="n">
        <v>1797.4</v>
      </c>
      <c r="AF69" s="15" t="n">
        <v>4893.3</v>
      </c>
      <c r="AG69" s="15" t="n">
        <v>27262.3</v>
      </c>
      <c r="AH69" s="15" t="n">
        <v>2642.7</v>
      </c>
      <c r="AI69" s="15" t="n">
        <v>12820.5</v>
      </c>
      <c r="AJ69" s="15" t="n">
        <v>5005.2</v>
      </c>
      <c r="AK69" s="15" t="n">
        <v>15084</v>
      </c>
      <c r="AL69" s="15" t="n">
        <v>16901.7</v>
      </c>
      <c r="AM69" s="15" t="n">
        <v>64281.4</v>
      </c>
      <c r="AN69" s="15" t="n">
        <v>140605.3</v>
      </c>
      <c r="AO69" s="15" t="n">
        <v>61243.2</v>
      </c>
      <c r="AP69" s="15" t="n">
        <v>33983</v>
      </c>
      <c r="AQ69" s="15" t="n">
        <v>110614.2</v>
      </c>
      <c r="AR69" s="15" t="n">
        <v>46894.8</v>
      </c>
      <c r="AS69" s="15" t="n">
        <v>49342.3</v>
      </c>
      <c r="AT69" s="15" t="n">
        <v>14346.9</v>
      </c>
      <c r="AU69" s="15" t="n">
        <v>8563.2</v>
      </c>
      <c r="AV69" s="15" t="n">
        <v>9524.5</v>
      </c>
    </row>
    <row r="70" customFormat="false" ht="13.5" hidden="false" customHeight="false" outlineLevel="0" collapsed="false">
      <c r="A70" s="14"/>
      <c r="B70" s="14" t="s">
        <v>188</v>
      </c>
      <c r="C70" s="13"/>
      <c r="D70" s="16" t="n">
        <v>16921.7</v>
      </c>
      <c r="E70" s="16" t="n">
        <v>275.6</v>
      </c>
      <c r="F70" s="16" t="n">
        <v>226916.2</v>
      </c>
      <c r="G70" s="16" t="n">
        <v>3486.9</v>
      </c>
      <c r="H70" s="16" t="n">
        <v>944.9</v>
      </c>
      <c r="I70" s="16" t="n">
        <v>13759.2</v>
      </c>
      <c r="J70" s="16" t="n">
        <v>2828.1</v>
      </c>
      <c r="K70" s="16" t="n">
        <v>971.1</v>
      </c>
      <c r="L70" s="16" t="n">
        <v>3795.1</v>
      </c>
      <c r="M70" s="16" t="n">
        <v>26337.7</v>
      </c>
      <c r="N70" s="16" t="n">
        <v>23987.2</v>
      </c>
      <c r="O70" s="16" t="n">
        <v>353</v>
      </c>
      <c r="P70" s="16" t="n">
        <v>2543.8</v>
      </c>
      <c r="Q70" s="16" t="n">
        <v>5019.3</v>
      </c>
      <c r="R70" s="16" t="n">
        <v>4221.5</v>
      </c>
      <c r="S70" s="16" t="n">
        <v>5125.3</v>
      </c>
      <c r="T70" s="16" t="n">
        <v>112.9</v>
      </c>
      <c r="U70" s="16" t="n">
        <v>3527.6</v>
      </c>
      <c r="V70" s="16" t="n">
        <v>1668.9</v>
      </c>
      <c r="W70" s="16" t="n">
        <v>863.9</v>
      </c>
      <c r="X70" s="16" t="n">
        <v>334.4</v>
      </c>
      <c r="Y70" s="16" t="n">
        <v>3580.5</v>
      </c>
      <c r="Z70" s="16" t="n">
        <v>11237</v>
      </c>
      <c r="AA70" s="16" t="n">
        <v>1676.3</v>
      </c>
      <c r="AB70" s="16" t="n">
        <v>39709.7</v>
      </c>
      <c r="AC70" s="16" t="n">
        <v>60613.6</v>
      </c>
      <c r="AD70" s="16" t="n">
        <v>5176.8</v>
      </c>
      <c r="AE70" s="16" t="n">
        <v>723.9</v>
      </c>
      <c r="AF70" s="16" t="n">
        <v>6002.5</v>
      </c>
      <c r="AG70" s="16" t="n">
        <v>5351.2</v>
      </c>
      <c r="AH70" s="16" t="n">
        <v>305.3</v>
      </c>
      <c r="AI70" s="16" t="n">
        <v>7774.3</v>
      </c>
      <c r="AJ70" s="16" t="n">
        <v>825.1</v>
      </c>
      <c r="AK70" s="16" t="n">
        <v>25561.3</v>
      </c>
      <c r="AL70" s="16" t="n">
        <v>853.1</v>
      </c>
      <c r="AM70" s="16" t="n">
        <v>27970.3</v>
      </c>
      <c r="AN70" s="16" t="n">
        <v>53146</v>
      </c>
      <c r="AO70" s="16" t="n">
        <v>6378.6</v>
      </c>
      <c r="AP70" s="16" t="n">
        <v>11636.6</v>
      </c>
      <c r="AQ70" s="16" t="n">
        <v>71348.7</v>
      </c>
      <c r="AR70" s="16" t="n">
        <v>48523</v>
      </c>
      <c r="AS70" s="16" t="n">
        <v>25300.2</v>
      </c>
      <c r="AT70" s="16" t="n">
        <v>5053.4</v>
      </c>
      <c r="AU70" s="16" t="n">
        <v>8425.7</v>
      </c>
      <c r="AV70" s="16" t="n">
        <v>2948.7</v>
      </c>
    </row>
    <row r="71" customFormat="false" ht="13.5" hidden="false" customHeight="false" outlineLevel="0" collapsed="false">
      <c r="A71" s="14"/>
      <c r="B71" s="14" t="s">
        <v>189</v>
      </c>
      <c r="C71" s="13"/>
      <c r="D71" s="15" t="n">
        <v>111.8</v>
      </c>
      <c r="E71" s="15" t="n">
        <v>76.5</v>
      </c>
      <c r="F71" s="15" t="n">
        <v>0</v>
      </c>
      <c r="G71" s="15" t="n">
        <v>0</v>
      </c>
      <c r="H71" s="15" t="n">
        <v>0</v>
      </c>
      <c r="I71" s="15" t="n">
        <v>3123.3</v>
      </c>
      <c r="J71" s="15" t="n">
        <v>390.1</v>
      </c>
      <c r="K71" s="15" t="n">
        <v>126.2</v>
      </c>
      <c r="L71" s="15" t="n">
        <v>1078</v>
      </c>
      <c r="M71" s="15" t="n">
        <v>3263.5</v>
      </c>
      <c r="N71" s="15" t="n">
        <v>16015.2</v>
      </c>
      <c r="O71" s="15" t="n">
        <v>5444.8</v>
      </c>
      <c r="P71" s="15" t="n">
        <v>659.3</v>
      </c>
      <c r="Q71" s="15" t="n">
        <v>321.1</v>
      </c>
      <c r="R71" s="15" t="n">
        <v>396.4</v>
      </c>
      <c r="S71" s="15" t="n">
        <v>1532.2</v>
      </c>
      <c r="T71" s="15" t="n">
        <v>16350.3</v>
      </c>
      <c r="U71" s="15" t="n">
        <v>754.2</v>
      </c>
      <c r="V71" s="15" t="n">
        <v>6260.3</v>
      </c>
      <c r="W71" s="15" t="n">
        <v>374</v>
      </c>
      <c r="X71" s="15" t="n">
        <v>5868.5</v>
      </c>
      <c r="Y71" s="15" t="n">
        <v>4019.4</v>
      </c>
      <c r="Z71" s="15" t="n">
        <v>2931</v>
      </c>
      <c r="AA71" s="15" t="n">
        <v>1553.2</v>
      </c>
      <c r="AB71" s="15" t="n">
        <v>16773.7</v>
      </c>
      <c r="AC71" s="15" t="n">
        <v>64592.6</v>
      </c>
      <c r="AD71" s="15" t="n">
        <v>4604.7</v>
      </c>
      <c r="AE71" s="15" t="n">
        <v>4566.5</v>
      </c>
      <c r="AF71" s="15" t="n">
        <v>3553.8</v>
      </c>
      <c r="AG71" s="15" t="n">
        <v>10263.8</v>
      </c>
      <c r="AH71" s="15" t="n">
        <v>637.9</v>
      </c>
      <c r="AI71" s="15" t="n">
        <v>7814.4</v>
      </c>
      <c r="AJ71" s="15" t="n">
        <v>2558</v>
      </c>
      <c r="AK71" s="15" t="n">
        <v>4599</v>
      </c>
      <c r="AL71" s="15" t="n">
        <v>7656.6</v>
      </c>
      <c r="AM71" s="15" t="n">
        <v>44109.7</v>
      </c>
      <c r="AN71" s="15" t="n">
        <v>29711.5</v>
      </c>
      <c r="AO71" s="15" t="n">
        <v>21085.3</v>
      </c>
      <c r="AP71" s="15" t="n">
        <v>20524.1</v>
      </c>
      <c r="AQ71" s="15" t="n">
        <v>9874.2</v>
      </c>
      <c r="AR71" s="15" t="n">
        <v>11842.9</v>
      </c>
      <c r="AS71" s="15" t="n">
        <v>9385.6</v>
      </c>
      <c r="AT71" s="15" t="n">
        <v>3804.5</v>
      </c>
      <c r="AU71" s="15" t="n">
        <v>2545.4</v>
      </c>
      <c r="AV71" s="15" t="n">
        <v>2402.4</v>
      </c>
    </row>
    <row r="72" customFormat="false" ht="13.5" hidden="false" customHeight="false" outlineLevel="0" collapsed="false">
      <c r="A72" s="14"/>
      <c r="B72" s="14" t="s">
        <v>190</v>
      </c>
      <c r="C72" s="13"/>
      <c r="D72" s="16" t="n">
        <v>6915.2</v>
      </c>
      <c r="E72" s="16" t="n">
        <v>709</v>
      </c>
      <c r="F72" s="16" t="n">
        <v>5004.6</v>
      </c>
      <c r="G72" s="16" t="n">
        <v>14203.5</v>
      </c>
      <c r="H72" s="16" t="n">
        <v>286.6</v>
      </c>
      <c r="I72" s="16" t="n">
        <v>9359.8</v>
      </c>
      <c r="J72" s="16" t="n">
        <v>1821.2</v>
      </c>
      <c r="K72" s="16" t="n">
        <v>760.1</v>
      </c>
      <c r="L72" s="16" t="n">
        <v>2843.7</v>
      </c>
      <c r="M72" s="16" t="n">
        <v>4984.2</v>
      </c>
      <c r="N72" s="16" t="n">
        <v>3477.8</v>
      </c>
      <c r="O72" s="16" t="n">
        <v>777.9</v>
      </c>
      <c r="P72" s="16" t="n">
        <v>1173.8</v>
      </c>
      <c r="Q72" s="16" t="n">
        <v>1373.6</v>
      </c>
      <c r="R72" s="16" t="n">
        <v>2608</v>
      </c>
      <c r="S72" s="16" t="n">
        <v>2302.7</v>
      </c>
      <c r="T72" s="16" t="n">
        <v>567</v>
      </c>
      <c r="U72" s="16" t="n">
        <v>1129.8</v>
      </c>
      <c r="V72" s="16" t="n">
        <v>3068.8</v>
      </c>
      <c r="W72" s="16" t="n">
        <v>3231.2</v>
      </c>
      <c r="X72" s="16" t="n">
        <v>587.9</v>
      </c>
      <c r="Y72" s="16" t="n">
        <v>854.3</v>
      </c>
      <c r="Z72" s="16" t="n">
        <v>7374.6</v>
      </c>
      <c r="AA72" s="16" t="n">
        <v>4165.3</v>
      </c>
      <c r="AB72" s="16" t="n">
        <v>8334.8</v>
      </c>
      <c r="AC72" s="16" t="n">
        <v>36305.2</v>
      </c>
      <c r="AD72" s="16" t="n">
        <v>9511.9</v>
      </c>
      <c r="AE72" s="16" t="n">
        <v>237.4</v>
      </c>
      <c r="AF72" s="16" t="n">
        <v>1458</v>
      </c>
      <c r="AG72" s="16" t="n">
        <v>4163.3</v>
      </c>
      <c r="AH72" s="16" t="n">
        <v>691.9</v>
      </c>
      <c r="AI72" s="16" t="n">
        <v>3803.2</v>
      </c>
      <c r="AJ72" s="16" t="n">
        <v>1490.9</v>
      </c>
      <c r="AK72" s="16" t="n">
        <v>7539.6</v>
      </c>
      <c r="AL72" s="16" t="n">
        <v>4162.2</v>
      </c>
      <c r="AM72" s="16" t="n">
        <v>23644.5</v>
      </c>
      <c r="AN72" s="16" t="n">
        <v>24246.5</v>
      </c>
      <c r="AO72" s="16" t="n">
        <v>13803.5</v>
      </c>
      <c r="AP72" s="16" t="n">
        <v>9468.9</v>
      </c>
      <c r="AQ72" s="16" t="n">
        <v>29053.6</v>
      </c>
      <c r="AR72" s="16" t="n">
        <v>23728.3</v>
      </c>
      <c r="AS72" s="16" t="n">
        <v>16712.4</v>
      </c>
      <c r="AT72" s="16" t="n">
        <v>2206.7</v>
      </c>
      <c r="AU72" s="16" t="n">
        <v>1181.4</v>
      </c>
      <c r="AV72" s="16" t="n">
        <v>26717.9</v>
      </c>
    </row>
    <row r="73" customFormat="false" ht="13.5" hidden="false" customHeight="false" outlineLevel="0" collapsed="false">
      <c r="A73" s="14"/>
      <c r="B73" s="17" t="s">
        <v>191</v>
      </c>
      <c r="C73" s="13"/>
      <c r="D73" s="15" t="n">
        <v>8844.7</v>
      </c>
      <c r="E73" s="15" t="n">
        <v>1487.7</v>
      </c>
      <c r="F73" s="15" t="n">
        <v>340</v>
      </c>
      <c r="G73" s="15" t="n">
        <v>656.9</v>
      </c>
      <c r="H73" s="15" t="n">
        <v>349.5</v>
      </c>
      <c r="I73" s="15" t="n">
        <v>8063.4</v>
      </c>
      <c r="J73" s="15" t="n">
        <v>5140.2</v>
      </c>
      <c r="K73" s="15" t="n">
        <v>437.8</v>
      </c>
      <c r="L73" s="15" t="n">
        <v>3452</v>
      </c>
      <c r="M73" s="15" t="n">
        <v>6014.2</v>
      </c>
      <c r="N73" s="15" t="n">
        <v>14316.7</v>
      </c>
      <c r="O73" s="15" t="n">
        <v>1425.3</v>
      </c>
      <c r="P73" s="15" t="n">
        <v>6047.1</v>
      </c>
      <c r="Q73" s="15" t="n">
        <v>3551.7</v>
      </c>
      <c r="R73" s="15" t="n">
        <v>10287</v>
      </c>
      <c r="S73" s="15" t="n">
        <v>10576.8</v>
      </c>
      <c r="T73" s="15" t="n">
        <v>78542.8</v>
      </c>
      <c r="U73" s="15" t="n">
        <v>5248.2</v>
      </c>
      <c r="V73" s="15" t="n">
        <v>9212.9</v>
      </c>
      <c r="W73" s="15" t="n">
        <v>4518.8</v>
      </c>
      <c r="X73" s="15" t="n">
        <v>3456.8</v>
      </c>
      <c r="Y73" s="15" t="n">
        <v>2575.8</v>
      </c>
      <c r="Z73" s="15" t="n">
        <v>6769.7</v>
      </c>
      <c r="AA73" s="15" t="n">
        <v>3581.5</v>
      </c>
      <c r="AB73" s="15" t="n">
        <v>14261.2</v>
      </c>
      <c r="AC73" s="15" t="n">
        <v>102770.5</v>
      </c>
      <c r="AD73" s="15" t="n">
        <v>7684.5</v>
      </c>
      <c r="AE73" s="15" t="n">
        <v>1063.2</v>
      </c>
      <c r="AF73" s="15" t="n">
        <v>2805.2</v>
      </c>
      <c r="AG73" s="15" t="n">
        <v>5404.7</v>
      </c>
      <c r="AH73" s="15" t="n">
        <v>1301</v>
      </c>
      <c r="AI73" s="15" t="n">
        <v>14066.5</v>
      </c>
      <c r="AJ73" s="15" t="n">
        <v>4051.3</v>
      </c>
      <c r="AK73" s="15" t="n">
        <v>8709.5</v>
      </c>
      <c r="AL73" s="15" t="n">
        <v>5865.3</v>
      </c>
      <c r="AM73" s="15" t="n">
        <v>39244.2</v>
      </c>
      <c r="AN73" s="15" t="n">
        <v>48702</v>
      </c>
      <c r="AO73" s="15" t="n">
        <v>12995.3</v>
      </c>
      <c r="AP73" s="15" t="n">
        <v>8998.6</v>
      </c>
      <c r="AQ73" s="15" t="n">
        <v>38921.2</v>
      </c>
      <c r="AR73" s="15" t="n">
        <v>25020.4</v>
      </c>
      <c r="AS73" s="15" t="n">
        <v>17681.7</v>
      </c>
      <c r="AT73" s="15" t="n">
        <v>4917.4</v>
      </c>
      <c r="AU73" s="15" t="n">
        <v>10654.5</v>
      </c>
      <c r="AV73" s="15" t="n">
        <v>3847.2</v>
      </c>
    </row>
    <row r="74" customFormat="false" ht="13.5" hidden="false" customHeight="false" outlineLevel="0" collapsed="false">
      <c r="A74" s="14"/>
      <c r="B74" s="14" t="s">
        <v>192</v>
      </c>
      <c r="C74" s="13"/>
      <c r="D74" s="16" t="n">
        <v>37809.7</v>
      </c>
      <c r="E74" s="16" t="n">
        <v>4204.7</v>
      </c>
      <c r="F74" s="16" t="n">
        <v>9105.3</v>
      </c>
      <c r="G74" s="16" t="n">
        <v>2095</v>
      </c>
      <c r="H74" s="16" t="n">
        <v>746.9</v>
      </c>
      <c r="I74" s="16" t="n">
        <v>21810.8</v>
      </c>
      <c r="J74" s="16" t="n">
        <v>13653.9</v>
      </c>
      <c r="K74" s="16" t="n">
        <v>1278.6</v>
      </c>
      <c r="L74" s="16" t="n">
        <v>2667</v>
      </c>
      <c r="M74" s="16" t="n">
        <v>3693.3</v>
      </c>
      <c r="N74" s="16" t="n">
        <v>9875.7</v>
      </c>
      <c r="O74" s="16" t="n">
        <v>1309.9</v>
      </c>
      <c r="P74" s="16" t="n">
        <v>5927.4</v>
      </c>
      <c r="Q74" s="16" t="n">
        <v>5052</v>
      </c>
      <c r="R74" s="16" t="n">
        <v>3006.6</v>
      </c>
      <c r="S74" s="16" t="n">
        <v>3445.2</v>
      </c>
      <c r="T74" s="16" t="n">
        <v>16904.1</v>
      </c>
      <c r="U74" s="16" t="n">
        <v>4042</v>
      </c>
      <c r="V74" s="16" t="n">
        <v>4207.6</v>
      </c>
      <c r="W74" s="16" t="n">
        <v>7795.9</v>
      </c>
      <c r="X74" s="16" t="n">
        <v>2215.3</v>
      </c>
      <c r="Y74" s="16" t="n">
        <v>8382.6</v>
      </c>
      <c r="Z74" s="16" t="n">
        <v>19304.7</v>
      </c>
      <c r="AA74" s="16" t="n">
        <v>2461.1</v>
      </c>
      <c r="AB74" s="16" t="n">
        <v>10080.6</v>
      </c>
      <c r="AC74" s="16" t="n">
        <v>94589.9</v>
      </c>
      <c r="AD74" s="16" t="n">
        <v>8207.2</v>
      </c>
      <c r="AE74" s="16" t="n">
        <v>4745.9</v>
      </c>
      <c r="AF74" s="16" t="n">
        <v>2985.8</v>
      </c>
      <c r="AG74" s="16" t="n">
        <v>575.7</v>
      </c>
      <c r="AH74" s="16" t="n">
        <v>2068.3</v>
      </c>
      <c r="AI74" s="16" t="n">
        <v>15047.2</v>
      </c>
      <c r="AJ74" s="16" t="n">
        <v>2679.2</v>
      </c>
      <c r="AK74" s="16" t="n">
        <v>6162.6</v>
      </c>
      <c r="AL74" s="16" t="n">
        <v>1666.3</v>
      </c>
      <c r="AM74" s="16" t="n">
        <v>28611.4</v>
      </c>
      <c r="AN74" s="16" t="n">
        <v>13658.5</v>
      </c>
      <c r="AO74" s="16" t="n">
        <v>4203</v>
      </c>
      <c r="AP74" s="16" t="n">
        <v>5231.4</v>
      </c>
      <c r="AQ74" s="16" t="n">
        <v>29470.7</v>
      </c>
      <c r="AR74" s="16" t="n">
        <v>20573.2</v>
      </c>
      <c r="AS74" s="16" t="n">
        <v>8368.4</v>
      </c>
      <c r="AT74" s="16" t="n">
        <v>1270</v>
      </c>
      <c r="AU74" s="16" t="n">
        <v>3481.8</v>
      </c>
      <c r="AV74" s="16" t="n">
        <v>2890.1</v>
      </c>
    </row>
    <row r="75" customFormat="false" ht="13.5" hidden="false" customHeight="false" outlineLevel="0" collapsed="false">
      <c r="A75" s="14"/>
      <c r="B75" s="14" t="s">
        <v>193</v>
      </c>
      <c r="C75" s="13"/>
      <c r="D75" s="15" t="n">
        <v>3447</v>
      </c>
      <c r="E75" s="15" t="n">
        <v>646</v>
      </c>
      <c r="F75" s="15" t="n">
        <v>1088.9</v>
      </c>
      <c r="G75" s="15" t="n">
        <v>150.8</v>
      </c>
      <c r="H75" s="15" t="n">
        <v>97.4</v>
      </c>
      <c r="I75" s="15" t="n">
        <v>1176.3</v>
      </c>
      <c r="J75" s="15" t="n">
        <v>1403.7</v>
      </c>
      <c r="K75" s="15" t="n">
        <v>118.1</v>
      </c>
      <c r="L75" s="15" t="n">
        <v>170.3</v>
      </c>
      <c r="M75" s="15" t="n">
        <v>11</v>
      </c>
      <c r="N75" s="15" t="n">
        <v>296.7</v>
      </c>
      <c r="O75" s="15" t="n">
        <v>201.9</v>
      </c>
      <c r="P75" s="15" t="n">
        <v>91</v>
      </c>
      <c r="Q75" s="15" t="n">
        <v>467.1</v>
      </c>
      <c r="R75" s="15" t="n">
        <v>80.4</v>
      </c>
      <c r="S75" s="15" t="n">
        <v>491</v>
      </c>
      <c r="T75" s="15" t="n">
        <v>351.4</v>
      </c>
      <c r="U75" s="15" t="n">
        <v>173.7</v>
      </c>
      <c r="V75" s="15" t="n">
        <v>392.9</v>
      </c>
      <c r="W75" s="15" t="n">
        <v>285.1</v>
      </c>
      <c r="X75" s="15" t="n">
        <v>62.5</v>
      </c>
      <c r="Y75" s="15" t="n">
        <v>235.8</v>
      </c>
      <c r="Z75" s="15" t="n">
        <v>163.3</v>
      </c>
      <c r="AA75" s="15" t="n">
        <v>122.5</v>
      </c>
      <c r="AB75" s="15" t="n">
        <v>1529.8</v>
      </c>
      <c r="AC75" s="15" t="n">
        <v>4027.2</v>
      </c>
      <c r="AD75" s="15" t="n">
        <v>1625.8</v>
      </c>
      <c r="AE75" s="15" t="n">
        <v>134.2</v>
      </c>
      <c r="AF75" s="15" t="n">
        <v>165.2</v>
      </c>
      <c r="AG75" s="15" t="n">
        <v>795.2</v>
      </c>
      <c r="AH75" s="15" t="n">
        <v>302.6</v>
      </c>
      <c r="AI75" s="15" t="n">
        <v>1861.9</v>
      </c>
      <c r="AJ75" s="15" t="n">
        <v>165.8</v>
      </c>
      <c r="AK75" s="15" t="n">
        <v>1226.4</v>
      </c>
      <c r="AL75" s="15" t="n">
        <v>368</v>
      </c>
      <c r="AM75" s="15" t="n">
        <v>1703.6</v>
      </c>
      <c r="AN75" s="15" t="n">
        <v>2337</v>
      </c>
      <c r="AO75" s="15" t="n">
        <v>993.9</v>
      </c>
      <c r="AP75" s="15" t="n">
        <v>619.9</v>
      </c>
      <c r="AQ75" s="15" t="n">
        <v>6740.9</v>
      </c>
      <c r="AR75" s="15" t="n">
        <v>98.5</v>
      </c>
      <c r="AS75" s="15" t="n">
        <v>84.4</v>
      </c>
      <c r="AT75" s="15" t="n">
        <v>59.8</v>
      </c>
      <c r="AU75" s="15" t="n">
        <v>78</v>
      </c>
      <c r="AV75" s="15" t="n">
        <v>136</v>
      </c>
    </row>
    <row r="76" customFormat="false" ht="13.5" hidden="false" customHeight="false" outlineLevel="0" collapsed="false">
      <c r="A76" s="14"/>
      <c r="B76" s="14" t="s">
        <v>194</v>
      </c>
      <c r="C76" s="13"/>
      <c r="D76" s="16" t="n">
        <v>29249.8</v>
      </c>
      <c r="E76" s="16" t="n">
        <v>6002</v>
      </c>
      <c r="F76" s="16" t="n">
        <v>15557.9</v>
      </c>
      <c r="G76" s="16" t="n">
        <v>971.2</v>
      </c>
      <c r="H76" s="16" t="n">
        <v>226.1</v>
      </c>
      <c r="I76" s="16" t="n">
        <v>10804.7</v>
      </c>
      <c r="J76" s="16" t="n">
        <v>16671.5</v>
      </c>
      <c r="K76" s="16" t="n">
        <v>1006.1</v>
      </c>
      <c r="L76" s="16" t="n">
        <v>1852.2</v>
      </c>
      <c r="M76" s="16" t="n">
        <v>1536.5</v>
      </c>
      <c r="N76" s="16" t="n">
        <v>3128.6</v>
      </c>
      <c r="O76" s="16" t="n">
        <v>992.1</v>
      </c>
      <c r="P76" s="16" t="n">
        <v>3004.7</v>
      </c>
      <c r="Q76" s="16" t="n">
        <v>4824.7</v>
      </c>
      <c r="R76" s="16" t="n">
        <v>3037.5</v>
      </c>
      <c r="S76" s="16" t="n">
        <v>3266</v>
      </c>
      <c r="T76" s="16" t="n">
        <v>4885.1</v>
      </c>
      <c r="U76" s="16" t="n">
        <v>4972.3</v>
      </c>
      <c r="V76" s="16" t="n">
        <v>1022.1</v>
      </c>
      <c r="W76" s="16" t="n">
        <v>1654.8</v>
      </c>
      <c r="X76" s="16" t="n">
        <v>1486.1</v>
      </c>
      <c r="Y76" s="16" t="n">
        <v>5551.3</v>
      </c>
      <c r="Z76" s="16" t="n">
        <v>6522.5</v>
      </c>
      <c r="AA76" s="16" t="n">
        <v>1113.6</v>
      </c>
      <c r="AB76" s="16" t="n">
        <v>12037.7</v>
      </c>
      <c r="AC76" s="16" t="n">
        <v>22374.8</v>
      </c>
      <c r="AD76" s="16" t="n">
        <v>3403.7</v>
      </c>
      <c r="AE76" s="16" t="n">
        <v>906.7</v>
      </c>
      <c r="AF76" s="16" t="n">
        <v>875.6</v>
      </c>
      <c r="AG76" s="16" t="n">
        <v>2864.5</v>
      </c>
      <c r="AH76" s="16" t="n">
        <v>461.5</v>
      </c>
      <c r="AI76" s="16" t="n">
        <v>6833.7</v>
      </c>
      <c r="AJ76" s="16" t="n">
        <v>699</v>
      </c>
      <c r="AK76" s="16" t="n">
        <v>2332.2</v>
      </c>
      <c r="AL76" s="16" t="n">
        <v>760.6</v>
      </c>
      <c r="AM76" s="16" t="n">
        <v>7231.8</v>
      </c>
      <c r="AN76" s="16" t="n">
        <v>7320.8</v>
      </c>
      <c r="AO76" s="16" t="n">
        <v>4787.9</v>
      </c>
      <c r="AP76" s="16" t="n">
        <v>1387.9</v>
      </c>
      <c r="AQ76" s="16" t="n">
        <v>5787.5</v>
      </c>
      <c r="AR76" s="16" t="n">
        <v>7055.1</v>
      </c>
      <c r="AS76" s="16" t="n">
        <v>2442</v>
      </c>
      <c r="AT76" s="16" t="n">
        <v>2158.4</v>
      </c>
      <c r="AU76" s="16" t="n">
        <v>1349.1</v>
      </c>
      <c r="AV76" s="16" t="n">
        <v>250.3</v>
      </c>
    </row>
    <row r="77" customFormat="false" ht="12.75" hidden="false" customHeight="false" outlineLevel="0" collapsed="false">
      <c r="A77" s="20" t="s">
        <v>195</v>
      </c>
    </row>
  </sheetData>
  <mergeCells count="8">
    <mergeCell ref="A3:C3"/>
    <mergeCell ref="D3:AV3"/>
    <mergeCell ref="A4:C4"/>
    <mergeCell ref="D4:AV4"/>
    <mergeCell ref="A5:C5"/>
    <mergeCell ref="D5:AV5"/>
    <mergeCell ref="A6:C6"/>
    <mergeCell ref="A8:A76"/>
  </mergeCells>
  <hyperlinks>
    <hyperlink ref="A2" r:id="rId1" display="Dataset: Input-Output Tables (IOTs) 2021 ed."/>
    <hyperlink ref="D3" r:id="rId2" display="TTL: Total"/>
    <hyperlink ref="B25" r:id="rId3" display="ISR: Israel"/>
    <hyperlink ref="B53" r:id="rId4" display="CYP: Cyprus"/>
    <hyperlink ref="B73" r:id="rId5" display="TWN: Chinese Taipei"/>
    <hyperlink ref="A77" r:id="rId6" display="Data extracted on 12 Feb 2022 20:31 UTC (GMT) from OECD.Stat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12.29"/>
  </cols>
  <sheetData>
    <row r="1" s="21" customFormat="true" ht="12.75" hidden="false" customHeight="false" outlineLevel="0" collapsed="false">
      <c r="B1" s="21" t="n">
        <v>1</v>
      </c>
      <c r="C1" s="21" t="n">
        <v>2</v>
      </c>
      <c r="D1" s="21" t="n">
        <v>3</v>
      </c>
      <c r="E1" s="21" t="n">
        <v>4</v>
      </c>
      <c r="F1" s="21" t="n">
        <v>5</v>
      </c>
      <c r="G1" s="21" t="n">
        <v>6</v>
      </c>
      <c r="H1" s="21" t="n">
        <v>7</v>
      </c>
      <c r="I1" s="21" t="n">
        <v>8</v>
      </c>
      <c r="J1" s="21" t="n">
        <v>9</v>
      </c>
      <c r="K1" s="21" t="n">
        <v>10</v>
      </c>
      <c r="L1" s="21" t="n">
        <v>11</v>
      </c>
      <c r="M1" s="21" t="n">
        <v>12</v>
      </c>
      <c r="N1" s="21" t="n">
        <v>13</v>
      </c>
      <c r="O1" s="21" t="n">
        <v>14</v>
      </c>
      <c r="P1" s="21" t="n">
        <v>15</v>
      </c>
      <c r="Q1" s="21" t="n">
        <v>16</v>
      </c>
      <c r="R1" s="21" t="n">
        <v>17</v>
      </c>
      <c r="S1" s="21" t="n">
        <v>18</v>
      </c>
      <c r="T1" s="21" t="n">
        <v>19</v>
      </c>
      <c r="U1" s="21" t="n">
        <v>20</v>
      </c>
      <c r="V1" s="21" t="n">
        <v>21</v>
      </c>
      <c r="W1" s="21" t="n">
        <v>22</v>
      </c>
      <c r="X1" s="21" t="n">
        <v>23</v>
      </c>
      <c r="Y1" s="21" t="n">
        <v>24</v>
      </c>
      <c r="Z1" s="21" t="n">
        <v>25</v>
      </c>
      <c r="AA1" s="21" t="n">
        <v>26</v>
      </c>
      <c r="AB1" s="21" t="n">
        <v>27</v>
      </c>
      <c r="AC1" s="21" t="n">
        <v>28</v>
      </c>
      <c r="AD1" s="21" t="n">
        <v>29</v>
      </c>
      <c r="AE1" s="21" t="n">
        <v>30</v>
      </c>
      <c r="AF1" s="21" t="n">
        <v>31</v>
      </c>
      <c r="AG1" s="21" t="n">
        <v>32</v>
      </c>
      <c r="AH1" s="21" t="n">
        <v>33</v>
      </c>
      <c r="AI1" s="21" t="n">
        <v>34</v>
      </c>
      <c r="AJ1" s="21" t="n">
        <v>35</v>
      </c>
      <c r="AK1" s="21" t="n">
        <v>36</v>
      </c>
      <c r="AL1" s="21" t="n">
        <v>37</v>
      </c>
      <c r="AM1" s="21" t="n">
        <v>38</v>
      </c>
      <c r="AN1" s="21" t="n">
        <v>39</v>
      </c>
      <c r="AO1" s="21" t="n">
        <v>40</v>
      </c>
      <c r="AP1" s="21" t="n">
        <v>41</v>
      </c>
      <c r="AQ1" s="21" t="n">
        <v>42</v>
      </c>
      <c r="AR1" s="21" t="n">
        <v>43</v>
      </c>
      <c r="AS1" s="21" t="n">
        <v>44</v>
      </c>
      <c r="AT1" s="21" t="n">
        <v>45</v>
      </c>
    </row>
    <row r="2" customFormat="false" ht="12.75" hidden="false" customHeight="false" outlineLevel="0" collapsed="false">
      <c r="A2" s="0" t="s">
        <v>196</v>
      </c>
      <c r="B2" s="0" t="n">
        <f aca="false" t="array" ref="B2:AT2">TRANSPOSE('Mapping B'!F2:F46)</f>
        <v>684500087132.347</v>
      </c>
      <c r="C2" s="0" t="n">
        <v>2351305398.93</v>
      </c>
      <c r="D2" s="0" t="n">
        <v>321134216.185022</v>
      </c>
      <c r="E2" s="0" t="n">
        <v>3335786035.81228</v>
      </c>
      <c r="F2" s="0" t="n">
        <v>396544163.57933</v>
      </c>
      <c r="G2" s="0" t="n">
        <v>20301027890.7785</v>
      </c>
      <c r="H2" s="0" t="n">
        <v>12519632819.9122</v>
      </c>
      <c r="I2" s="0" t="n">
        <v>4245178039.30203</v>
      </c>
      <c r="J2" s="0" t="n">
        <v>5398673513.72978</v>
      </c>
      <c r="K2" s="0" t="n">
        <v>1938127034.45266</v>
      </c>
      <c r="L2" s="0" t="n">
        <v>7241731909.87249</v>
      </c>
      <c r="M2" s="0" t="n">
        <v>937894456.403296</v>
      </c>
      <c r="N2" s="0" t="n">
        <v>2915838614.79752</v>
      </c>
      <c r="O2" s="0" t="n">
        <v>6973221561.24092</v>
      </c>
      <c r="P2" s="0" t="n">
        <v>3651764763.78682</v>
      </c>
      <c r="Q2" s="0" t="n">
        <v>7151828087.03611</v>
      </c>
      <c r="R2" s="0" t="n">
        <v>8644639926.87838</v>
      </c>
      <c r="S2" s="0" t="n">
        <v>7149425847.28096</v>
      </c>
      <c r="T2" s="0" t="n">
        <v>15862169271.2178</v>
      </c>
      <c r="U2" s="0" t="n">
        <v>2660720752.8009</v>
      </c>
      <c r="V2" s="0" t="n">
        <v>7451987944.44174</v>
      </c>
      <c r="W2" s="0" t="n">
        <v>13170759905.5449</v>
      </c>
      <c r="X2" s="0" t="n">
        <v>2236362448.00326</v>
      </c>
      <c r="Y2" s="0" t="n">
        <v>13276459046.3552</v>
      </c>
      <c r="Z2" s="0" t="n">
        <v>452977580000</v>
      </c>
      <c r="AA2" s="0" t="n">
        <v>272407364556.021</v>
      </c>
      <c r="AB2" s="0" t="n">
        <v>44145010976.6626</v>
      </c>
      <c r="AC2" s="0" t="n">
        <v>1417065050.12034</v>
      </c>
      <c r="AD2" s="0" t="n">
        <v>1752387539.49165</v>
      </c>
      <c r="AE2" s="0" t="n">
        <v>22615501304.0133</v>
      </c>
      <c r="AF2" s="0" t="n">
        <v>600358268.985269</v>
      </c>
      <c r="AG2" s="0" t="n">
        <v>53239169551.4442</v>
      </c>
      <c r="AH2" s="0" t="n">
        <v>3286479076.13493</v>
      </c>
      <c r="AI2" s="0" t="n">
        <v>3991470709.01589</v>
      </c>
      <c r="AJ2" s="0" t="n">
        <v>5138365685.86241</v>
      </c>
      <c r="AK2" s="0" t="n">
        <v>69359279831.8646</v>
      </c>
      <c r="AL2" s="0" t="n">
        <v>619922567.851778</v>
      </c>
      <c r="AM2" s="0" t="n">
        <v>39221611175.3394</v>
      </c>
      <c r="AN2" s="0" t="n">
        <v>39711538437.5047</v>
      </c>
      <c r="AO2" s="0" t="n">
        <v>94614053949.1945</v>
      </c>
      <c r="AP2" s="0" t="n">
        <v>75776201184.7661</v>
      </c>
      <c r="AQ2" s="0" t="n">
        <v>24100476087.2016</v>
      </c>
      <c r="AR2" s="0" t="n">
        <v>1981847444.31776</v>
      </c>
      <c r="AS2" s="0" t="n">
        <v>21651870336.2365</v>
      </c>
      <c r="AT2" s="0" t="n">
        <v>25428078327.9178</v>
      </c>
    </row>
    <row r="3" customFormat="false" ht="12.75" hidden="false" customHeight="false" outlineLevel="0" collapsed="false">
      <c r="A3" s="0" t="s">
        <v>197</v>
      </c>
      <c r="B3" s="0" t="n">
        <f aca="false">1/27.42938659</f>
        <v>0.0364572498447549</v>
      </c>
    </row>
    <row r="4" customFormat="false" ht="12.75" hidden="false" customHeight="false" outlineLevel="0" collapsed="false">
      <c r="A4" s="0" t="s">
        <v>198</v>
      </c>
      <c r="B4" s="0" t="n">
        <f aca="false">$B$3*B2/10^6</f>
        <v>24954.9906953405</v>
      </c>
      <c r="C4" s="0" t="n">
        <f aca="false">$B$3*C2/10^6</f>
        <v>85.7221283901121</v>
      </c>
      <c r="D4" s="0" t="n">
        <f aca="false">$B$3*D2/10^6</f>
        <v>11.7076703531569</v>
      </c>
      <c r="E4" s="0" t="n">
        <f aca="false">$B$3*E2/10^6</f>
        <v>121.613584936253</v>
      </c>
      <c r="F4" s="0" t="n">
        <f aca="false">$B$3*F2/10^6</f>
        <v>14.456909646091</v>
      </c>
      <c r="G4" s="0" t="n">
        <f aca="false">$B$3*G2/10^6</f>
        <v>740.119645919451</v>
      </c>
      <c r="H4" s="0" t="n">
        <f aca="false">$B$3*H2/10^6</f>
        <v>456.431381680134</v>
      </c>
      <c r="I4" s="0" t="n">
        <f aca="false">$B$3*I2/10^6</f>
        <v>154.767516414301</v>
      </c>
      <c r="J4" s="0" t="n">
        <f aca="false">$B$3*J2/10^6</f>
        <v>196.820789120307</v>
      </c>
      <c r="K4" s="0" t="n">
        <f aca="false">$B$3*K2/10^6</f>
        <v>70.6587815259145</v>
      </c>
      <c r="L4" s="0" t="n">
        <f aca="false">$B$3*L2/10^6</f>
        <v>264.013629546956</v>
      </c>
      <c r="M4" s="0" t="n">
        <f aca="false">$B$3*M2/10^6</f>
        <v>34.1930525251056</v>
      </c>
      <c r="N4" s="0" t="n">
        <f aca="false">$B$3*N2/10^6</f>
        <v>106.303456886657</v>
      </c>
      <c r="O4" s="0" t="n">
        <f aca="false">$B$3*O2/10^6</f>
        <v>254.224480680992</v>
      </c>
      <c r="P4" s="0" t="n">
        <f aca="false">$B$3*P2/10^6</f>
        <v>133.133300367649</v>
      </c>
      <c r="Q4" s="0" t="n">
        <f aca="false">$B$3*Q2/10^6</f>
        <v>260.735983415811</v>
      </c>
      <c r="R4" s="0" t="n">
        <f aca="false">$B$3*R2/10^6</f>
        <v>315.159797632149</v>
      </c>
      <c r="S4" s="0" t="n">
        <f aca="false">$B$3*S2/10^6</f>
        <v>260.648404360871</v>
      </c>
      <c r="T4" s="0" t="n">
        <f aca="false">$B$3*T2/10^6</f>
        <v>578.29106820058</v>
      </c>
      <c r="U4" s="0" t="n">
        <f aca="false">$B$3*U2/10^6</f>
        <v>97.0025612519868</v>
      </c>
      <c r="V4" s="0" t="n">
        <f aca="false">$B$3*V2/10^6</f>
        <v>271.678986330614</v>
      </c>
      <c r="W4" s="0" t="n">
        <f aca="false">$B$3*W2/10^6</f>
        <v>480.16968452173</v>
      </c>
      <c r="X4" s="0" t="n">
        <f aca="false">$B$3*X2/10^6</f>
        <v>81.5316245102826</v>
      </c>
      <c r="Y4" s="0" t="n">
        <f aca="false">$B$3*Y2/10^6</f>
        <v>484.02318450663</v>
      </c>
      <c r="Z4" s="0" t="n">
        <f aca="false">$B$3*Z2/10^6</f>
        <v>16514.3168081325</v>
      </c>
      <c r="AA4" s="0" t="n">
        <f aca="false">$B$3*AA2/10^6</f>
        <v>9931.22334917009</v>
      </c>
      <c r="AB4" s="0" t="n">
        <f aca="false">$B$3*AB2/10^6</f>
        <v>1609.40569457564</v>
      </c>
      <c r="AC4" s="0" t="n">
        <f aca="false">$B$3*AC2/10^6</f>
        <v>51.6622945785076</v>
      </c>
      <c r="AD4" s="0" t="n">
        <f aca="false">$B$3*AD2/10^6</f>
        <v>63.8872303520824</v>
      </c>
      <c r="AE4" s="0" t="n">
        <f aca="false">$B$3*AE2/10^6</f>
        <v>824.498981404795</v>
      </c>
      <c r="AF4" s="0" t="n">
        <f aca="false">$B$3*AF2/10^6</f>
        <v>21.8874114087605</v>
      </c>
      <c r="AG4" s="0" t="n">
        <f aca="false">$B$3*AG2/10^6</f>
        <v>1940.95370586427</v>
      </c>
      <c r="AH4" s="0" t="n">
        <f aca="false">$B$3*AH2/10^6</f>
        <v>119.81598878821</v>
      </c>
      <c r="AI4" s="0" t="n">
        <f aca="false">$B$3*AI2/10^6</f>
        <v>145.518044886613</v>
      </c>
      <c r="AJ4" s="0" t="n">
        <f aca="false">$B$3*AJ2/10^6</f>
        <v>187.330681603201</v>
      </c>
      <c r="AK4" s="0" t="n">
        <f aca="false">$B$3*AK2/10^6</f>
        <v>2528.64859388256</v>
      </c>
      <c r="AL4" s="0" t="n">
        <f aca="false">$B$3*AL2/10^6</f>
        <v>22.6006719405743</v>
      </c>
      <c r="AM4" s="0" t="n">
        <f aca="false">$B$3*AM2/10^6</f>
        <v>1429.91207793318</v>
      </c>
      <c r="AN4" s="0" t="n">
        <f aca="false">$B$3*AN2/10^6</f>
        <v>1447.7734785357</v>
      </c>
      <c r="AO4" s="0" t="n">
        <f aca="false">$B$3*AO2/10^6</f>
        <v>3449.3682036509</v>
      </c>
      <c r="AP4" s="0" t="n">
        <f aca="false">$B$3*AP2/10^6</f>
        <v>2762.59189887943</v>
      </c>
      <c r="AQ4" s="0" t="n">
        <f aca="false">$B$3*AQ2/10^6</f>
        <v>878.63707808865</v>
      </c>
      <c r="AR4" s="0" t="n">
        <f aca="false">$B$3*AR2/10^6</f>
        <v>72.2527074316816</v>
      </c>
      <c r="AS4" s="0" t="n">
        <f aca="false">$B$3*AS2/10^6</f>
        <v>789.367646454413</v>
      </c>
      <c r="AT4" s="0" t="n">
        <f aca="false">$B$3*AT2/10^6</f>
        <v>927.037804672897</v>
      </c>
    </row>
    <row r="5" s="22" customFormat="true" ht="12.75" hidden="false" customHeight="false" outlineLevel="0" collapsed="false"/>
    <row r="6" customFormat="false" ht="12.75" hidden="false" customHeight="false" outlineLevel="0" collapsed="false">
      <c r="A6" s="0" t="s">
        <v>199</v>
      </c>
      <c r="B6" s="0" t="n">
        <f aca="false" t="array" ref="B6:AT6">TRANSPOSE('Mapping B'!M2:M46)</f>
        <v>49061796108.4721</v>
      </c>
      <c r="C6" s="0" t="n">
        <v>33000000000</v>
      </c>
      <c r="D6" s="0" t="n">
        <v>0</v>
      </c>
      <c r="E6" s="0" t="n">
        <v>185000000000</v>
      </c>
      <c r="F6" s="0" t="n">
        <v>0</v>
      </c>
      <c r="G6" s="0" t="n">
        <v>141434045682.117</v>
      </c>
      <c r="H6" s="0" t="n">
        <v>193321512371.264</v>
      </c>
      <c r="I6" s="0" t="n">
        <v>74302970695.8163</v>
      </c>
      <c r="J6" s="0" t="n">
        <v>13130222603.1407</v>
      </c>
      <c r="K6" s="0" t="n">
        <v>0</v>
      </c>
      <c r="L6" s="0" t="n">
        <v>10134779574.6514</v>
      </c>
      <c r="M6" s="0" t="n">
        <v>1698996342.24589</v>
      </c>
      <c r="N6" s="0" t="n">
        <v>3507509870.31599</v>
      </c>
      <c r="O6" s="0" t="n">
        <v>109117596092.151</v>
      </c>
      <c r="P6" s="0" t="n">
        <v>1820353223.83488</v>
      </c>
      <c r="Q6" s="0" t="n">
        <v>27112903301.3455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56419110243.1165</v>
      </c>
      <c r="X6" s="0" t="n">
        <v>87000000000</v>
      </c>
      <c r="Y6" s="0" t="n">
        <v>33000000000</v>
      </c>
      <c r="Z6" s="0" t="n">
        <v>502000000000</v>
      </c>
      <c r="AA6" s="0" t="n">
        <v>751000000000</v>
      </c>
      <c r="AB6" s="0" t="n">
        <v>418922568296.503</v>
      </c>
      <c r="AC6" s="0" t="n">
        <v>3022098486.1667</v>
      </c>
      <c r="AD6" s="0" t="n">
        <v>3745954410.99704</v>
      </c>
      <c r="AE6" s="0" t="n">
        <v>42309378806.3337</v>
      </c>
      <c r="AF6" s="0" t="n">
        <v>0</v>
      </c>
      <c r="AG6" s="0" t="n">
        <v>158000000000</v>
      </c>
      <c r="AH6" s="0" t="n">
        <v>67484134347.7454</v>
      </c>
      <c r="AI6" s="0" t="n">
        <v>47523473742.8094</v>
      </c>
      <c r="AJ6" s="0" t="n">
        <v>28992391909.4452</v>
      </c>
      <c r="AK6" s="0" t="n">
        <v>206000000000</v>
      </c>
      <c r="AL6" s="0" t="n">
        <v>607000000000</v>
      </c>
      <c r="AM6" s="0" t="n">
        <v>181000000000</v>
      </c>
      <c r="AN6" s="0" t="n">
        <v>291000000000</v>
      </c>
      <c r="AO6" s="0" t="n">
        <v>488000000000</v>
      </c>
      <c r="AP6" s="0" t="n">
        <v>240000000000</v>
      </c>
      <c r="AQ6" s="0" t="n">
        <v>155000000000</v>
      </c>
      <c r="AR6" s="0" t="n">
        <v>18024159589.1483</v>
      </c>
      <c r="AS6" s="0" t="n">
        <v>149395213605.907</v>
      </c>
      <c r="AT6" s="0" t="n">
        <v>269580626804.945</v>
      </c>
    </row>
    <row r="7" customFormat="false" ht="12.75" hidden="false" customHeight="false" outlineLevel="0" collapsed="false">
      <c r="A7" s="0" t="s">
        <v>197</v>
      </c>
      <c r="B7" s="0" t="n">
        <f aca="false">1/868.7951</f>
        <v>0.00115101938305131</v>
      </c>
    </row>
    <row r="8" customFormat="false" ht="12.75" hidden="false" customHeight="false" outlineLevel="0" collapsed="false">
      <c r="A8" s="0" t="s">
        <v>200</v>
      </c>
      <c r="B8" s="0" t="n">
        <f aca="false">$B$7*B6/10^6</f>
        <v>56.4710782881627</v>
      </c>
      <c r="C8" s="0" t="n">
        <f aca="false">$B$7*C6/10^6</f>
        <v>37.9836396406932</v>
      </c>
      <c r="D8" s="0" t="n">
        <f aca="false">$B$7*D6/10^6</f>
        <v>0</v>
      </c>
      <c r="E8" s="0" t="n">
        <f aca="false">$B$7*E6/10^6</f>
        <v>212.938585864492</v>
      </c>
      <c r="F8" s="0" t="n">
        <f aca="false">$B$7*F6/10^6</f>
        <v>0</v>
      </c>
      <c r="G8" s="0" t="n">
        <f aca="false">$B$7*G6/10^6</f>
        <v>162.793328003481</v>
      </c>
      <c r="H8" s="0" t="n">
        <f aca="false">$B$7*H6/10^6</f>
        <v>222.516807900119</v>
      </c>
      <c r="I8" s="0" t="n">
        <f aca="false">$B$7*I6/10^6</f>
        <v>85.5241594891779</v>
      </c>
      <c r="J8" s="0" t="n">
        <f aca="false">$B$7*J6/10^6</f>
        <v>15.1131407199934</v>
      </c>
      <c r="K8" s="0" t="n">
        <f aca="false">$B$7*K6/10^6</f>
        <v>0</v>
      </c>
      <c r="L8" s="0" t="n">
        <f aca="false">$B$7*L6/10^6</f>
        <v>11.6653277333763</v>
      </c>
      <c r="M8" s="0" t="n">
        <f aca="false">$B$7*M6/10^6</f>
        <v>1.95557772165829</v>
      </c>
      <c r="N8" s="0" t="n">
        <f aca="false">$B$7*N6/10^6</f>
        <v>4.03721184697749</v>
      </c>
      <c r="O8" s="0" t="n">
        <f aca="false">$B$7*O6/10^6</f>
        <v>125.59646813403</v>
      </c>
      <c r="P8" s="0" t="n">
        <f aca="false">$B$7*P6/10^6</f>
        <v>2.09526184463389</v>
      </c>
      <c r="Q8" s="0" t="n">
        <f aca="false">$B$7*Q6/10^6</f>
        <v>31.2074772306445</v>
      </c>
      <c r="R8" s="0" t="n">
        <f aca="false">$B$7*R6/10^6</f>
        <v>0</v>
      </c>
      <c r="S8" s="0" t="n">
        <f aca="false">$B$7*S6/10^6</f>
        <v>0</v>
      </c>
      <c r="T8" s="0" t="n">
        <f aca="false">$B$7*T6/10^6</f>
        <v>0</v>
      </c>
      <c r="U8" s="0" t="n">
        <f aca="false">$B$7*U6/10^6</f>
        <v>0</v>
      </c>
      <c r="V8" s="0" t="n">
        <f aca="false">$B$7*V6/10^6</f>
        <v>0</v>
      </c>
      <c r="W8" s="0" t="n">
        <f aca="false">$B$7*W6/10^6</f>
        <v>64.9394894643358</v>
      </c>
      <c r="X8" s="0" t="n">
        <f aca="false">$B$7*X6/10^6</f>
        <v>100.138686325464</v>
      </c>
      <c r="Y8" s="0" t="n">
        <f aca="false">$B$7*Y6/10^6</f>
        <v>37.9836396406932</v>
      </c>
      <c r="Z8" s="0" t="n">
        <f aca="false">$B$7*Z6/10^6</f>
        <v>577.811730291757</v>
      </c>
      <c r="AA8" s="0" t="n">
        <f aca="false">$B$7*AA6/10^6</f>
        <v>864.415556671533</v>
      </c>
      <c r="AB8" s="0" t="n">
        <f aca="false">$B$7*AB6/10^6</f>
        <v>482.18799610691</v>
      </c>
      <c r="AC8" s="0" t="n">
        <f aca="false">$B$7*AC6/10^6</f>
        <v>3.47849393506788</v>
      </c>
      <c r="AD8" s="0" t="n">
        <f aca="false">$B$7*AD6/10^6</f>
        <v>4.31166613508414</v>
      </c>
      <c r="AE8" s="0" t="n">
        <f aca="false">$B$7*AE6/10^6</f>
        <v>48.6989150909504</v>
      </c>
      <c r="AF8" s="0" t="n">
        <f aca="false">$B$7*AF6/10^6</f>
        <v>0</v>
      </c>
      <c r="AG8" s="0" t="n">
        <f aca="false">$B$7*AG6/10^6</f>
        <v>181.861062522107</v>
      </c>
      <c r="AH8" s="0" t="n">
        <f aca="false">$B$7*AH6/10^6</f>
        <v>77.6755466826935</v>
      </c>
      <c r="AI8" s="0" t="n">
        <f aca="false">$B$7*AI6/10^6</f>
        <v>54.7004394279036</v>
      </c>
      <c r="AJ8" s="0" t="n">
        <f aca="false">$B$7*AJ6/10^6</f>
        <v>33.3708050487913</v>
      </c>
      <c r="AK8" s="0" t="n">
        <f aca="false">$B$7*AK6/10^6</f>
        <v>237.10999290857</v>
      </c>
      <c r="AL8" s="0" t="n">
        <f aca="false">$B$7*AL6/10^6</f>
        <v>698.668765512144</v>
      </c>
      <c r="AM8" s="0" t="n">
        <f aca="false">$B$7*AM6/10^6</f>
        <v>208.334508332287</v>
      </c>
      <c r="AN8" s="0" t="n">
        <f aca="false">$B$7*AN6/10^6</f>
        <v>334.946640467931</v>
      </c>
      <c r="AO8" s="0" t="n">
        <f aca="false">$B$7*AO6/10^6</f>
        <v>561.697458929039</v>
      </c>
      <c r="AP8" s="0" t="n">
        <f aca="false">$B$7*AP6/10^6</f>
        <v>276.244651932314</v>
      </c>
      <c r="AQ8" s="0" t="n">
        <f aca="false">$B$7*AQ6/10^6</f>
        <v>178.408004372953</v>
      </c>
      <c r="AR8" s="0" t="n">
        <f aca="false">$B$7*AR6/10^6</f>
        <v>20.7461570503198</v>
      </c>
      <c r="AS8" s="0" t="n">
        <f aca="false">$B$7*AS6/10^6</f>
        <v>171.956786595489</v>
      </c>
      <c r="AT8" s="0" t="n">
        <f aca="false">$B$7*AT6/10^6</f>
        <v>310.292526747613</v>
      </c>
    </row>
    <row r="9" s="22" customFormat="true" ht="12.75" hidden="false" customHeight="false" outlineLevel="0" collapsed="false"/>
    <row r="10" customFormat="false" ht="12.75" hidden="false" customHeight="false" outlineLevel="0" collapsed="false">
      <c r="A10" s="0" t="s">
        <v>201</v>
      </c>
      <c r="B10" s="0" t="n">
        <f aca="false" t="array" ref="B10:AT10">TRANSPOSE('Mapping B'!T2:T46)</f>
        <v>483016113210.846</v>
      </c>
      <c r="C10" s="0" t="n">
        <v>15082046866.2053</v>
      </c>
      <c r="D10" s="0" t="n">
        <v>99732879991.0951</v>
      </c>
      <c r="E10" s="0" t="n">
        <v>327258152366.687</v>
      </c>
      <c r="F10" s="0" t="n">
        <v>50091865253.6764</v>
      </c>
      <c r="G10" s="0" t="n">
        <v>149897804918.904</v>
      </c>
      <c r="H10" s="0" t="n">
        <v>143958854518.59</v>
      </c>
      <c r="I10" s="0" t="n">
        <v>37720269757.1783</v>
      </c>
      <c r="J10" s="0" t="n">
        <v>23305782390.2448</v>
      </c>
      <c r="K10" s="0" t="n">
        <v>20313501452.398</v>
      </c>
      <c r="L10" s="0" t="n">
        <v>22087304405.0876</v>
      </c>
      <c r="M10" s="0" t="n">
        <v>13209881996.408</v>
      </c>
      <c r="N10" s="0" t="n">
        <v>20296896353.066</v>
      </c>
      <c r="O10" s="0" t="n">
        <v>50255017841.5067</v>
      </c>
      <c r="P10" s="0" t="n">
        <v>19665902578.4512</v>
      </c>
      <c r="Q10" s="0" t="n">
        <v>71414538595.3119</v>
      </c>
      <c r="R10" s="0" t="n">
        <v>3169892443.35972</v>
      </c>
      <c r="S10" s="0" t="n">
        <v>24930770022.3391</v>
      </c>
      <c r="T10" s="0" t="n">
        <v>3585860691.18207</v>
      </c>
      <c r="U10" s="0" t="n">
        <v>4082542333.22564</v>
      </c>
      <c r="V10" s="0" t="n">
        <v>1471968488.88324</v>
      </c>
      <c r="W10" s="0" t="n">
        <v>109203120469.995</v>
      </c>
      <c r="X10" s="0" t="n">
        <v>47526534234.5353</v>
      </c>
      <c r="Y10" s="0" t="n">
        <v>51170031710.4588</v>
      </c>
      <c r="Z10" s="0" t="n">
        <v>257116147945.229</v>
      </c>
      <c r="AA10" s="0" t="n">
        <v>594787222579.611</v>
      </c>
      <c r="AB10" s="0" t="n">
        <v>329629923915.509</v>
      </c>
      <c r="AC10" s="0" t="n">
        <v>2988299056.11851</v>
      </c>
      <c r="AD10" s="0" t="n">
        <v>4182214648.19646</v>
      </c>
      <c r="AE10" s="0" t="n">
        <v>23908514820.4368</v>
      </c>
      <c r="AF10" s="0" t="n">
        <v>7036314522.48972</v>
      </c>
      <c r="AG10" s="0" t="n">
        <v>105361715312.381</v>
      </c>
      <c r="AH10" s="0" t="n">
        <v>5581510496.64443</v>
      </c>
      <c r="AI10" s="0" t="n">
        <v>17990853331.8481</v>
      </c>
      <c r="AJ10" s="0" t="n">
        <v>7094598108.75689</v>
      </c>
      <c r="AK10" s="0" t="n">
        <v>199286936880.839</v>
      </c>
      <c r="AL10" s="0" t="n">
        <v>29764859838.9537</v>
      </c>
      <c r="AM10" s="0" t="n">
        <v>290203095908.513</v>
      </c>
      <c r="AN10" s="0" t="n">
        <v>131586689479.368</v>
      </c>
      <c r="AO10" s="0" t="n">
        <v>319470600000</v>
      </c>
      <c r="AP10" s="0" t="n">
        <v>80013997796.4298</v>
      </c>
      <c r="AQ10" s="0" t="n">
        <v>98673611594.3864</v>
      </c>
      <c r="AR10" s="0" t="n">
        <v>4669114575.22064</v>
      </c>
      <c r="AS10" s="0" t="n">
        <v>25926360457.526</v>
      </c>
      <c r="AT10" s="0" t="n">
        <v>7180153312.70797</v>
      </c>
    </row>
    <row r="11" customFormat="false" ht="12.75" hidden="false" customHeight="false" outlineLevel="0" collapsed="false">
      <c r="A11" s="0" t="s">
        <v>197</v>
      </c>
      <c r="B11" s="0" t="n">
        <f aca="false">1/17.76729042</f>
        <v>0.056283202241932</v>
      </c>
    </row>
    <row r="12" customFormat="false" ht="12.75" hidden="false" customHeight="false" outlineLevel="0" collapsed="false">
      <c r="A12" s="0" t="s">
        <v>202</v>
      </c>
      <c r="B12" s="0" t="n">
        <f aca="false">$B$11*B10/10^6</f>
        <v>27185.6935859579</v>
      </c>
      <c r="C12" s="0" t="n">
        <f aca="false">$B$11*C10/10^6</f>
        <v>848.865893992929</v>
      </c>
      <c r="D12" s="0" t="n">
        <f aca="false">$B$11*D10/10^6</f>
        <v>5613.28585470913</v>
      </c>
      <c r="E12" s="0" t="n">
        <f aca="false">$B$11*E10/10^6</f>
        <v>18419.1367749753</v>
      </c>
      <c r="F12" s="0" t="n">
        <f aca="false">$B$11*F10/10^6</f>
        <v>2819.33058274827</v>
      </c>
      <c r="G12" s="0" t="n">
        <f aca="false">$B$11*G10/10^6</f>
        <v>8436.72846987231</v>
      </c>
      <c r="H12" s="0" t="n">
        <f aca="false">$B$11*H10/10^6</f>
        <v>8102.46532338666</v>
      </c>
      <c r="I12" s="0" t="n">
        <f aca="false">$B$11*I10/10^6</f>
        <v>2123.01757136349</v>
      </c>
      <c r="J12" s="0" t="n">
        <f aca="false">$B$11*J10/10^6</f>
        <v>1311.72406367661</v>
      </c>
      <c r="K12" s="0" t="n">
        <f aca="false">$B$11*K10/10^6</f>
        <v>1143.30891048709</v>
      </c>
      <c r="L12" s="0" t="n">
        <f aca="false">$B$11*L10/10^6</f>
        <v>1243.14422081066</v>
      </c>
      <c r="M12" s="0" t="n">
        <f aca="false">$B$11*M10/10^6</f>
        <v>743.494459995885</v>
      </c>
      <c r="N12" s="0" t="n">
        <f aca="false">$B$11*N10/10^6</f>
        <v>1142.37432232314</v>
      </c>
      <c r="O12" s="0" t="n">
        <f aca="false">$B$11*O10/10^6</f>
        <v>2828.51333284542</v>
      </c>
      <c r="P12" s="0" t="n">
        <f aca="false">$B$11*P10/10^6</f>
        <v>1106.8599720931</v>
      </c>
      <c r="Q12" s="0" t="n">
        <f aca="false">$B$11*Q10/10^6</f>
        <v>4019.43891877419</v>
      </c>
      <c r="R12" s="0" t="n">
        <f aca="false">$B$11*R10/10^6</f>
        <v>178.411697474787</v>
      </c>
      <c r="S12" s="0" t="n">
        <f aca="false">$B$11*S10/10^6</f>
        <v>1403.18357121441</v>
      </c>
      <c r="T12" s="0" t="n">
        <f aca="false">$B$11*T10/10^6</f>
        <v>201.823722493195</v>
      </c>
      <c r="U12" s="0" t="n">
        <f aca="false">$B$11*U10/10^6</f>
        <v>229.778555802187</v>
      </c>
      <c r="V12" s="0" t="n">
        <f aca="false">$B$11*V10/10^6</f>
        <v>82.8471001535663</v>
      </c>
      <c r="W12" s="0" t="n">
        <f aca="false">$B$11*W10/10^6</f>
        <v>6146.30131486279</v>
      </c>
      <c r="X12" s="0" t="n">
        <f aca="false">$B$11*X10/10^6</f>
        <v>2674.94553818045</v>
      </c>
      <c r="Y12" s="0" t="n">
        <f aca="false">$B$11*Y10/10^6</f>
        <v>2880.01324348583</v>
      </c>
      <c r="Z12" s="0" t="n">
        <f aca="false">$B$11*Z10/10^6</f>
        <v>14471.3201544678</v>
      </c>
      <c r="AA12" s="0" t="n">
        <f aca="false">$B$11*AA10/10^6</f>
        <v>33476.5295393652</v>
      </c>
      <c r="AB12" s="0" t="n">
        <f aca="false">$B$11*AB10/10^6</f>
        <v>18552.6276727292</v>
      </c>
      <c r="AC12" s="0" t="n">
        <f aca="false">$B$11*AC10/10^6</f>
        <v>168.191040134893</v>
      </c>
      <c r="AD12" s="0" t="n">
        <f aca="false">$B$11*AD10/10^6</f>
        <v>235.388432863611</v>
      </c>
      <c r="AE12" s="0" t="n">
        <f aca="false">$B$11*AE10/10^6</f>
        <v>1345.64777494287</v>
      </c>
      <c r="AF12" s="0" t="n">
        <f aca="false">$B$11*AF10/10^6</f>
        <v>396.026313307132</v>
      </c>
      <c r="AG12" s="0" t="n">
        <f aca="false">$B$11*AG10/10^6</f>
        <v>5930.0947314836</v>
      </c>
      <c r="AH12" s="0" t="n">
        <f aca="false">$B$11*AH10/10^6</f>
        <v>314.145284098105</v>
      </c>
      <c r="AI12" s="0" t="n">
        <f aca="false">$B$11*AI10/10^6</f>
        <v>1012.58283658134</v>
      </c>
      <c r="AJ12" s="0" t="n">
        <f aca="false">$B$11*AJ10/10^6</f>
        <v>399.306700180392</v>
      </c>
      <c r="AK12" s="0" t="n">
        <f aca="false">$B$11*AK10/10^6</f>
        <v>11216.5069726394</v>
      </c>
      <c r="AL12" s="0" t="n">
        <f aca="false">$B$11*AL10/10^6</f>
        <v>1675.26162601859</v>
      </c>
      <c r="AM12" s="0" t="n">
        <f aca="false">$B$11*AM10/10^6</f>
        <v>16333.5595382536</v>
      </c>
      <c r="AN12" s="0" t="n">
        <f aca="false">$B$11*AN10/10^6</f>
        <v>7406.12025631358</v>
      </c>
      <c r="AO12" s="0" t="n">
        <f aca="false">$B$11*AO10/10^6</f>
        <v>17980.8283901513</v>
      </c>
      <c r="AP12" s="0" t="n">
        <f aca="false">$B$11*AP10/10^6</f>
        <v>4503.44402016196</v>
      </c>
      <c r="AQ12" s="0" t="n">
        <f aca="false">$B$11*AQ10/10^6</f>
        <v>5553.66683730869</v>
      </c>
      <c r="AR12" s="0" t="n">
        <f aca="false">$B$11*AR10/10^6</f>
        <v>262.792719927896</v>
      </c>
      <c r="AS12" s="0" t="n">
        <f aca="false">$B$11*AS10/10^6</f>
        <v>1459.21858902816</v>
      </c>
      <c r="AT12" s="0" t="n">
        <f aca="false">$B$11*AT10/10^6</f>
        <v>404.12202102722</v>
      </c>
    </row>
    <row r="13" s="22" customFormat="true" ht="12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23" width="55.43"/>
    <col collapsed="false" customWidth="true" hidden="false" outlineLevel="0" max="3" min="3" style="0" width="2.71"/>
    <col collapsed="false" customWidth="true" hidden="false" outlineLevel="0" max="4" min="4" style="0" width="2.99"/>
    <col collapsed="false" customWidth="true" hidden="false" outlineLevel="0" max="5" min="5" style="0" width="57.28"/>
    <col collapsed="false" customWidth="true" hidden="false" outlineLevel="0" max="6" min="6" style="24" width="57.28"/>
    <col collapsed="false" customWidth="true" hidden="false" outlineLevel="0" max="7" min="7" style="0" width="10.85"/>
    <col collapsed="false" customWidth="true" hidden="false" outlineLevel="0" max="8" min="8" style="0" width="2.85"/>
    <col collapsed="false" customWidth="true" hidden="false" outlineLevel="0" max="9" min="9" style="23" width="55.43"/>
    <col collapsed="false" customWidth="true" hidden="false" outlineLevel="0" max="10" min="10" style="0" width="2.71"/>
    <col collapsed="false" customWidth="true" hidden="false" outlineLevel="0" max="11" min="11" style="0" width="2.99"/>
    <col collapsed="false" customWidth="true" hidden="false" outlineLevel="0" max="13" min="12" style="23" width="57.28"/>
    <col collapsed="false" customWidth="true" hidden="false" outlineLevel="0" max="15" min="15" style="0" width="2.85"/>
    <col collapsed="false" customWidth="true" hidden="false" outlineLevel="0" max="16" min="16" style="23" width="55.43"/>
    <col collapsed="false" customWidth="true" hidden="false" outlineLevel="0" max="17" min="17" style="0" width="2.71"/>
    <col collapsed="false" customWidth="true" hidden="false" outlineLevel="0" max="18" min="18" style="0" width="2.99"/>
    <col collapsed="false" customWidth="true" hidden="false" outlineLevel="0" max="20" min="19" style="23" width="57.28"/>
  </cols>
  <sheetData>
    <row r="1" customFormat="false" ht="12.75" hidden="false" customHeight="false" outlineLevel="0" collapsed="false">
      <c r="B1" s="25" t="s">
        <v>203</v>
      </c>
      <c r="I1" s="25" t="s">
        <v>204</v>
      </c>
      <c r="P1" s="25" t="s">
        <v>205</v>
      </c>
    </row>
    <row r="2" customFormat="false" ht="12.75" hidden="false" customHeight="false" outlineLevel="0" collapsed="false">
      <c r="A2" s="0" t="n">
        <v>1</v>
      </c>
      <c r="B2" s="23" t="n">
        <f aca="false" t="array" ref="B2:B17">'20 Sector Countries'!E2:E17</f>
        <v>684500087132.347</v>
      </c>
      <c r="D2" s="0" t="n">
        <v>1</v>
      </c>
      <c r="E2" s="23" t="n">
        <v>29622083</v>
      </c>
      <c r="F2" s="23" t="n">
        <f aca="false" t="array" ref="F2:F2">INDEX($B$2:$B$17,D2)*(E2/SUMIFS($E$2:$E$46,$D$2:$D$46,"="&amp;D2))</f>
        <v>684500087132.347</v>
      </c>
      <c r="G2" s="26"/>
      <c r="H2" s="27" t="n">
        <v>1</v>
      </c>
      <c r="I2" s="28" t="n">
        <f aca="false" t="array" ref="I2:I20">'20 Sector Countries'!E19:E37</f>
        <v>49061796108.4721</v>
      </c>
      <c r="K2" s="0" t="n">
        <v>1</v>
      </c>
      <c r="L2" s="23" t="n">
        <v>1410706</v>
      </c>
      <c r="M2" s="23" t="n">
        <f aca="false" t="array" ref="M2:M2">INDEX($I$2:$I$20,K2)*(L2/SUMIFS($L$2:$L$46,$K$2:$K$46,"="&amp;K2))</f>
        <v>49061796108.4721</v>
      </c>
      <c r="O2" s="29" t="n">
        <v>1</v>
      </c>
      <c r="P2" s="29" t="n">
        <f aca="false" t="array" ref="P2:P15">'20 Sector Countries'!E39:E52</f>
        <v>498098160077.051</v>
      </c>
      <c r="R2" s="29" t="n">
        <v>1</v>
      </c>
      <c r="S2" s="29" t="n">
        <v>5177467</v>
      </c>
      <c r="T2" s="29" t="n">
        <f aca="false" t="array" ref="T2:T2">INDEX($P$2:$P$15,R2)*(S2/SUMIFS($S$2:$S$46,$R$2:$R$46,"="&amp;R2))</f>
        <v>483016113210.846</v>
      </c>
    </row>
    <row r="3" customFormat="false" ht="12.75" hidden="false" customHeight="false" outlineLevel="0" collapsed="false">
      <c r="A3" s="0" t="n">
        <v>2</v>
      </c>
      <c r="B3" s="23" t="n">
        <v>2351305398.93</v>
      </c>
      <c r="D3" s="0" t="n">
        <v>2</v>
      </c>
      <c r="E3" s="23" t="n">
        <v>6273</v>
      </c>
      <c r="F3" s="23" t="n">
        <f aca="false" t="array" ref="F3:F3">INDEX($B$2:$B$17,D3)*(E3/SUMIFS($E$2:$E$46,$D$2:$D$46,"="&amp;D3))</f>
        <v>2351305398.93</v>
      </c>
      <c r="G3" s="26"/>
      <c r="H3" s="27" t="n">
        <v>2</v>
      </c>
      <c r="I3" s="28" t="n">
        <v>33000000000</v>
      </c>
      <c r="K3" s="0" t="n">
        <v>2</v>
      </c>
      <c r="L3" s="23" t="n">
        <v>10654</v>
      </c>
      <c r="M3" s="23" t="n">
        <f aca="false" t="array" ref="M3:M3">INDEX($I$2:$I$20,K3)*(L3/SUMIFS($L$2:$L$46,$K$2:$K$46,"="&amp;K3))</f>
        <v>33000000000</v>
      </c>
      <c r="O3" s="30" t="n">
        <v>2</v>
      </c>
      <c r="P3" s="30" t="n">
        <v>477082897611.459</v>
      </c>
      <c r="R3" s="29" t="n">
        <v>1</v>
      </c>
      <c r="S3" s="29" t="n">
        <v>161665</v>
      </c>
      <c r="T3" s="29" t="n">
        <f aca="false" t="array" ref="T3:T3">INDEX($P$2:$P$15,R3)*(S3/SUMIFS($S$2:$S$46,$R$2:$R$46,"="&amp;R3))</f>
        <v>15082046866.2053</v>
      </c>
    </row>
    <row r="4" customFormat="false" ht="12.75" hidden="false" customHeight="false" outlineLevel="0" collapsed="false">
      <c r="A4" s="29" t="n">
        <v>3</v>
      </c>
      <c r="B4" s="31" t="n">
        <v>4053464415.57663</v>
      </c>
      <c r="D4" s="29" t="n">
        <v>3</v>
      </c>
      <c r="E4" s="31" t="n">
        <v>15633</v>
      </c>
      <c r="F4" s="31" t="n">
        <f aca="false" t="array" ref="F4:F4">INDEX($B$2:$B$17,D4)*(E4/SUMIFS($E$2:$E$46,$D$2:$D$46,"="&amp;D4))</f>
        <v>321134216.185022</v>
      </c>
      <c r="G4" s="26"/>
      <c r="H4" s="32" t="n">
        <v>3</v>
      </c>
      <c r="I4" s="33" t="n">
        <v>185000000000</v>
      </c>
      <c r="K4" s="29" t="n">
        <v>3</v>
      </c>
      <c r="L4" s="31" t="n">
        <v>0</v>
      </c>
      <c r="M4" s="31" t="n">
        <f aca="false" t="array" ref="M4:M4">INDEX($I$2:$I$20,K4)*(L4/SUMIFS($L$2:$L$46,$K$2:$K$46,"="&amp;K4))</f>
        <v>0</v>
      </c>
      <c r="O4" s="34" t="n">
        <v>3</v>
      </c>
      <c r="P4" s="34" t="n">
        <v>718569909256.131</v>
      </c>
      <c r="R4" s="30" t="n">
        <v>2</v>
      </c>
      <c r="S4" s="30" t="n">
        <v>8406</v>
      </c>
      <c r="T4" s="30" t="n">
        <f aca="false" t="array" ref="T4:T4">INDEX($P$2:$P$15,R4)*(S4/SUMIFS($S$2:$S$46,$R$2:$R$46,"="&amp;R4))</f>
        <v>99732879991.0951</v>
      </c>
    </row>
    <row r="5" customFormat="false" ht="12.75" hidden="false" customHeight="false" outlineLevel="0" collapsed="false">
      <c r="A5" s="35" t="n">
        <v>4</v>
      </c>
      <c r="B5" s="36" t="n">
        <v>128214622339.477</v>
      </c>
      <c r="D5" s="29" t="n">
        <v>3</v>
      </c>
      <c r="E5" s="31" t="n">
        <v>162388</v>
      </c>
      <c r="F5" s="31" t="n">
        <f aca="false" t="array" ref="F5:F5">INDEX($B$2:$B$17,D5)*(E5/SUMIFS($E$2:$E$46,$D$2:$D$46,"="&amp;D5))</f>
        <v>3335786035.81228</v>
      </c>
      <c r="G5" s="26"/>
      <c r="H5" s="37" t="n">
        <v>4</v>
      </c>
      <c r="I5" s="38" t="n">
        <v>632000000000</v>
      </c>
      <c r="K5" s="29" t="n">
        <v>3</v>
      </c>
      <c r="L5" s="31" t="n">
        <v>63100</v>
      </c>
      <c r="M5" s="31" t="n">
        <f aca="false" t="array" ref="M5:M5">INDEX($I$2:$I$20,K5)*(L5/SUMIFS($L$2:$L$46,$K$2:$K$46,"="&amp;K5))</f>
        <v>185000000000</v>
      </c>
      <c r="O5" s="39" t="n">
        <v>4</v>
      </c>
      <c r="P5" s="39" t="n">
        <v>98696565944.9941</v>
      </c>
      <c r="R5" s="30" t="n">
        <v>2</v>
      </c>
      <c r="S5" s="30" t="n">
        <v>27583</v>
      </c>
      <c r="T5" s="30" t="n">
        <f aca="false" t="array" ref="T5:T5">INDEX($P$2:$P$15,R5)*(S5/SUMIFS($S$2:$S$46,$R$2:$R$46,"="&amp;R5))</f>
        <v>327258152366.687</v>
      </c>
    </row>
    <row r="6" customFormat="false" ht="12.75" hidden="false" customHeight="false" outlineLevel="0" collapsed="false">
      <c r="A6" s="30" t="n">
        <v>5</v>
      </c>
      <c r="B6" s="40" t="n">
        <v>15512821494.3585</v>
      </c>
      <c r="D6" s="29" t="n">
        <v>3</v>
      </c>
      <c r="E6" s="31" t="n">
        <v>19304</v>
      </c>
      <c r="F6" s="31" t="n">
        <f aca="false" t="array" ref="F6:F6">INDEX($B$2:$B$17,D6)*(E6/SUMIFS($E$2:$E$46,$D$2:$D$46,"="&amp;D6))</f>
        <v>396544163.57933</v>
      </c>
      <c r="G6" s="26"/>
      <c r="H6" s="27" t="n">
        <v>5</v>
      </c>
      <c r="I6" s="28" t="n">
        <v>87000000000</v>
      </c>
      <c r="K6" s="29" t="n">
        <v>3</v>
      </c>
      <c r="L6" s="31" t="n">
        <v>0</v>
      </c>
      <c r="M6" s="31" t="n">
        <f aca="false" t="array" ref="M6:M6">INDEX($I$2:$I$20,K6)*(L6/SUMIFS($L$2:$L$46,$K$2:$K$46,"="&amp;K6))</f>
        <v>0</v>
      </c>
      <c r="O6" s="0" t="n">
        <v>5</v>
      </c>
      <c r="P6" s="23" t="n">
        <v>257116147945.229</v>
      </c>
      <c r="R6" s="30" t="n">
        <v>2</v>
      </c>
      <c r="S6" s="30" t="n">
        <v>4222</v>
      </c>
      <c r="T6" s="30" t="n">
        <f aca="false" t="array" ref="T6:T6">INDEX($P$2:$P$15,R6)*(S6/SUMIFS($S$2:$S$46,$R$2:$R$46,"="&amp;R6))</f>
        <v>50091865253.6764</v>
      </c>
    </row>
    <row r="7" customFormat="false" ht="12.75" hidden="false" customHeight="false" outlineLevel="0" collapsed="false">
      <c r="A7" s="0" t="n">
        <v>6</v>
      </c>
      <c r="B7" s="23" t="n">
        <v>452977580000</v>
      </c>
      <c r="D7" s="35" t="n">
        <v>4</v>
      </c>
      <c r="E7" s="36" t="n">
        <v>338035</v>
      </c>
      <c r="F7" s="36" t="n">
        <f aca="false" t="array" ref="F7:F7">INDEX($B$2:$B$17,D7)*(E7/SUMIFS($E$2:$E$46,$D$2:$D$46,"="&amp;D7))</f>
        <v>20301027890.7785</v>
      </c>
      <c r="H7" s="27" t="n">
        <v>6</v>
      </c>
      <c r="I7" s="28" t="n">
        <v>33000000000</v>
      </c>
      <c r="K7" s="34" t="n">
        <v>4</v>
      </c>
      <c r="L7" s="41" t="n">
        <v>47783</v>
      </c>
      <c r="M7" s="41" t="n">
        <f aca="false" t="array" ref="M7:M7">INDEX($I$2:$I$20,K7)*(L7/SUMIFS($L$2:$L$46,$K$2:$K$46,"="&amp;K7))</f>
        <v>141434045682.117</v>
      </c>
      <c r="O7" s="0" t="n">
        <v>6</v>
      </c>
      <c r="P7" s="23" t="n">
        <v>594787222579.611</v>
      </c>
      <c r="R7" s="34" t="n">
        <v>3</v>
      </c>
      <c r="S7" s="34" t="n">
        <v>713150</v>
      </c>
      <c r="T7" s="34" t="n">
        <f aca="false" t="array" ref="T7:T7">INDEX($P$2:$P$15,R7)*(S7/SUMIFS($S$2:$S$46,$R$2:$R$46,"="&amp;R7))</f>
        <v>149897804918.904</v>
      </c>
    </row>
    <row r="8" customFormat="false" ht="12.75" hidden="false" customHeight="false" outlineLevel="0" collapsed="false">
      <c r="A8" s="0" t="n">
        <v>7</v>
      </c>
      <c r="B8" s="23" t="n">
        <v>272407364556.021</v>
      </c>
      <c r="D8" s="35" t="n">
        <v>4</v>
      </c>
      <c r="E8" s="36" t="n">
        <v>208466</v>
      </c>
      <c r="F8" s="36" t="n">
        <f aca="false" t="array" ref="F8:F8">INDEX($B$2:$B$17,D8)*(E8/SUMIFS($E$2:$E$46,$D$2:$D$46,"="&amp;D8))</f>
        <v>12519632819.9122</v>
      </c>
      <c r="H8" s="27" t="n">
        <v>7</v>
      </c>
      <c r="I8" s="28" t="n">
        <v>502000000000</v>
      </c>
      <c r="K8" s="34" t="n">
        <v>4</v>
      </c>
      <c r="L8" s="41" t="n">
        <v>65313</v>
      </c>
      <c r="M8" s="41" t="n">
        <f aca="false" t="array" ref="M8:M8">INDEX($I$2:$I$20,K8)*(L8/SUMIFS($L$2:$L$46,$K$2:$K$46,"="&amp;K8))</f>
        <v>193321512371.264</v>
      </c>
      <c r="O8" s="0" t="n">
        <v>7</v>
      </c>
      <c r="P8" s="23" t="n">
        <v>105361715312.381</v>
      </c>
      <c r="R8" s="34" t="n">
        <v>3</v>
      </c>
      <c r="S8" s="34" t="n">
        <v>684895</v>
      </c>
      <c r="T8" s="34" t="n">
        <f aca="false" t="array" ref="T8:T8">INDEX($P$2:$P$15,R8)*(S8/SUMIFS($S$2:$S$46,$R$2:$R$46,"="&amp;R8))</f>
        <v>143958854518.59</v>
      </c>
    </row>
    <row r="9" customFormat="false" ht="12.75" hidden="false" customHeight="false" outlineLevel="0" collapsed="false">
      <c r="A9" s="42" t="n">
        <v>8</v>
      </c>
      <c r="B9" s="43" t="n">
        <v>53239169551.4442</v>
      </c>
      <c r="D9" s="35" t="n">
        <v>4</v>
      </c>
      <c r="E9" s="36" t="n">
        <v>70687</v>
      </c>
      <c r="F9" s="36" t="n">
        <f aca="false" t="array" ref="F9:F9">INDEX($B$2:$B$17,D9)*(E9/SUMIFS($E$2:$E$46,$D$2:$D$46,"="&amp;D9))</f>
        <v>4245178039.30203</v>
      </c>
      <c r="H9" s="27" t="n">
        <v>8</v>
      </c>
      <c r="I9" s="28" t="n">
        <v>751000000000</v>
      </c>
      <c r="K9" s="34" t="n">
        <v>4</v>
      </c>
      <c r="L9" s="41" t="n">
        <v>25103</v>
      </c>
      <c r="M9" s="41" t="n">
        <f aca="false" t="array" ref="M9:M9">INDEX($I$2:$I$20,K9)*(L9/SUMIFS($L$2:$L$46,$K$2:$K$46,"="&amp;K9))</f>
        <v>74302970695.8163</v>
      </c>
      <c r="O9" s="35" t="n">
        <v>8</v>
      </c>
      <c r="P9" s="35" t="n">
        <v>398412228900</v>
      </c>
      <c r="R9" s="34" t="n">
        <v>3</v>
      </c>
      <c r="S9" s="34" t="n">
        <v>179457</v>
      </c>
      <c r="T9" s="34" t="n">
        <f aca="false" t="array" ref="T9:T9">INDEX($P$2:$P$15,R9)*(S9/SUMIFS($S$2:$S$46,$R$2:$R$46,"="&amp;R9))</f>
        <v>37720269757.1783</v>
      </c>
    </row>
    <row r="10" customFormat="false" ht="12.75" hidden="false" customHeight="false" outlineLevel="0" collapsed="false">
      <c r="A10" s="44" t="n">
        <v>9</v>
      </c>
      <c r="B10" s="45" t="n">
        <v>82946638610.2864</v>
      </c>
      <c r="D10" s="35" t="n">
        <v>4</v>
      </c>
      <c r="E10" s="36" t="n">
        <v>89894</v>
      </c>
      <c r="F10" s="36" t="n">
        <f aca="false" t="array" ref="F10:F10">INDEX($B$2:$B$17,D10)*(E10/SUMIFS($E$2:$E$46,$D$2:$D$46,"="&amp;D10))</f>
        <v>5398673513.72978</v>
      </c>
      <c r="H10" s="46" t="n">
        <v>9</v>
      </c>
      <c r="I10" s="47" t="n">
        <v>468000000000</v>
      </c>
      <c r="K10" s="34" t="n">
        <v>4</v>
      </c>
      <c r="L10" s="41" t="n">
        <v>4436</v>
      </c>
      <c r="M10" s="41" t="n">
        <f aca="false" t="array" ref="M10:M10">INDEX($I$2:$I$20,K10)*(L10/SUMIFS($L$2:$L$46,$K$2:$K$46,"="&amp;K10))</f>
        <v>13130222603.1407</v>
      </c>
      <c r="O10" s="0" t="n">
        <v>9</v>
      </c>
      <c r="P10" s="23" t="n">
        <v>199286936880.839</v>
      </c>
      <c r="R10" s="34" t="n">
        <v>3</v>
      </c>
      <c r="S10" s="34" t="n">
        <v>110879</v>
      </c>
      <c r="T10" s="34" t="n">
        <f aca="false" t="array" ref="T10:T10">INDEX($P$2:$P$15,R10)*(S10/SUMIFS($S$2:$S$46,$R$2:$R$46,"="&amp;R10))</f>
        <v>23305782390.2448</v>
      </c>
    </row>
    <row r="11" customFormat="false" ht="12.75" hidden="false" customHeight="false" outlineLevel="0" collapsed="false">
      <c r="A11" s="0" t="n">
        <v>10</v>
      </c>
      <c r="B11" s="23" t="n">
        <v>69359279831.8646</v>
      </c>
      <c r="D11" s="35" t="n">
        <v>4</v>
      </c>
      <c r="E11" s="36" t="n">
        <v>32272</v>
      </c>
      <c r="F11" s="36" t="n">
        <f aca="false" t="array" ref="F11:F11">INDEX($B$2:$B$17,D11)*(E11/SUMIFS($E$2:$E$46,$D$2:$D$46,"="&amp;D11))</f>
        <v>1938127034.45266</v>
      </c>
      <c r="H11" s="27" t="n">
        <v>10</v>
      </c>
      <c r="I11" s="28" t="n">
        <v>158000000000</v>
      </c>
      <c r="K11" s="34" t="n">
        <v>4</v>
      </c>
      <c r="L11" s="41" t="n">
        <v>0</v>
      </c>
      <c r="M11" s="41" t="n">
        <f aca="false" t="array" ref="M11:M11">INDEX($I$2:$I$20,K11)*(L11/SUMIFS($L$2:$L$46,$K$2:$K$46,"="&amp;K11))</f>
        <v>0</v>
      </c>
      <c r="O11" s="48" t="n">
        <v>10</v>
      </c>
      <c r="P11" s="48" t="n">
        <v>451554645226.835</v>
      </c>
      <c r="R11" s="34" t="n">
        <v>3</v>
      </c>
      <c r="S11" s="34" t="n">
        <v>96643</v>
      </c>
      <c r="T11" s="34" t="n">
        <f aca="false" t="array" ref="T11:T11">INDEX($P$2:$P$15,R11)*(S11/SUMIFS($S$2:$S$46,$R$2:$R$46,"="&amp;R11))</f>
        <v>20313501452.398</v>
      </c>
    </row>
    <row r="12" customFormat="false" ht="12.75" hidden="false" customHeight="false" outlineLevel="0" collapsed="false">
      <c r="A12" s="29" t="n">
        <v>11</v>
      </c>
      <c r="B12" s="31" t="n">
        <v>79553072180.6958</v>
      </c>
      <c r="D12" s="35" t="n">
        <v>4</v>
      </c>
      <c r="E12" s="36" t="n">
        <v>120583</v>
      </c>
      <c r="F12" s="36" t="n">
        <f aca="false" t="array" ref="F12:F12">INDEX($B$2:$B$17,D12)*(E12/SUMIFS($E$2:$E$46,$D$2:$D$46,"="&amp;D12))</f>
        <v>7241731909.87249</v>
      </c>
      <c r="H12" s="49" t="n">
        <v>11</v>
      </c>
      <c r="I12" s="50" t="n">
        <v>144000000000</v>
      </c>
      <c r="K12" s="34" t="n">
        <v>4</v>
      </c>
      <c r="L12" s="41" t="n">
        <v>3424</v>
      </c>
      <c r="M12" s="41" t="n">
        <f aca="false" t="array" ref="M12:M12">INDEX($I$2:$I$20,K12)*(L12/SUMIFS($L$2:$L$46,$K$2:$K$46,"="&amp;K12))</f>
        <v>10134779574.6514</v>
      </c>
      <c r="O12" s="0" t="n">
        <v>11</v>
      </c>
      <c r="P12" s="23" t="n">
        <v>319470600000</v>
      </c>
      <c r="R12" s="34" t="n">
        <v>3</v>
      </c>
      <c r="S12" s="34" t="n">
        <v>105082</v>
      </c>
      <c r="T12" s="34" t="n">
        <f aca="false" t="array" ref="T12:T12">INDEX($P$2:$P$15,R12)*(S12/SUMIFS($S$2:$S$46,$R$2:$R$46,"="&amp;R12))</f>
        <v>22087304405.0876</v>
      </c>
    </row>
    <row r="13" customFormat="false" ht="12.75" hidden="false" customHeight="false" outlineLevel="0" collapsed="false">
      <c r="A13" s="0" t="n">
        <v>12</v>
      </c>
      <c r="B13" s="23" t="n">
        <v>94614053949.1945</v>
      </c>
      <c r="D13" s="35" t="n">
        <v>4</v>
      </c>
      <c r="E13" s="36" t="n">
        <v>15617</v>
      </c>
      <c r="F13" s="36" t="n">
        <f aca="false" t="array" ref="F13:F13">INDEX($B$2:$B$17,D13)*(E13/SUMIFS($E$2:$E$46,$D$2:$D$46,"="&amp;D13))</f>
        <v>937894456.403296</v>
      </c>
      <c r="H13" s="27" t="n">
        <v>12</v>
      </c>
      <c r="I13" s="28" t="n">
        <v>206000000000</v>
      </c>
      <c r="K13" s="34" t="n">
        <v>4</v>
      </c>
      <c r="L13" s="41" t="n">
        <v>574</v>
      </c>
      <c r="M13" s="41" t="n">
        <f aca="false" t="array" ref="M13:M13">INDEX($I$2:$I$20,K13)*(L13/SUMIFS($L$2:$L$46,$K$2:$K$46,"="&amp;K13))</f>
        <v>1698996342.24589</v>
      </c>
      <c r="O13" s="0" t="n">
        <v>12</v>
      </c>
      <c r="P13" s="23" t="n">
        <v>80013997796.4298</v>
      </c>
      <c r="R13" s="34" t="n">
        <v>3</v>
      </c>
      <c r="S13" s="34" t="n">
        <v>62847</v>
      </c>
      <c r="T13" s="34" t="n">
        <f aca="false" t="array" ref="T13:T13">INDEX($P$2:$P$15,R13)*(S13/SUMIFS($S$2:$S$46,$R$2:$R$46,"="&amp;R13))</f>
        <v>13209881996.408</v>
      </c>
    </row>
    <row r="14" customFormat="false" ht="12.75" hidden="false" customHeight="false" outlineLevel="0" collapsed="false">
      <c r="A14" s="0" t="n">
        <v>13</v>
      </c>
      <c r="B14" s="23" t="n">
        <v>75776201184.7661</v>
      </c>
      <c r="D14" s="35" t="n">
        <v>4</v>
      </c>
      <c r="E14" s="36" t="n">
        <v>48552</v>
      </c>
      <c r="F14" s="36" t="n">
        <f aca="false" t="array" ref="F14:F14">INDEX($B$2:$B$17,D14)*(E14/SUMIFS($E$2:$E$46,$D$2:$D$46,"="&amp;D14))</f>
        <v>2915838614.79752</v>
      </c>
      <c r="H14" s="27" t="n">
        <v>13</v>
      </c>
      <c r="I14" s="28" t="n">
        <v>607000000000</v>
      </c>
      <c r="K14" s="34" t="n">
        <v>4</v>
      </c>
      <c r="L14" s="41" t="n">
        <v>1185</v>
      </c>
      <c r="M14" s="41" t="n">
        <f aca="false" t="array" ref="M14:M14">INDEX($I$2:$I$20,K14)*(L14/SUMIFS($L$2:$L$46,$K$2:$K$46,"="&amp;K14))</f>
        <v>3507509870.31599</v>
      </c>
      <c r="O14" s="0" t="n">
        <v>13</v>
      </c>
      <c r="P14" s="23" t="n">
        <v>98673611594.3864</v>
      </c>
      <c r="R14" s="34" t="n">
        <v>3</v>
      </c>
      <c r="S14" s="34" t="n">
        <v>96564</v>
      </c>
      <c r="T14" s="34" t="n">
        <f aca="false" t="array" ref="T14:T14">INDEX($P$2:$P$15,R14)*(S14/SUMIFS($S$2:$S$46,$R$2:$R$46,"="&amp;R14))</f>
        <v>20296896353.066</v>
      </c>
    </row>
    <row r="15" customFormat="false" ht="12.75" hidden="false" customHeight="false" outlineLevel="0" collapsed="false">
      <c r="A15" s="0" t="n">
        <v>14</v>
      </c>
      <c r="B15" s="23" t="n">
        <v>24100476087.2016</v>
      </c>
      <c r="D15" s="35" t="n">
        <v>4</v>
      </c>
      <c r="E15" s="36" t="n">
        <v>116112</v>
      </c>
      <c r="F15" s="36" t="n">
        <f aca="false" t="array" ref="F15:F15">INDEX($B$2:$B$17,D15)*(E15/SUMIFS($E$2:$E$46,$D$2:$D$46,"="&amp;D15))</f>
        <v>6973221561.24092</v>
      </c>
      <c r="H15" s="27" t="n">
        <v>14</v>
      </c>
      <c r="I15" s="28" t="n">
        <v>181000000000</v>
      </c>
      <c r="K15" s="34" t="n">
        <v>4</v>
      </c>
      <c r="L15" s="41" t="n">
        <v>36865</v>
      </c>
      <c r="M15" s="41" t="n">
        <f aca="false" t="array" ref="M15:M15">INDEX($I$2:$I$20,K15)*(L15/SUMIFS($L$2:$L$46,$K$2:$K$46,"="&amp;K15))</f>
        <v>109117596092.151</v>
      </c>
      <c r="O15" s="51" t="n">
        <v>14</v>
      </c>
      <c r="P15" s="51" t="n">
        <v>37775628345.4546</v>
      </c>
      <c r="R15" s="34" t="n">
        <v>3</v>
      </c>
      <c r="S15" s="34" t="n">
        <v>239092</v>
      </c>
      <c r="T15" s="34" t="n">
        <f aca="false" t="array" ref="T15:T15">INDEX($P$2:$P$15,R15)*(S15/SUMIFS($S$2:$S$46,$R$2:$R$46,"="&amp;R15))</f>
        <v>50255017841.5067</v>
      </c>
    </row>
    <row r="16" customFormat="false" ht="12.75" hidden="false" customHeight="false" outlineLevel="0" collapsed="false">
      <c r="A16" s="39" t="n">
        <v>15</v>
      </c>
      <c r="B16" s="52" t="n">
        <v>23633717780.5543</v>
      </c>
      <c r="D16" s="35" t="n">
        <v>4</v>
      </c>
      <c r="E16" s="36" t="n">
        <v>60806</v>
      </c>
      <c r="F16" s="36" t="n">
        <f aca="false" t="array" ref="F16:F16">INDEX($B$2:$B$17,D16)*(E16/SUMIFS($E$2:$E$46,$D$2:$D$46,"="&amp;D16))</f>
        <v>3651764763.78682</v>
      </c>
      <c r="H16" s="27" t="n">
        <v>15</v>
      </c>
      <c r="I16" s="28" t="n">
        <v>291000000000</v>
      </c>
      <c r="K16" s="34" t="n">
        <v>4</v>
      </c>
      <c r="L16" s="41" t="n">
        <v>615</v>
      </c>
      <c r="M16" s="41" t="n">
        <f aca="false" t="array" ref="M16:M16">INDEX($I$2:$I$20,K16)*(L16/SUMIFS($L$2:$L$46,$K$2:$K$46,"="&amp;K16))</f>
        <v>1820353223.83488</v>
      </c>
      <c r="O16" s="27"/>
      <c r="P16" s="28"/>
      <c r="R16" s="34" t="n">
        <v>3</v>
      </c>
      <c r="S16" s="34" t="n">
        <v>93562</v>
      </c>
      <c r="T16" s="34" t="n">
        <f aca="false" t="array" ref="T16:T16">INDEX($P$2:$P$15,R16)*(S16/SUMIFS($S$2:$S$46,$R$2:$R$46,"="&amp;R16))</f>
        <v>19665902578.4512</v>
      </c>
    </row>
    <row r="17" customFormat="false" ht="12.75" hidden="false" customHeight="false" outlineLevel="0" collapsed="false">
      <c r="A17" s="53" t="n">
        <v>16</v>
      </c>
      <c r="B17" s="54" t="n">
        <v>25428078327.9178</v>
      </c>
      <c r="D17" s="35" t="n">
        <v>4</v>
      </c>
      <c r="E17" s="36" t="n">
        <v>119086</v>
      </c>
      <c r="F17" s="36" t="n">
        <f aca="false" t="array" ref="F17:F17">INDEX($B$2:$B$17,D17)*(E17/SUMIFS($E$2:$E$46,$D$2:$D$46,"="&amp;D17))</f>
        <v>7151828087.03611</v>
      </c>
      <c r="H17" s="27" t="n">
        <v>16</v>
      </c>
      <c r="I17" s="28" t="n">
        <v>488000000000</v>
      </c>
      <c r="K17" s="34" t="n">
        <v>4</v>
      </c>
      <c r="L17" s="41" t="n">
        <v>9160</v>
      </c>
      <c r="M17" s="41" t="n">
        <f aca="false" t="array" ref="M17:M17">INDEX($I$2:$I$20,K17)*(L17/SUMIFS($L$2:$L$46,$K$2:$K$46,"="&amp;K17))</f>
        <v>27112903301.3455</v>
      </c>
      <c r="O17" s="27"/>
      <c r="P17" s="28"/>
      <c r="R17" s="34" t="n">
        <v>3</v>
      </c>
      <c r="S17" s="34" t="n">
        <v>339760</v>
      </c>
      <c r="T17" s="34" t="n">
        <f aca="false" t="array" ref="T17:T17">INDEX($P$2:$P$15,R17)*(S17/SUMIFS($S$2:$S$46,$R$2:$R$46,"="&amp;R17))</f>
        <v>71414538595.3119</v>
      </c>
    </row>
    <row r="18" customFormat="false" ht="12.75" hidden="false" customHeight="false" outlineLevel="0" collapsed="false">
      <c r="D18" s="35" t="n">
        <v>4</v>
      </c>
      <c r="E18" s="36" t="n">
        <v>143943</v>
      </c>
      <c r="F18" s="36" t="n">
        <f aca="false" t="array" ref="F18:F18">INDEX($B$2:$B$17,D18)*(E18/SUMIFS($E$2:$E$46,$D$2:$D$46,"="&amp;D18))</f>
        <v>8644639926.87838</v>
      </c>
      <c r="H18" s="27" t="n">
        <v>17</v>
      </c>
      <c r="I18" s="28" t="n">
        <v>240000000000</v>
      </c>
      <c r="K18" s="34" t="n">
        <v>4</v>
      </c>
      <c r="L18" s="41" t="n">
        <v>0</v>
      </c>
      <c r="M18" s="41" t="n">
        <f aca="false" t="array" ref="M18:M18">INDEX($I$2:$I$20,K18)*(L18/SUMIFS($L$2:$L$46,$K$2:$K$46,"="&amp;K18))</f>
        <v>0</v>
      </c>
      <c r="O18" s="27"/>
      <c r="P18" s="28"/>
      <c r="R18" s="34" t="n">
        <v>3</v>
      </c>
      <c r="S18" s="34" t="n">
        <v>15081</v>
      </c>
      <c r="T18" s="34" t="n">
        <f aca="false" t="array" ref="T18:T18">INDEX($P$2:$P$15,R18)*(S18/SUMIFS($S$2:$S$46,$R$2:$R$46,"="&amp;R18))</f>
        <v>3169892443.35972</v>
      </c>
    </row>
    <row r="19" customFormat="false" ht="12.75" hidden="false" customHeight="false" outlineLevel="0" collapsed="false">
      <c r="D19" s="35" t="n">
        <v>4</v>
      </c>
      <c r="E19" s="36" t="n">
        <v>119046</v>
      </c>
      <c r="F19" s="36" t="n">
        <f aca="false" t="array" ref="F19:F19">INDEX($B$2:$B$17,D19)*(E19/SUMIFS($E$2:$E$46,$D$2:$D$46,"="&amp;D19))</f>
        <v>7149425847.28096</v>
      </c>
      <c r="H19" s="27" t="n">
        <v>18</v>
      </c>
      <c r="I19" s="28" t="n">
        <v>155000000000</v>
      </c>
      <c r="K19" s="34" t="n">
        <v>4</v>
      </c>
      <c r="L19" s="41" t="n">
        <v>0</v>
      </c>
      <c r="M19" s="41" t="n">
        <f aca="false" t="array" ref="M19:M19">INDEX($I$2:$I$20,K19)*(L19/SUMIFS($L$2:$L$46,$K$2:$K$46,"="&amp;K19))</f>
        <v>0</v>
      </c>
      <c r="O19" s="27"/>
      <c r="P19" s="28"/>
      <c r="R19" s="34" t="n">
        <v>3</v>
      </c>
      <c r="S19" s="34" t="n">
        <v>118610</v>
      </c>
      <c r="T19" s="34" t="n">
        <f aca="false" t="array" ref="T19:T19">INDEX($P$2:$P$15,R19)*(S19/SUMIFS($S$2:$S$46,$R$2:$R$46,"="&amp;R19))</f>
        <v>24930770022.3391</v>
      </c>
    </row>
    <row r="20" customFormat="false" ht="12.75" hidden="false" customHeight="false" outlineLevel="0" collapsed="false">
      <c r="D20" s="35" t="n">
        <v>4</v>
      </c>
      <c r="E20" s="36" t="n">
        <v>264123</v>
      </c>
      <c r="F20" s="36" t="n">
        <f aca="false" t="array" ref="F20:F20">INDEX($B$2:$B$17,D20)*(E20/SUMIFS($E$2:$E$46,$D$2:$D$46,"="&amp;D20))</f>
        <v>15862169271.2178</v>
      </c>
      <c r="H20" s="55" t="n">
        <v>19</v>
      </c>
      <c r="I20" s="56" t="n">
        <v>437000000000</v>
      </c>
      <c r="K20" s="34" t="n">
        <v>4</v>
      </c>
      <c r="L20" s="41" t="n">
        <v>0</v>
      </c>
      <c r="M20" s="41" t="n">
        <f aca="false" t="array" ref="M20:M20">INDEX($I$2:$I$20,K20)*(L20/SUMIFS($L$2:$L$46,$K$2:$K$46,"="&amp;K20))</f>
        <v>0</v>
      </c>
      <c r="O20" s="27"/>
      <c r="P20" s="28"/>
      <c r="R20" s="34" t="n">
        <v>3</v>
      </c>
      <c r="S20" s="34" t="n">
        <v>17060</v>
      </c>
      <c r="T20" s="34" t="n">
        <f aca="false" t="array" ref="T20:T20">INDEX($P$2:$P$15,R20)*(S20/SUMIFS($S$2:$S$46,$R$2:$R$46,"="&amp;R20))</f>
        <v>3585860691.18207</v>
      </c>
    </row>
    <row r="21" customFormat="false" ht="12.75" hidden="false" customHeight="false" outlineLevel="0" collapsed="false">
      <c r="D21" s="35" t="n">
        <v>4</v>
      </c>
      <c r="E21" s="36" t="n">
        <v>44304</v>
      </c>
      <c r="F21" s="36" t="n">
        <f aca="false" t="array" ref="F21:F21">INDEX($B$2:$B$17,D21)*(E21/SUMIFS($E$2:$E$46,$D$2:$D$46,"="&amp;D21))</f>
        <v>2660720752.8009</v>
      </c>
      <c r="K21" s="34" t="n">
        <v>4</v>
      </c>
      <c r="L21" s="41" t="n">
        <v>0</v>
      </c>
      <c r="M21" s="41" t="n">
        <f aca="false" t="array" ref="M21:M21">INDEX($I$2:$I$20,K21)*(L21/SUMIFS($L$2:$L$46,$K$2:$K$46,"="&amp;K21))</f>
        <v>0</v>
      </c>
      <c r="R21" s="34" t="n">
        <v>3</v>
      </c>
      <c r="S21" s="34" t="n">
        <v>19423</v>
      </c>
      <c r="T21" s="34" t="n">
        <f aca="false" t="array" ref="T21:T21">INDEX($P$2:$P$15,R21)*(S21/SUMIFS($S$2:$S$46,$R$2:$R$46,"="&amp;R21))</f>
        <v>4082542333.22564</v>
      </c>
    </row>
    <row r="22" customFormat="false" ht="12.75" hidden="false" customHeight="false" outlineLevel="0" collapsed="false">
      <c r="D22" s="35" t="n">
        <v>4</v>
      </c>
      <c r="E22" s="36" t="n">
        <v>124084</v>
      </c>
      <c r="F22" s="36" t="n">
        <f aca="false" t="array" ref="F22:F22">INDEX($B$2:$B$17,D22)*(E22/SUMIFS($E$2:$E$46,$D$2:$D$46,"="&amp;D22))</f>
        <v>7451987944.44174</v>
      </c>
      <c r="K22" s="34" t="n">
        <v>4</v>
      </c>
      <c r="L22" s="41" t="n">
        <v>0</v>
      </c>
      <c r="M22" s="41" t="n">
        <f aca="false" t="array" ref="M22:M22">INDEX($I$2:$I$20,K22)*(L22/SUMIFS($L$2:$L$46,$K$2:$K$46,"="&amp;K22))</f>
        <v>0</v>
      </c>
      <c r="R22" s="34" t="n">
        <v>3</v>
      </c>
      <c r="S22" s="34" t="n">
        <v>7003</v>
      </c>
      <c r="T22" s="34" t="n">
        <f aca="false" t="array" ref="T22:T22">INDEX($P$2:$P$15,R22)*(S22/SUMIFS($S$2:$S$46,$R$2:$R$46,"="&amp;R22))</f>
        <v>1471968488.88324</v>
      </c>
    </row>
    <row r="23" customFormat="false" ht="12.75" hidden="false" customHeight="false" outlineLevel="0" collapsed="false">
      <c r="D23" s="35" t="n">
        <v>4</v>
      </c>
      <c r="E23" s="36" t="n">
        <v>219308</v>
      </c>
      <c r="F23" s="36" t="n">
        <f aca="false" t="array" ref="F23:F23">INDEX($B$2:$B$17,D23)*(E23/SUMIFS($E$2:$E$46,$D$2:$D$46,"="&amp;D23))</f>
        <v>13170759905.5449</v>
      </c>
      <c r="K23" s="34" t="n">
        <v>4</v>
      </c>
      <c r="L23" s="41" t="n">
        <v>19061</v>
      </c>
      <c r="M23" s="41" t="n">
        <f aca="false" t="array" ref="M23:M23">INDEX($I$2:$I$20,K23)*(L23/SUMIFS($L$2:$L$46,$K$2:$K$46,"="&amp;K23))</f>
        <v>56419110243.1165</v>
      </c>
      <c r="R23" s="34" t="n">
        <v>3</v>
      </c>
      <c r="S23" s="34" t="n">
        <v>519542</v>
      </c>
      <c r="T23" s="34" t="n">
        <f aca="false" t="array" ref="T23:T23">INDEX($P$2:$P$15,R23)*(S23/SUMIFS($S$2:$S$46,$R$2:$R$46,"="&amp;R23))</f>
        <v>109203120469.995</v>
      </c>
    </row>
    <row r="24" customFormat="false" ht="12.75" hidden="false" customHeight="false" outlineLevel="0" collapsed="false">
      <c r="D24" s="30" t="n">
        <v>5</v>
      </c>
      <c r="E24" s="40" t="n">
        <v>31940</v>
      </c>
      <c r="F24" s="40" t="n">
        <f aca="false" t="array" ref="F24:F24">INDEX($B$2:$B$17,D24)*(E24/SUMIFS($E$2:$E$46,$D$2:$D$46,"="&amp;D24))</f>
        <v>2236362448.00326</v>
      </c>
      <c r="K24" s="0" t="n">
        <v>5</v>
      </c>
      <c r="L24" s="23" t="n">
        <v>7272</v>
      </c>
      <c r="M24" s="23" t="n">
        <f aca="false" t="array" ref="M24:M24">INDEX($I$2:$I$20,K24)*(L24/SUMIFS($L$2:$L$46,$K$2:$K$46,"="&amp;K24))</f>
        <v>87000000000</v>
      </c>
      <c r="R24" s="39" t="n">
        <v>4</v>
      </c>
      <c r="S24" s="39" t="n">
        <v>230452</v>
      </c>
      <c r="T24" s="39" t="n">
        <f aca="false" t="array" ref="T24:T24">INDEX($P$2:$P$15,R24)*(S24/SUMIFS($S$2:$S$46,$R$2:$R$46,"="&amp;R24))</f>
        <v>47526534234.5353</v>
      </c>
    </row>
    <row r="25" customFormat="false" ht="12.75" hidden="false" customHeight="false" outlineLevel="0" collapsed="false">
      <c r="D25" s="30" t="n">
        <v>5</v>
      </c>
      <c r="E25" s="40" t="n">
        <v>189616</v>
      </c>
      <c r="F25" s="40" t="n">
        <f aca="false" t="array" ref="F25:F25">INDEX($B$2:$B$17,D25)*(E25/SUMIFS($E$2:$E$46,$D$2:$D$46,"="&amp;D25))</f>
        <v>13276459046.3552</v>
      </c>
      <c r="K25" s="0" t="n">
        <v>6</v>
      </c>
      <c r="L25" s="23" t="n">
        <v>6920</v>
      </c>
      <c r="M25" s="23" t="n">
        <f aca="false" t="array" ref="M25:M25">INDEX($I$2:$I$20,K25)*(L25/SUMIFS($L$2:$L$46,$K$2:$K$46,"="&amp;K25))</f>
        <v>33000000000</v>
      </c>
      <c r="R25" s="39" t="n">
        <v>4</v>
      </c>
      <c r="S25" s="39" t="n">
        <v>248119</v>
      </c>
      <c r="T25" s="39" t="n">
        <f aca="false" t="array" ref="T25:T25">INDEX($P$2:$P$15,R25)*(S25/SUMIFS($S$2:$S$46,$R$2:$R$46,"="&amp;R25))</f>
        <v>51170031710.4588</v>
      </c>
    </row>
    <row r="26" customFormat="false" ht="12.75" hidden="false" customHeight="false" outlineLevel="0" collapsed="false">
      <c r="D26" s="0" t="n">
        <v>6</v>
      </c>
      <c r="E26" s="23" t="n">
        <v>953426</v>
      </c>
      <c r="F26" s="23" t="n">
        <f aca="false" t="array" ref="F26:F26">INDEX($B$2:$B$17,D26)*(E26/SUMIFS($E$2:$E$46,$D$2:$D$46,"="&amp;D26))</f>
        <v>452977580000</v>
      </c>
      <c r="K26" s="0" t="n">
        <v>7</v>
      </c>
      <c r="L26" s="23" t="n">
        <v>450118</v>
      </c>
      <c r="M26" s="23" t="n">
        <f aca="false" t="array" ref="M26:M26">INDEX($I$2:$I$20,K26)*(L26/SUMIFS($L$2:$L$46,$K$2:$K$46,"="&amp;K26))</f>
        <v>502000000000</v>
      </c>
      <c r="R26" s="0" t="n">
        <v>5</v>
      </c>
      <c r="S26" s="23" t="n">
        <v>3527313</v>
      </c>
      <c r="T26" s="23" t="n">
        <f aca="false" t="array" ref="T26:T26">INDEX($P$2:$P$15,R26)*(S26/SUMIFS($S$2:$S$46,$R$2:$R$46,"="&amp;R26))</f>
        <v>257116147945.229</v>
      </c>
    </row>
    <row r="27" customFormat="false" ht="12.75" hidden="false" customHeight="false" outlineLevel="0" collapsed="false">
      <c r="D27" s="0" t="n">
        <v>7</v>
      </c>
      <c r="E27" s="23" t="n">
        <v>2583982</v>
      </c>
      <c r="F27" s="23" t="n">
        <f aca="false" t="array" ref="F27:F27">INDEX($B$2:$B$17,D27)*(E27/SUMIFS($E$2:$E$46,$D$2:$D$46,"="&amp;D27))</f>
        <v>272407364556.021</v>
      </c>
      <c r="K27" s="0" t="n">
        <v>8</v>
      </c>
      <c r="L27" s="23" t="n">
        <v>479173</v>
      </c>
      <c r="M27" s="23" t="n">
        <f aca="false" t="array" ref="M27:M27">INDEX($I$2:$I$20,K27)*(L27/SUMIFS($L$2:$L$46,$K$2:$K$46,"="&amp;K27))</f>
        <v>751000000000</v>
      </c>
      <c r="R27" s="0" t="n">
        <v>6</v>
      </c>
      <c r="S27" s="23" t="n">
        <v>3803634</v>
      </c>
      <c r="T27" s="23" t="n">
        <f aca="false" t="array" ref="T27:T27">INDEX($P$2:$P$15,R27)*(S27/SUMIFS($S$2:$S$46,$R$2:$R$46,"="&amp;R27))</f>
        <v>594787222579.611</v>
      </c>
    </row>
    <row r="28" customFormat="false" ht="12.75" hidden="false" customHeight="false" outlineLevel="0" collapsed="false">
      <c r="D28" s="44" t="n">
        <v>9</v>
      </c>
      <c r="E28" s="45" t="n">
        <v>249344</v>
      </c>
      <c r="F28" s="45" t="n">
        <f aca="false" t="array" ref="F28:F28">INDEX($B$2:$B$17,D28)*(E28/SUMIFS($E$2:$E$46,$D$2:$D$46,"="&amp;D28))</f>
        <v>44145010976.6626</v>
      </c>
      <c r="K28" s="57" t="n">
        <v>9</v>
      </c>
      <c r="L28" s="58" t="n">
        <v>138897</v>
      </c>
      <c r="M28" s="58" t="n">
        <f aca="false" t="array" ref="M28:M28">INDEX($I$2:$I$20,K28)*(L28/SUMIFS($L$2:$L$46,$K$2:$K$46,"="&amp;K28))</f>
        <v>418922568296.503</v>
      </c>
      <c r="R28" s="35" t="n">
        <v>8</v>
      </c>
      <c r="S28" s="35" t="n">
        <v>2019057</v>
      </c>
      <c r="T28" s="35" t="n">
        <f aca="false" t="array" ref="T28:T28">INDEX($P$2:$P$15,R28)*(S28/SUMIFS($S$2:$S$46,$R$2:$R$46,"="&amp;R28))</f>
        <v>329629923915.509</v>
      </c>
    </row>
    <row r="29" customFormat="false" ht="12.75" hidden="false" customHeight="false" outlineLevel="0" collapsed="false">
      <c r="D29" s="44" t="n">
        <v>9</v>
      </c>
      <c r="E29" s="45" t="n">
        <v>8004</v>
      </c>
      <c r="F29" s="45" t="n">
        <f aca="false" t="array" ref="F29:F29">INDEX($B$2:$B$17,D29)*(E29/SUMIFS($E$2:$E$46,$D$2:$D$46,"="&amp;D29))</f>
        <v>1417065050.12034</v>
      </c>
      <c r="K29" s="57" t="n">
        <v>9</v>
      </c>
      <c r="L29" s="58" t="n">
        <v>1002</v>
      </c>
      <c r="M29" s="58" t="n">
        <f aca="false" t="array" ref="M29:M29">INDEX($I$2:$I$20,K29)*(L29/SUMIFS($L$2:$L$46,$K$2:$K$46,"="&amp;K29))</f>
        <v>3022098486.1667</v>
      </c>
      <c r="R29" s="35" t="n">
        <v>8</v>
      </c>
      <c r="S29" s="35" t="n">
        <v>18304</v>
      </c>
      <c r="T29" s="35" t="n">
        <f aca="false" t="array" ref="T29:T29">INDEX($P$2:$P$15,R29)*(S29/SUMIFS($S$2:$S$46,$R$2:$R$46,"="&amp;R29))</f>
        <v>2988299056.11851</v>
      </c>
    </row>
    <row r="30" customFormat="false" ht="12.75" hidden="false" customHeight="false" outlineLevel="0" collapsed="false">
      <c r="D30" s="44" t="n">
        <v>9</v>
      </c>
      <c r="E30" s="45" t="n">
        <v>9898</v>
      </c>
      <c r="F30" s="45" t="n">
        <f aca="false" t="array" ref="F30:F30">INDEX($B$2:$B$17,D30)*(E30/SUMIFS($E$2:$E$46,$D$2:$D$46,"="&amp;D30))</f>
        <v>1752387539.49165</v>
      </c>
      <c r="K30" s="57" t="n">
        <v>9</v>
      </c>
      <c r="L30" s="58" t="n">
        <v>1242</v>
      </c>
      <c r="M30" s="58" t="n">
        <f aca="false" t="array" ref="M30:M30">INDEX($I$2:$I$20,K30)*(L30/SUMIFS($L$2:$L$46,$K$2:$K$46,"="&amp;K30))</f>
        <v>3745954410.99704</v>
      </c>
      <c r="R30" s="35" t="n">
        <v>8</v>
      </c>
      <c r="S30" s="35" t="n">
        <v>25617</v>
      </c>
      <c r="T30" s="35" t="n">
        <f aca="false" t="array" ref="T30:T30">INDEX($P$2:$P$15,R30)*(S30/SUMIFS($S$2:$S$46,$R$2:$R$46,"="&amp;R30))</f>
        <v>4182214648.19646</v>
      </c>
    </row>
    <row r="31" customFormat="false" ht="12.75" hidden="false" customHeight="false" outlineLevel="0" collapsed="false">
      <c r="D31" s="44" t="n">
        <v>9</v>
      </c>
      <c r="E31" s="45" t="n">
        <v>127739</v>
      </c>
      <c r="F31" s="45" t="n">
        <f aca="false" t="array" ref="F31:F31">INDEX($B$2:$B$17,D31)*(E31/SUMIFS($E$2:$E$46,$D$2:$D$46,"="&amp;D31))</f>
        <v>22615501304.0133</v>
      </c>
      <c r="K31" s="57" t="n">
        <v>9</v>
      </c>
      <c r="L31" s="58" t="n">
        <v>14028</v>
      </c>
      <c r="M31" s="58" t="n">
        <f aca="false" t="array" ref="M31:M31">INDEX($I$2:$I$20,K31)*(L31/SUMIFS($L$2:$L$46,$K$2:$K$46,"="&amp;K31))</f>
        <v>42309378806.3337</v>
      </c>
      <c r="R31" s="35" t="n">
        <v>8</v>
      </c>
      <c r="S31" s="35" t="n">
        <v>146445</v>
      </c>
      <c r="T31" s="35" t="n">
        <f aca="false" t="array" ref="T31:T31">INDEX($P$2:$P$15,R31)*(S31/SUMIFS($S$2:$S$46,$R$2:$R$46,"="&amp;R31))</f>
        <v>23908514820.4368</v>
      </c>
    </row>
    <row r="32" customFormat="false" ht="12.75" hidden="false" customHeight="false" outlineLevel="0" collapsed="false">
      <c r="D32" s="44" t="n">
        <v>9</v>
      </c>
      <c r="E32" s="45" t="n">
        <v>3391</v>
      </c>
      <c r="F32" s="45" t="n">
        <f aca="false" t="array" ref="F32:F32">INDEX($B$2:$B$17,D32)*(E32/SUMIFS($E$2:$E$46,$D$2:$D$46,"="&amp;D32))</f>
        <v>600358268.985269</v>
      </c>
      <c r="K32" s="57" t="n">
        <v>9</v>
      </c>
      <c r="L32" s="58" t="n">
        <v>0</v>
      </c>
      <c r="M32" s="58" t="n">
        <f aca="false" t="array" ref="M32:M32">INDEX($I$2:$I$20,K32)*(L32/SUMIFS($L$2:$L$46,$K$2:$K$46,"="&amp;K32))</f>
        <v>0</v>
      </c>
      <c r="R32" s="35" t="n">
        <v>8</v>
      </c>
      <c r="S32" s="35" t="n">
        <v>43099</v>
      </c>
      <c r="T32" s="35" t="n">
        <f aca="false" t="array" ref="T32:T32">INDEX($P$2:$P$15,R32)*(S32/SUMIFS($S$2:$S$46,$R$2:$R$46,"="&amp;R32))</f>
        <v>7036314522.48972</v>
      </c>
    </row>
    <row r="33" customFormat="false" ht="12.75" hidden="false" customHeight="false" outlineLevel="0" collapsed="false">
      <c r="D33" s="42" t="n">
        <v>8</v>
      </c>
      <c r="E33" s="43" t="n">
        <v>528361</v>
      </c>
      <c r="F33" s="43" t="n">
        <f aca="false" t="array" ref="F33:F33">INDEX($B$2:$B$17,D33)*(E33/SUMIFS($E$2:$E$46,$D$2:$D$46,"="&amp;D33))</f>
        <v>53239169551.4442</v>
      </c>
      <c r="K33" s="0" t="n">
        <v>10</v>
      </c>
      <c r="L33" s="23" t="n">
        <v>105468</v>
      </c>
      <c r="M33" s="23" t="n">
        <f aca="false" t="array" ref="M33:M33">INDEX($I$2:$I$20,K33)*(L33/SUMIFS($L$2:$L$46,$K$2:$K$46,"="&amp;K33))</f>
        <v>158000000000</v>
      </c>
      <c r="R33" s="0" t="n">
        <v>7</v>
      </c>
      <c r="S33" s="23" t="n">
        <v>788514</v>
      </c>
      <c r="T33" s="23" t="n">
        <f aca="false" t="array" ref="T33:T33">INDEX($P$2:$P$15,R33)*(S33/SUMIFS($S$2:$S$46,$R$2:$R$46,"="&amp;R33))</f>
        <v>105361715312.381</v>
      </c>
    </row>
    <row r="34" customFormat="false" ht="12.75" hidden="false" customHeight="false" outlineLevel="0" collapsed="false">
      <c r="D34" s="44" t="n">
        <v>9</v>
      </c>
      <c r="E34" s="45" t="n">
        <v>18563</v>
      </c>
      <c r="F34" s="45" t="n">
        <f aca="false" t="array" ref="F34:F34">INDEX($B$2:$B$17,D34)*(E34/SUMIFS($E$2:$E$46,$D$2:$D$46,"="&amp;D34))</f>
        <v>3286479076.13493</v>
      </c>
      <c r="K34" s="39" t="n">
        <v>11</v>
      </c>
      <c r="L34" s="52" t="n">
        <v>5051</v>
      </c>
      <c r="M34" s="52" t="n">
        <f aca="false" t="array" ref="M34:M34">INDEX($I$2:$I$20,K34)*(L34/SUMIFS($L$2:$L$46,$K$2:$K$46,"="&amp;K34))</f>
        <v>67484134347.7454</v>
      </c>
      <c r="R34" s="35" t="n">
        <v>8</v>
      </c>
      <c r="S34" s="35" t="n">
        <v>34188</v>
      </c>
      <c r="T34" s="35" t="n">
        <f aca="false" t="array" ref="T34:T34">INDEX($P$2:$P$15,R34)*(S34/SUMIFS($S$2:$S$46,$R$2:$R$46,"="&amp;R34))</f>
        <v>5581510496.64443</v>
      </c>
    </row>
    <row r="35" customFormat="false" ht="12.75" hidden="false" customHeight="false" outlineLevel="0" collapsed="false">
      <c r="D35" s="44" t="n">
        <v>9</v>
      </c>
      <c r="E35" s="45" t="n">
        <v>22545</v>
      </c>
      <c r="F35" s="45" t="n">
        <f aca="false" t="array" ref="F35:F35">INDEX($B$2:$B$17,D35)*(E35/SUMIFS($E$2:$E$46,$D$2:$D$46,"="&amp;D35))</f>
        <v>3991470709.01589</v>
      </c>
      <c r="K35" s="39" t="n">
        <v>11</v>
      </c>
      <c r="L35" s="52" t="n">
        <v>3557</v>
      </c>
      <c r="M35" s="52" t="n">
        <f aca="false" t="array" ref="M35:M35">INDEX($I$2:$I$20,K35)*(L35/SUMIFS($L$2:$L$46,$K$2:$K$46,"="&amp;K35))</f>
        <v>47523473742.8094</v>
      </c>
      <c r="R35" s="35" t="n">
        <v>8</v>
      </c>
      <c r="S35" s="35" t="n">
        <v>110198</v>
      </c>
      <c r="T35" s="35" t="n">
        <f aca="false" t="array" ref="T35:T35">INDEX($P$2:$P$15,R35)*(S35/SUMIFS($S$2:$S$46,$R$2:$R$46,"="&amp;R35))</f>
        <v>17990853331.8481</v>
      </c>
    </row>
    <row r="36" customFormat="false" ht="12.75" hidden="false" customHeight="false" outlineLevel="0" collapsed="false">
      <c r="D36" s="44" t="n">
        <v>9</v>
      </c>
      <c r="E36" s="45" t="n">
        <v>29023</v>
      </c>
      <c r="F36" s="45" t="n">
        <f aca="false" t="array" ref="F36:F36">INDEX($B$2:$B$17,D36)*(E36/SUMIFS($E$2:$E$46,$D$2:$D$46,"="&amp;D36))</f>
        <v>5138365685.86241</v>
      </c>
      <c r="K36" s="39" t="n">
        <v>11</v>
      </c>
      <c r="L36" s="52" t="n">
        <v>2170</v>
      </c>
      <c r="M36" s="52" t="n">
        <f aca="false" t="array" ref="M36:M36">INDEX($I$2:$I$20,K36)*(L36/SUMIFS($L$2:$L$46,$K$2:$K$46,"="&amp;K36))</f>
        <v>28992391909.4452</v>
      </c>
      <c r="R36" s="35" t="n">
        <v>8</v>
      </c>
      <c r="S36" s="35" t="n">
        <v>43456</v>
      </c>
      <c r="T36" s="35" t="n">
        <f aca="false" t="array" ref="T36:T36">INDEX($P$2:$P$15,R36)*(S36/SUMIFS($S$2:$S$46,$R$2:$R$46,"="&amp;R36))</f>
        <v>7094598108.75689</v>
      </c>
    </row>
    <row r="37" customFormat="false" ht="12.75" hidden="false" customHeight="false" outlineLevel="0" collapsed="false">
      <c r="D37" s="0" t="n">
        <v>10</v>
      </c>
      <c r="E37" s="23" t="n">
        <v>157088</v>
      </c>
      <c r="F37" s="23" t="n">
        <f aca="false" t="array" ref="F37:F37">INDEX($B$2:$B$17,D37)*(E37/SUMIFS($E$2:$E$46,$D$2:$D$46,"="&amp;D37))</f>
        <v>69359279831.8646</v>
      </c>
      <c r="K37" s="0" t="n">
        <v>12</v>
      </c>
      <c r="L37" s="23" t="n">
        <v>38029</v>
      </c>
      <c r="M37" s="23" t="n">
        <f aca="false" t="array" ref="M37:M37">INDEX($I$2:$I$20,K37)*(L37/SUMIFS($L$2:$L$46,$K$2:$K$46,"="&amp;K37))</f>
        <v>206000000000</v>
      </c>
      <c r="R37" s="0" t="n">
        <v>9</v>
      </c>
      <c r="S37" s="23" t="n">
        <v>160176</v>
      </c>
      <c r="T37" s="23" t="n">
        <f aca="false" t="array" ref="T37:T37">INDEX($P$2:$P$15,R37)*(S37/SUMIFS($S$2:$S$46,$R$2:$R$46,"="&amp;R37))</f>
        <v>199286936880.839</v>
      </c>
    </row>
    <row r="38" customFormat="false" ht="12.75" hidden="false" customHeight="false" outlineLevel="0" collapsed="false">
      <c r="D38" s="29" t="n">
        <v>11</v>
      </c>
      <c r="E38" s="31" t="n">
        <v>2599</v>
      </c>
      <c r="F38" s="31" t="n">
        <f aca="false" t="array" ref="F38:F38">INDEX($B$2:$B$17,D38)*(E38/SUMIFS($E$2:$E$46,$D$2:$D$46,"="&amp;D38))</f>
        <v>619922567.851778</v>
      </c>
      <c r="K38" s="0" t="n">
        <v>13</v>
      </c>
      <c r="L38" s="23" t="n">
        <v>4806</v>
      </c>
      <c r="M38" s="23" t="n">
        <f aca="false" t="array" ref="M38:M38">INDEX($I$2:$I$20,K38)*(L38/SUMIFS($L$2:$L$46,$K$2:$K$46,"="&amp;K38))</f>
        <v>607000000000</v>
      </c>
      <c r="R38" s="48" t="n">
        <v>10</v>
      </c>
      <c r="S38" s="48" t="n">
        <v>50331</v>
      </c>
      <c r="T38" s="48" t="n">
        <f aca="false" t="array" ref="T38:T38">INDEX($P$2:$P$15,R38)*(S38/SUMIFS($S$2:$S$46,$R$2:$R$46,"="&amp;R38))</f>
        <v>29764859838.9537</v>
      </c>
    </row>
    <row r="39" customFormat="false" ht="12.75" hidden="false" customHeight="false" outlineLevel="0" collapsed="false">
      <c r="D39" s="29" t="n">
        <v>11</v>
      </c>
      <c r="E39" s="31" t="n">
        <v>164435</v>
      </c>
      <c r="F39" s="31" t="n">
        <f aca="false" t="array" ref="F39:F39">INDEX($B$2:$B$17,D39)*(E39/SUMIFS($E$2:$E$46,$D$2:$D$46,"="&amp;D39))</f>
        <v>39221611175.3394</v>
      </c>
      <c r="K39" s="0" t="n">
        <v>14</v>
      </c>
      <c r="L39" s="23" t="n">
        <v>24248</v>
      </c>
      <c r="M39" s="23" t="n">
        <f aca="false" t="array" ref="M39:M39">INDEX($I$2:$I$20,K39)*(L39/SUMIFS($L$2:$L$46,$K$2:$K$46,"="&amp;K39))</f>
        <v>181000000000</v>
      </c>
      <c r="R39" s="48" t="n">
        <v>10</v>
      </c>
      <c r="S39" s="48" t="n">
        <v>490720</v>
      </c>
      <c r="T39" s="48" t="n">
        <f aca="false" t="array" ref="T39:T39">INDEX($P$2:$P$15,R39)*(S39/SUMIFS($S$2:$S$46,$R$2:$R$46,"="&amp;R39))</f>
        <v>290203095908.513</v>
      </c>
    </row>
    <row r="40" customFormat="false" ht="12.75" hidden="false" customHeight="false" outlineLevel="0" collapsed="false">
      <c r="D40" s="29" t="n">
        <v>11</v>
      </c>
      <c r="E40" s="31" t="n">
        <v>166489</v>
      </c>
      <c r="F40" s="31" t="n">
        <f aca="false" t="array" ref="F40:F40">INDEX($B$2:$B$17,D40)*(E40/SUMIFS($E$2:$E$46,$D$2:$D$46,"="&amp;D40))</f>
        <v>39711538437.5047</v>
      </c>
      <c r="K40" s="0" t="n">
        <v>15</v>
      </c>
      <c r="L40" s="23" t="n">
        <v>73113</v>
      </c>
      <c r="M40" s="23" t="n">
        <f aca="false" t="array" ref="M40:M40">INDEX($I$2:$I$20,K40)*(L40/SUMIFS($L$2:$L$46,$K$2:$K$46,"="&amp;K40))</f>
        <v>291000000000</v>
      </c>
      <c r="R40" s="48" t="n">
        <v>10</v>
      </c>
      <c r="S40" s="48" t="n">
        <v>222507</v>
      </c>
      <c r="T40" s="48" t="n">
        <f aca="false" t="array" ref="T40:T40">INDEX($P$2:$P$15,R40)*(S40/SUMIFS($S$2:$S$46,$R$2:$R$46,"="&amp;R40))</f>
        <v>131586689479.368</v>
      </c>
    </row>
    <row r="41" customFormat="false" ht="12.75" hidden="false" customHeight="false" outlineLevel="0" collapsed="false">
      <c r="D41" s="0" t="n">
        <v>12</v>
      </c>
      <c r="E41" s="23" t="n">
        <v>363496</v>
      </c>
      <c r="F41" s="23" t="n">
        <f aca="false" t="array" ref="F41:F41">INDEX($B$2:$B$17,D41)*(E41/SUMIFS($E$2:$E$46,$D$2:$D$46,"="&amp;D41))</f>
        <v>94614053949.1945</v>
      </c>
      <c r="K41" s="0" t="n">
        <v>16</v>
      </c>
      <c r="L41" s="23" t="n">
        <v>69293</v>
      </c>
      <c r="M41" s="23" t="n">
        <f aca="false" t="array" ref="M41:M41">INDEX($I$2:$I$20,K41)*(L41/SUMIFS($L$2:$L$46,$K$2:$K$46,"="&amp;K41))</f>
        <v>488000000000</v>
      </c>
      <c r="R41" s="0" t="n">
        <v>11</v>
      </c>
      <c r="S41" s="23" t="n">
        <v>1547742</v>
      </c>
      <c r="T41" s="23" t="n">
        <f aca="false" t="array" ref="T41:T41">INDEX($P$2:$P$15,R41)*(S41/SUMIFS($S$2:$S$46,$R$2:$R$46,"="&amp;R41))</f>
        <v>319470600000</v>
      </c>
    </row>
    <row r="42" customFormat="false" ht="12.75" hidden="false" customHeight="false" outlineLevel="0" collapsed="false">
      <c r="D42" s="0" t="n">
        <v>13</v>
      </c>
      <c r="E42" s="23" t="n">
        <v>801257</v>
      </c>
      <c r="F42" s="23" t="n">
        <f aca="false" t="array" ref="F42:F42">INDEX($B$2:$B$17,D42)*(E42/SUMIFS($E$2:$E$46,$D$2:$D$46,"="&amp;D42))</f>
        <v>75776201184.7661</v>
      </c>
      <c r="K42" s="0" t="n">
        <v>17</v>
      </c>
      <c r="L42" s="23" t="n">
        <v>109623</v>
      </c>
      <c r="M42" s="23" t="n">
        <f aca="false" t="array" ref="M42:M42">INDEX($I$2:$I$20,K42)*(L42/SUMIFS($L$2:$L$46,$K$2:$K$46,"="&amp;K42))</f>
        <v>240000000000</v>
      </c>
      <c r="R42" s="0" t="n">
        <v>12</v>
      </c>
      <c r="S42" s="23" t="n">
        <v>2029092</v>
      </c>
      <c r="T42" s="23" t="n">
        <f aca="false" t="array" ref="T42:T42">INDEX($P$2:$P$15,R42)*(S42/SUMIFS($S$2:$S$46,$R$2:$R$46,"="&amp;R42))</f>
        <v>80013997796.4298</v>
      </c>
    </row>
    <row r="43" customFormat="false" ht="12.75" hidden="false" customHeight="false" outlineLevel="0" collapsed="false">
      <c r="D43" s="0" t="n">
        <v>14</v>
      </c>
      <c r="E43" s="23" t="n">
        <v>281128</v>
      </c>
      <c r="F43" s="23" t="n">
        <f aca="false" t="array" ref="F43:F43">INDEX($B$2:$B$17,D43)*(E43/SUMIFS($E$2:$E$46,$D$2:$D$46,"="&amp;D43))</f>
        <v>24100476087.2016</v>
      </c>
      <c r="K43" s="0" t="n">
        <v>18</v>
      </c>
      <c r="L43" s="23" t="n">
        <v>55664</v>
      </c>
      <c r="M43" s="23" t="n">
        <f aca="false" t="array" ref="M43:M43">INDEX($I$2:$I$20,K43)*(L43/SUMIFS($L$2:$L$46,$K$2:$K$46,"="&amp;K43))</f>
        <v>155000000000</v>
      </c>
      <c r="R43" s="0" t="n">
        <v>13</v>
      </c>
      <c r="S43" s="23" t="n">
        <v>920812</v>
      </c>
      <c r="T43" s="23" t="n">
        <f aca="false" t="array" ref="T43:T43">INDEX($P$2:$P$15,R43)*(S43/SUMIFS($S$2:$S$46,$R$2:$R$46,"="&amp;R43))</f>
        <v>98673611594.3864</v>
      </c>
    </row>
    <row r="44" customFormat="false" ht="12.75" hidden="false" customHeight="false" outlineLevel="0" collapsed="false">
      <c r="D44" s="39" t="n">
        <v>15</v>
      </c>
      <c r="E44" s="52" t="n">
        <v>46365</v>
      </c>
      <c r="F44" s="52" t="n">
        <f aca="false" t="array" ref="F44:F44">INDEX($B$2:$B$17,D44)*(E44/SUMIFS($E$2:$E$46,$D$2:$D$46,"="&amp;D44))</f>
        <v>1981847444.31776</v>
      </c>
      <c r="K44" s="35" t="n">
        <v>19</v>
      </c>
      <c r="L44" s="36" t="n">
        <v>11597</v>
      </c>
      <c r="M44" s="36" t="n">
        <f aca="false" t="array" ref="M44:M44">INDEX($I$2:$I$20,K44)*(L44/SUMIFS($L$2:$L$46,$K$2:$K$46,"="&amp;K44))</f>
        <v>18024159589.1483</v>
      </c>
      <c r="R44" s="59" t="n">
        <v>14</v>
      </c>
      <c r="S44" s="59" t="n">
        <v>116211</v>
      </c>
      <c r="T44" s="59" t="n">
        <f aca="false" t="array" ref="T44:T44">INDEX($P$2:$P$15,R44)*(S44/SUMIFS($S$2:$S$46,$R$2:$R$46,"="&amp;R44))</f>
        <v>4669114575.22064</v>
      </c>
    </row>
    <row r="45" customFormat="false" ht="12.75" hidden="false" customHeight="false" outlineLevel="0" collapsed="false">
      <c r="D45" s="39" t="n">
        <v>15</v>
      </c>
      <c r="E45" s="52" t="n">
        <v>506542</v>
      </c>
      <c r="F45" s="52" t="n">
        <f aca="false" t="array" ref="F45:F45">INDEX($B$2:$B$17,D45)*(E45/SUMIFS($E$2:$E$46,$D$2:$D$46,"="&amp;D45))</f>
        <v>21651870336.2365</v>
      </c>
      <c r="K45" s="35" t="n">
        <v>19</v>
      </c>
      <c r="L45" s="36" t="n">
        <v>96123</v>
      </c>
      <c r="M45" s="36" t="n">
        <f aca="false" t="array" ref="M45:M45">INDEX($I$2:$I$20,K45)*(L45/SUMIFS($L$2:$L$46,$K$2:$K$46,"="&amp;K45))</f>
        <v>149395213605.907</v>
      </c>
      <c r="R45" s="59" t="n">
        <v>14</v>
      </c>
      <c r="S45" s="59" t="n">
        <v>645289</v>
      </c>
      <c r="T45" s="59" t="n">
        <f aca="false" t="array" ref="T45:T45">INDEX($P$2:$P$15,R45)*(S45/SUMIFS($S$2:$S$46,$R$2:$R$46,"="&amp;R45))</f>
        <v>25926360457.526</v>
      </c>
    </row>
    <row r="46" customFormat="false" ht="12.75" hidden="false" customHeight="false" outlineLevel="0" collapsed="false">
      <c r="D46" s="53" t="n">
        <v>16</v>
      </c>
      <c r="E46" s="54" t="n">
        <v>2504498</v>
      </c>
      <c r="F46" s="54" t="n">
        <f aca="false" t="array" ref="F46:F46">INDEX($B$2:$B$17,D46)*(E46/SUMIFS($E$2:$E$46,$D$2:$D$46,"="&amp;D46))</f>
        <v>25428078327.9178</v>
      </c>
      <c r="K46" s="60" t="n">
        <v>19</v>
      </c>
      <c r="L46" s="61" t="n">
        <v>173452</v>
      </c>
      <c r="M46" s="61" t="n">
        <f aca="false" t="array" ref="M46:M46">INDEX($I$2:$I$20,K46)*(L46/SUMIFS($L$2:$L$46,$K$2:$K$46,"="&amp;K46))</f>
        <v>269580626804.945</v>
      </c>
      <c r="R46" s="51" t="n">
        <v>14</v>
      </c>
      <c r="S46" s="51" t="n">
        <v>178709</v>
      </c>
      <c r="T46" s="51" t="n">
        <f aca="false" t="array" ref="T46:T46">INDEX($P$2:$P$15,R46)*(S46/SUMIFS($S$2:$S$46,$R$2:$R$46,"="&amp;R46))</f>
        <v>7180153312.70797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1" min="1" style="0" width="2.85"/>
    <col collapsed="false" customWidth="true" hidden="false" outlineLevel="0" max="2" min="2" style="0" width="55.43"/>
    <col collapsed="false" customWidth="true" hidden="false" outlineLevel="0" max="3" min="3" style="0" width="2.71"/>
    <col collapsed="false" customWidth="true" hidden="false" outlineLevel="0" max="4" min="4" style="0" width="2.99"/>
    <col collapsed="false" customWidth="true" hidden="false" outlineLevel="0" max="5" min="5" style="0" width="57.28"/>
    <col collapsed="false" customWidth="true" hidden="false" outlineLevel="0" max="6" min="6" style="0" width="10.85"/>
    <col collapsed="false" customWidth="true" hidden="false" outlineLevel="0" max="7" min="7" style="0" width="2.85"/>
    <col collapsed="false" customWidth="true" hidden="false" outlineLevel="0" max="8" min="8" style="0" width="55.43"/>
    <col collapsed="false" customWidth="true" hidden="false" outlineLevel="0" max="9" min="9" style="0" width="2.71"/>
    <col collapsed="false" customWidth="true" hidden="false" outlineLevel="0" max="10" min="10" style="0" width="2.99"/>
    <col collapsed="false" customWidth="true" hidden="false" outlineLevel="0" max="11" min="11" style="0" width="57.28"/>
    <col collapsed="false" customWidth="true" hidden="false" outlineLevel="0" max="13" min="13" style="0" width="2.85"/>
    <col collapsed="false" customWidth="true" hidden="false" outlineLevel="0" max="14" min="14" style="0" width="55.43"/>
    <col collapsed="false" customWidth="true" hidden="false" outlineLevel="0" max="15" min="15" style="0" width="2.71"/>
    <col collapsed="false" customWidth="true" hidden="false" outlineLevel="0" max="16" min="16" style="0" width="2.99"/>
    <col collapsed="false" customWidth="true" hidden="false" outlineLevel="0" max="17" min="17" style="0" width="57.28"/>
  </cols>
  <sheetData>
    <row r="1" customFormat="false" ht="12.75" hidden="false" customHeight="false" outlineLevel="0" collapsed="false">
      <c r="B1" s="25" t="s">
        <v>203</v>
      </c>
      <c r="H1" s="25" t="s">
        <v>204</v>
      </c>
      <c r="N1" s="25" t="s">
        <v>205</v>
      </c>
    </row>
    <row r="2" customFormat="false" ht="12.75" hidden="false" customHeight="false" outlineLevel="0" collapsed="false">
      <c r="A2" s="0" t="n">
        <v>1</v>
      </c>
      <c r="B2" s="0" t="s">
        <v>206</v>
      </c>
      <c r="D2" s="0" t="n">
        <v>1</v>
      </c>
      <c r="E2" s="0" t="s">
        <v>207</v>
      </c>
      <c r="G2" s="27" t="n">
        <v>1</v>
      </c>
      <c r="H2" s="27" t="s">
        <v>208</v>
      </c>
      <c r="J2" s="0" t="n">
        <v>1</v>
      </c>
      <c r="K2" s="0" t="s">
        <v>207</v>
      </c>
      <c r="M2" s="29" t="n">
        <v>1</v>
      </c>
      <c r="N2" s="29" t="s">
        <v>209</v>
      </c>
      <c r="P2" s="29" t="n">
        <v>1</v>
      </c>
      <c r="Q2" s="29" t="s">
        <v>207</v>
      </c>
    </row>
    <row r="3" customFormat="false" ht="12.75" hidden="false" customHeight="false" outlineLevel="0" collapsed="false">
      <c r="A3" s="0" t="n">
        <v>2</v>
      </c>
      <c r="B3" s="0" t="s">
        <v>210</v>
      </c>
      <c r="D3" s="0" t="n">
        <v>2</v>
      </c>
      <c r="E3" s="0" t="s">
        <v>211</v>
      </c>
      <c r="G3" s="27" t="n">
        <v>2</v>
      </c>
      <c r="H3" s="27" t="s">
        <v>212</v>
      </c>
      <c r="J3" s="0" t="n">
        <v>2</v>
      </c>
      <c r="K3" s="0" t="s">
        <v>211</v>
      </c>
      <c r="M3" s="30" t="n">
        <v>2</v>
      </c>
      <c r="N3" s="30" t="s">
        <v>213</v>
      </c>
      <c r="P3" s="29" t="n">
        <v>1</v>
      </c>
      <c r="Q3" s="29" t="s">
        <v>211</v>
      </c>
    </row>
    <row r="4" customFormat="false" ht="12.75" hidden="false" customHeight="false" outlineLevel="0" collapsed="false">
      <c r="A4" s="29" t="n">
        <v>3</v>
      </c>
      <c r="B4" s="29" t="s">
        <v>213</v>
      </c>
      <c r="D4" s="29" t="n">
        <v>3</v>
      </c>
      <c r="E4" s="29" t="s">
        <v>214</v>
      </c>
      <c r="G4" s="32" t="n">
        <v>3</v>
      </c>
      <c r="H4" s="32" t="s">
        <v>213</v>
      </c>
      <c r="J4" s="29" t="n">
        <v>3</v>
      </c>
      <c r="K4" s="29" t="s">
        <v>214</v>
      </c>
      <c r="M4" s="34" t="n">
        <v>3</v>
      </c>
      <c r="N4" s="34" t="s">
        <v>215</v>
      </c>
      <c r="P4" s="30" t="n">
        <v>2</v>
      </c>
      <c r="Q4" s="30" t="s">
        <v>214</v>
      </c>
    </row>
    <row r="5" customFormat="false" ht="12.75" hidden="false" customHeight="false" outlineLevel="0" collapsed="false">
      <c r="A5" s="35" t="n">
        <v>4</v>
      </c>
      <c r="B5" s="35" t="s">
        <v>215</v>
      </c>
      <c r="D5" s="29" t="n">
        <v>3</v>
      </c>
      <c r="E5" s="29" t="s">
        <v>216</v>
      </c>
      <c r="G5" s="37" t="n">
        <v>4</v>
      </c>
      <c r="H5" s="37" t="s">
        <v>215</v>
      </c>
      <c r="J5" s="29" t="n">
        <v>3</v>
      </c>
      <c r="K5" s="29" t="s">
        <v>216</v>
      </c>
      <c r="M5" s="39" t="n">
        <v>4</v>
      </c>
      <c r="N5" s="39" t="s">
        <v>217</v>
      </c>
      <c r="P5" s="30" t="n">
        <v>2</v>
      </c>
      <c r="Q5" s="30" t="s">
        <v>216</v>
      </c>
    </row>
    <row r="6" customFormat="false" ht="12.75" hidden="false" customHeight="false" outlineLevel="0" collapsed="false">
      <c r="A6" s="30" t="n">
        <v>5</v>
      </c>
      <c r="B6" s="30" t="s">
        <v>217</v>
      </c>
      <c r="D6" s="29" t="n">
        <v>3</v>
      </c>
      <c r="E6" s="29" t="s">
        <v>218</v>
      </c>
      <c r="G6" s="27" t="n">
        <v>5</v>
      </c>
      <c r="H6" s="27" t="s">
        <v>219</v>
      </c>
      <c r="J6" s="29" t="n">
        <v>3</v>
      </c>
      <c r="K6" s="29" t="s">
        <v>218</v>
      </c>
      <c r="M6" s="0" t="n">
        <v>5</v>
      </c>
      <c r="N6" s="0" t="s">
        <v>220</v>
      </c>
      <c r="P6" s="30" t="n">
        <v>2</v>
      </c>
      <c r="Q6" s="30" t="s">
        <v>218</v>
      </c>
    </row>
    <row r="7" customFormat="false" ht="12.75" hidden="false" customHeight="false" outlineLevel="0" collapsed="false">
      <c r="A7" s="0" t="n">
        <v>6</v>
      </c>
      <c r="B7" s="0" t="s">
        <v>220</v>
      </c>
      <c r="D7" s="35" t="n">
        <v>4</v>
      </c>
      <c r="E7" s="35" t="s">
        <v>221</v>
      </c>
      <c r="G7" s="27" t="n">
        <v>6</v>
      </c>
      <c r="H7" s="27" t="s">
        <v>222</v>
      </c>
      <c r="J7" s="34" t="n">
        <v>4</v>
      </c>
      <c r="K7" s="34" t="s">
        <v>221</v>
      </c>
      <c r="M7" s="0" t="n">
        <v>6</v>
      </c>
      <c r="N7" s="0" t="s">
        <v>223</v>
      </c>
      <c r="P7" s="34" t="n">
        <v>3</v>
      </c>
      <c r="Q7" s="34" t="s">
        <v>221</v>
      </c>
    </row>
    <row r="8" customFormat="false" ht="12.75" hidden="false" customHeight="false" outlineLevel="0" collapsed="false">
      <c r="A8" s="0" t="n">
        <v>7</v>
      </c>
      <c r="B8" s="0" t="s">
        <v>223</v>
      </c>
      <c r="D8" s="35" t="n">
        <v>4</v>
      </c>
      <c r="E8" s="35" t="s">
        <v>224</v>
      </c>
      <c r="G8" s="27" t="n">
        <v>7</v>
      </c>
      <c r="H8" s="27" t="s">
        <v>220</v>
      </c>
      <c r="J8" s="34" t="n">
        <v>4</v>
      </c>
      <c r="K8" s="34" t="s">
        <v>224</v>
      </c>
      <c r="M8" s="0" t="n">
        <v>7</v>
      </c>
      <c r="N8" s="0" t="s">
        <v>225</v>
      </c>
      <c r="P8" s="34" t="n">
        <v>3</v>
      </c>
      <c r="Q8" s="34" t="s">
        <v>224</v>
      </c>
    </row>
    <row r="9" customFormat="false" ht="12.75" hidden="false" customHeight="false" outlineLevel="0" collapsed="false">
      <c r="A9" s="42" t="n">
        <v>8</v>
      </c>
      <c r="B9" s="42" t="s">
        <v>225</v>
      </c>
      <c r="D9" s="35" t="n">
        <v>4</v>
      </c>
      <c r="E9" s="35" t="s">
        <v>226</v>
      </c>
      <c r="G9" s="27" t="n">
        <v>8</v>
      </c>
      <c r="H9" s="27" t="s">
        <v>227</v>
      </c>
      <c r="J9" s="34" t="n">
        <v>4</v>
      </c>
      <c r="K9" s="34" t="s">
        <v>226</v>
      </c>
      <c r="M9" s="35" t="n">
        <v>8</v>
      </c>
      <c r="N9" s="35" t="s">
        <v>228</v>
      </c>
      <c r="P9" s="34" t="n">
        <v>3</v>
      </c>
      <c r="Q9" s="34" t="s">
        <v>226</v>
      </c>
    </row>
    <row r="10" customFormat="false" ht="12.75" hidden="false" customHeight="false" outlineLevel="0" collapsed="false">
      <c r="A10" s="44" t="n">
        <v>9</v>
      </c>
      <c r="B10" s="44" t="s">
        <v>228</v>
      </c>
      <c r="D10" s="35" t="n">
        <v>4</v>
      </c>
      <c r="E10" s="35" t="s">
        <v>229</v>
      </c>
      <c r="G10" s="46" t="n">
        <v>9</v>
      </c>
      <c r="H10" s="46" t="s">
        <v>230</v>
      </c>
      <c r="J10" s="34" t="n">
        <v>4</v>
      </c>
      <c r="K10" s="34" t="s">
        <v>229</v>
      </c>
      <c r="M10" s="0" t="n">
        <v>9</v>
      </c>
      <c r="N10" s="0" t="s">
        <v>231</v>
      </c>
      <c r="P10" s="34" t="n">
        <v>3</v>
      </c>
      <c r="Q10" s="34" t="s">
        <v>229</v>
      </c>
    </row>
    <row r="11" customFormat="false" ht="12.75" hidden="false" customHeight="false" outlineLevel="0" collapsed="false">
      <c r="A11" s="0" t="n">
        <v>10</v>
      </c>
      <c r="B11" s="0" t="s">
        <v>231</v>
      </c>
      <c r="D11" s="35" t="n">
        <v>4</v>
      </c>
      <c r="E11" s="35" t="s">
        <v>232</v>
      </c>
      <c r="G11" s="27" t="n">
        <v>10</v>
      </c>
      <c r="H11" s="27" t="s">
        <v>233</v>
      </c>
      <c r="J11" s="34" t="n">
        <v>4</v>
      </c>
      <c r="K11" s="34" t="s">
        <v>232</v>
      </c>
      <c r="M11" s="48" t="n">
        <v>10</v>
      </c>
      <c r="N11" s="48" t="s">
        <v>234</v>
      </c>
      <c r="P11" s="34" t="n">
        <v>3</v>
      </c>
      <c r="Q11" s="34" t="s">
        <v>232</v>
      </c>
    </row>
    <row r="12" customFormat="false" ht="12.75" hidden="false" customHeight="false" outlineLevel="0" collapsed="false">
      <c r="A12" s="29" t="n">
        <v>11</v>
      </c>
      <c r="B12" s="29" t="s">
        <v>234</v>
      </c>
      <c r="D12" s="35" t="n">
        <v>4</v>
      </c>
      <c r="E12" s="35" t="s">
        <v>235</v>
      </c>
      <c r="G12" s="49" t="n">
        <v>11</v>
      </c>
      <c r="H12" s="49" t="s">
        <v>236</v>
      </c>
      <c r="J12" s="34" t="n">
        <v>4</v>
      </c>
      <c r="K12" s="34" t="s">
        <v>235</v>
      </c>
      <c r="M12" s="0" t="n">
        <v>11</v>
      </c>
      <c r="N12" s="0" t="s">
        <v>237</v>
      </c>
      <c r="P12" s="34" t="n">
        <v>3</v>
      </c>
      <c r="Q12" s="34" t="s">
        <v>235</v>
      </c>
    </row>
    <row r="13" customFormat="false" ht="12.75" hidden="false" customHeight="false" outlineLevel="0" collapsed="false">
      <c r="A13" s="0" t="n">
        <v>12</v>
      </c>
      <c r="B13" s="0" t="s">
        <v>237</v>
      </c>
      <c r="D13" s="35" t="n">
        <v>4</v>
      </c>
      <c r="E13" s="35" t="s">
        <v>238</v>
      </c>
      <c r="G13" s="27" t="n">
        <v>12</v>
      </c>
      <c r="H13" s="27" t="s">
        <v>239</v>
      </c>
      <c r="J13" s="34" t="n">
        <v>4</v>
      </c>
      <c r="K13" s="34" t="s">
        <v>238</v>
      </c>
      <c r="M13" s="0" t="n">
        <v>12</v>
      </c>
      <c r="N13" s="0" t="s">
        <v>240</v>
      </c>
      <c r="P13" s="34" t="n">
        <v>3</v>
      </c>
      <c r="Q13" s="34" t="s">
        <v>238</v>
      </c>
    </row>
    <row r="14" customFormat="false" ht="12.75" hidden="false" customHeight="false" outlineLevel="0" collapsed="false">
      <c r="A14" s="0" t="n">
        <v>13</v>
      </c>
      <c r="B14" s="0" t="s">
        <v>240</v>
      </c>
      <c r="D14" s="35" t="n">
        <v>4</v>
      </c>
      <c r="E14" s="35" t="s">
        <v>241</v>
      </c>
      <c r="G14" s="27" t="n">
        <v>13</v>
      </c>
      <c r="H14" s="27" t="s">
        <v>242</v>
      </c>
      <c r="J14" s="34" t="n">
        <v>4</v>
      </c>
      <c r="K14" s="34" t="s">
        <v>241</v>
      </c>
      <c r="M14" s="0" t="n">
        <v>13</v>
      </c>
      <c r="N14" s="0" t="s">
        <v>243</v>
      </c>
      <c r="P14" s="34" t="n">
        <v>3</v>
      </c>
      <c r="Q14" s="34" t="s">
        <v>241</v>
      </c>
    </row>
    <row r="15" customFormat="false" ht="12.75" hidden="false" customHeight="false" outlineLevel="0" collapsed="false">
      <c r="A15" s="0" t="n">
        <v>14</v>
      </c>
      <c r="B15" s="0" t="s">
        <v>243</v>
      </c>
      <c r="D15" s="35" t="n">
        <v>4</v>
      </c>
      <c r="E15" s="35" t="s">
        <v>244</v>
      </c>
      <c r="G15" s="27" t="n">
        <v>14</v>
      </c>
      <c r="H15" s="27" t="s">
        <v>245</v>
      </c>
      <c r="J15" s="34" t="n">
        <v>4</v>
      </c>
      <c r="K15" s="34" t="s">
        <v>244</v>
      </c>
      <c r="M15" s="51" t="n">
        <v>14</v>
      </c>
      <c r="N15" s="51" t="s">
        <v>246</v>
      </c>
      <c r="P15" s="34" t="n">
        <v>3</v>
      </c>
      <c r="Q15" s="34" t="s">
        <v>244</v>
      </c>
    </row>
    <row r="16" customFormat="false" ht="12.75" hidden="false" customHeight="false" outlineLevel="0" collapsed="false">
      <c r="A16" s="39" t="n">
        <v>15</v>
      </c>
      <c r="B16" s="39" t="s">
        <v>246</v>
      </c>
      <c r="D16" s="35" t="n">
        <v>4</v>
      </c>
      <c r="E16" s="35" t="s">
        <v>247</v>
      </c>
      <c r="G16" s="27" t="n">
        <v>15</v>
      </c>
      <c r="H16" s="27" t="s">
        <v>248</v>
      </c>
      <c r="J16" s="34" t="n">
        <v>4</v>
      </c>
      <c r="K16" s="34" t="s">
        <v>247</v>
      </c>
      <c r="M16" s="27"/>
      <c r="N16" s="27"/>
      <c r="P16" s="34" t="n">
        <v>3</v>
      </c>
      <c r="Q16" s="34" t="s">
        <v>247</v>
      </c>
    </row>
    <row r="17" customFormat="false" ht="12.75" hidden="false" customHeight="false" outlineLevel="0" collapsed="false">
      <c r="A17" s="53" t="n">
        <v>16</v>
      </c>
      <c r="B17" s="53" t="s">
        <v>249</v>
      </c>
      <c r="D17" s="35" t="n">
        <v>4</v>
      </c>
      <c r="E17" s="35" t="s">
        <v>250</v>
      </c>
      <c r="G17" s="27" t="n">
        <v>16</v>
      </c>
      <c r="H17" s="27" t="s">
        <v>237</v>
      </c>
      <c r="J17" s="34" t="n">
        <v>4</v>
      </c>
      <c r="K17" s="34" t="s">
        <v>250</v>
      </c>
      <c r="M17" s="27"/>
      <c r="N17" s="27"/>
      <c r="P17" s="34" t="n">
        <v>3</v>
      </c>
      <c r="Q17" s="34" t="s">
        <v>250</v>
      </c>
    </row>
    <row r="18" customFormat="false" ht="12.75" hidden="false" customHeight="false" outlineLevel="0" collapsed="false">
      <c r="D18" s="35" t="n">
        <v>4</v>
      </c>
      <c r="E18" s="35" t="s">
        <v>251</v>
      </c>
      <c r="G18" s="27" t="n">
        <v>17</v>
      </c>
      <c r="H18" s="27" t="s">
        <v>240</v>
      </c>
      <c r="J18" s="34" t="n">
        <v>4</v>
      </c>
      <c r="K18" s="34" t="s">
        <v>251</v>
      </c>
      <c r="M18" s="27"/>
      <c r="N18" s="27"/>
      <c r="P18" s="34" t="n">
        <v>3</v>
      </c>
      <c r="Q18" s="34" t="s">
        <v>251</v>
      </c>
    </row>
    <row r="19" customFormat="false" ht="12.75" hidden="false" customHeight="false" outlineLevel="0" collapsed="false">
      <c r="D19" s="35" t="n">
        <v>4</v>
      </c>
      <c r="E19" s="35" t="s">
        <v>252</v>
      </c>
      <c r="G19" s="27" t="n">
        <v>18</v>
      </c>
      <c r="H19" s="27" t="s">
        <v>253</v>
      </c>
      <c r="J19" s="34" t="n">
        <v>4</v>
      </c>
      <c r="K19" s="34" t="s">
        <v>252</v>
      </c>
      <c r="M19" s="27"/>
      <c r="N19" s="27"/>
      <c r="P19" s="34" t="n">
        <v>3</v>
      </c>
      <c r="Q19" s="34" t="s">
        <v>252</v>
      </c>
    </row>
    <row r="20" customFormat="false" ht="12.75" hidden="false" customHeight="false" outlineLevel="0" collapsed="false">
      <c r="D20" s="35" t="n">
        <v>4</v>
      </c>
      <c r="E20" s="35" t="s">
        <v>254</v>
      </c>
      <c r="G20" s="55" t="n">
        <v>19</v>
      </c>
      <c r="H20" s="55" t="s">
        <v>255</v>
      </c>
      <c r="J20" s="34" t="n">
        <v>4</v>
      </c>
      <c r="K20" s="34" t="s">
        <v>254</v>
      </c>
      <c r="M20" s="27"/>
      <c r="N20" s="27"/>
      <c r="P20" s="34" t="n">
        <v>3</v>
      </c>
      <c r="Q20" s="34" t="s">
        <v>254</v>
      </c>
    </row>
    <row r="21" customFormat="false" ht="12.75" hidden="false" customHeight="false" outlineLevel="0" collapsed="false">
      <c r="D21" s="35" t="n">
        <v>4</v>
      </c>
      <c r="E21" s="35" t="s">
        <v>256</v>
      </c>
      <c r="J21" s="34" t="n">
        <v>4</v>
      </c>
      <c r="K21" s="34" t="s">
        <v>256</v>
      </c>
      <c r="P21" s="34" t="n">
        <v>3</v>
      </c>
      <c r="Q21" s="34" t="s">
        <v>256</v>
      </c>
    </row>
    <row r="22" customFormat="false" ht="12.75" hidden="false" customHeight="false" outlineLevel="0" collapsed="false">
      <c r="D22" s="35" t="n">
        <v>4</v>
      </c>
      <c r="E22" s="35" t="s">
        <v>257</v>
      </c>
      <c r="J22" s="34" t="n">
        <v>4</v>
      </c>
      <c r="K22" s="34" t="s">
        <v>257</v>
      </c>
      <c r="P22" s="34" t="n">
        <v>3</v>
      </c>
      <c r="Q22" s="34" t="s">
        <v>257</v>
      </c>
    </row>
    <row r="23" customFormat="false" ht="12.75" hidden="false" customHeight="false" outlineLevel="0" collapsed="false">
      <c r="D23" s="35" t="n">
        <v>4</v>
      </c>
      <c r="E23" s="35" t="s">
        <v>258</v>
      </c>
      <c r="J23" s="34" t="n">
        <v>4</v>
      </c>
      <c r="K23" s="34" t="s">
        <v>258</v>
      </c>
      <c r="P23" s="34" t="n">
        <v>3</v>
      </c>
      <c r="Q23" s="34" t="s">
        <v>258</v>
      </c>
    </row>
    <row r="24" customFormat="false" ht="12.75" hidden="false" customHeight="false" outlineLevel="0" collapsed="false">
      <c r="D24" s="30" t="n">
        <v>5</v>
      </c>
      <c r="E24" s="30" t="s">
        <v>259</v>
      </c>
      <c r="J24" s="0" t="n">
        <v>5</v>
      </c>
      <c r="K24" s="0" t="s">
        <v>259</v>
      </c>
      <c r="P24" s="39" t="n">
        <v>4</v>
      </c>
      <c r="Q24" s="39" t="s">
        <v>259</v>
      </c>
    </row>
    <row r="25" customFormat="false" ht="12.75" hidden="false" customHeight="false" outlineLevel="0" collapsed="false">
      <c r="D25" s="30" t="n">
        <v>5</v>
      </c>
      <c r="E25" s="30" t="s">
        <v>260</v>
      </c>
      <c r="J25" s="0" t="n">
        <v>6</v>
      </c>
      <c r="K25" s="0" t="s">
        <v>260</v>
      </c>
      <c r="P25" s="39" t="n">
        <v>4</v>
      </c>
      <c r="Q25" s="39" t="s">
        <v>260</v>
      </c>
    </row>
    <row r="26" customFormat="false" ht="12.75" hidden="false" customHeight="false" outlineLevel="0" collapsed="false">
      <c r="D26" s="0" t="n">
        <v>6</v>
      </c>
      <c r="E26" s="0" t="s">
        <v>261</v>
      </c>
      <c r="J26" s="0" t="n">
        <v>7</v>
      </c>
      <c r="K26" s="0" t="s">
        <v>261</v>
      </c>
      <c r="P26" s="0" t="n">
        <v>5</v>
      </c>
      <c r="Q26" s="0" t="s">
        <v>261</v>
      </c>
    </row>
    <row r="27" customFormat="false" ht="12.75" hidden="false" customHeight="false" outlineLevel="0" collapsed="false">
      <c r="D27" s="0" t="n">
        <v>7</v>
      </c>
      <c r="E27" s="0" t="s">
        <v>262</v>
      </c>
      <c r="J27" s="0" t="n">
        <v>8</v>
      </c>
      <c r="K27" s="0" t="s">
        <v>262</v>
      </c>
      <c r="P27" s="0" t="n">
        <v>6</v>
      </c>
      <c r="Q27" s="0" t="s">
        <v>262</v>
      </c>
    </row>
    <row r="28" customFormat="false" ht="12.75" hidden="false" customHeight="false" outlineLevel="0" collapsed="false">
      <c r="D28" s="44" t="n">
        <v>9</v>
      </c>
      <c r="E28" s="44" t="s">
        <v>263</v>
      </c>
      <c r="J28" s="57" t="n">
        <v>9</v>
      </c>
      <c r="K28" s="57" t="s">
        <v>263</v>
      </c>
      <c r="P28" s="35" t="n">
        <v>8</v>
      </c>
      <c r="Q28" s="35" t="s">
        <v>263</v>
      </c>
    </row>
    <row r="29" customFormat="false" ht="12.75" hidden="false" customHeight="false" outlineLevel="0" collapsed="false">
      <c r="D29" s="44" t="n">
        <v>9</v>
      </c>
      <c r="E29" s="44" t="s">
        <v>264</v>
      </c>
      <c r="J29" s="57" t="n">
        <v>9</v>
      </c>
      <c r="K29" s="57" t="s">
        <v>264</v>
      </c>
      <c r="P29" s="35" t="n">
        <v>8</v>
      </c>
      <c r="Q29" s="35" t="s">
        <v>264</v>
      </c>
    </row>
    <row r="30" customFormat="false" ht="12.75" hidden="false" customHeight="false" outlineLevel="0" collapsed="false">
      <c r="D30" s="44" t="n">
        <v>9</v>
      </c>
      <c r="E30" s="44" t="s">
        <v>265</v>
      </c>
      <c r="J30" s="57" t="n">
        <v>9</v>
      </c>
      <c r="K30" s="57" t="s">
        <v>265</v>
      </c>
      <c r="P30" s="35" t="n">
        <v>8</v>
      </c>
      <c r="Q30" s="35" t="s">
        <v>265</v>
      </c>
    </row>
    <row r="31" customFormat="false" ht="12.75" hidden="false" customHeight="false" outlineLevel="0" collapsed="false">
      <c r="D31" s="44" t="n">
        <v>9</v>
      </c>
      <c r="E31" s="44" t="s">
        <v>266</v>
      </c>
      <c r="J31" s="57" t="n">
        <v>9</v>
      </c>
      <c r="K31" s="57" t="s">
        <v>266</v>
      </c>
      <c r="P31" s="35" t="n">
        <v>8</v>
      </c>
      <c r="Q31" s="35" t="s">
        <v>266</v>
      </c>
    </row>
    <row r="32" customFormat="false" ht="12.75" hidden="false" customHeight="false" outlineLevel="0" collapsed="false">
      <c r="D32" s="44" t="n">
        <v>9</v>
      </c>
      <c r="E32" s="44" t="s">
        <v>267</v>
      </c>
      <c r="J32" s="57" t="n">
        <v>9</v>
      </c>
      <c r="K32" s="57" t="s">
        <v>267</v>
      </c>
      <c r="P32" s="35" t="n">
        <v>8</v>
      </c>
      <c r="Q32" s="35" t="s">
        <v>267</v>
      </c>
    </row>
    <row r="33" customFormat="false" ht="12.75" hidden="false" customHeight="false" outlineLevel="0" collapsed="false">
      <c r="D33" s="42" t="n">
        <v>8</v>
      </c>
      <c r="E33" s="42" t="s">
        <v>268</v>
      </c>
      <c r="J33" s="0" t="n">
        <v>10</v>
      </c>
      <c r="K33" s="0" t="s">
        <v>268</v>
      </c>
      <c r="P33" s="0" t="n">
        <v>7</v>
      </c>
      <c r="Q33" s="0" t="s">
        <v>268</v>
      </c>
    </row>
    <row r="34" customFormat="false" ht="12.75" hidden="false" customHeight="false" outlineLevel="0" collapsed="false">
      <c r="D34" s="44" t="n">
        <v>9</v>
      </c>
      <c r="E34" s="44" t="s">
        <v>269</v>
      </c>
      <c r="J34" s="39" t="n">
        <v>11</v>
      </c>
      <c r="K34" s="39" t="s">
        <v>269</v>
      </c>
      <c r="P34" s="35" t="n">
        <v>8</v>
      </c>
      <c r="Q34" s="35" t="s">
        <v>269</v>
      </c>
    </row>
    <row r="35" customFormat="false" ht="12.75" hidden="false" customHeight="false" outlineLevel="0" collapsed="false">
      <c r="D35" s="44" t="n">
        <v>9</v>
      </c>
      <c r="E35" s="44" t="s">
        <v>270</v>
      </c>
      <c r="J35" s="39" t="n">
        <v>11</v>
      </c>
      <c r="K35" s="39" t="s">
        <v>270</v>
      </c>
      <c r="P35" s="35" t="n">
        <v>8</v>
      </c>
      <c r="Q35" s="35" t="s">
        <v>270</v>
      </c>
    </row>
    <row r="36" customFormat="false" ht="12.75" hidden="false" customHeight="false" outlineLevel="0" collapsed="false">
      <c r="D36" s="44" t="n">
        <v>9</v>
      </c>
      <c r="E36" s="44" t="s">
        <v>271</v>
      </c>
      <c r="J36" s="39" t="n">
        <v>11</v>
      </c>
      <c r="K36" s="39" t="s">
        <v>271</v>
      </c>
      <c r="P36" s="35" t="n">
        <v>8</v>
      </c>
      <c r="Q36" s="35" t="s">
        <v>271</v>
      </c>
    </row>
    <row r="37" customFormat="false" ht="12.75" hidden="false" customHeight="false" outlineLevel="0" collapsed="false">
      <c r="D37" s="0" t="n">
        <v>10</v>
      </c>
      <c r="E37" s="0" t="s">
        <v>272</v>
      </c>
      <c r="J37" s="0" t="n">
        <v>12</v>
      </c>
      <c r="K37" s="0" t="s">
        <v>272</v>
      </c>
      <c r="P37" s="0" t="n">
        <v>9</v>
      </c>
      <c r="Q37" s="0" t="s">
        <v>272</v>
      </c>
    </row>
    <row r="38" customFormat="false" ht="12.75" hidden="false" customHeight="false" outlineLevel="0" collapsed="false">
      <c r="D38" s="29" t="n">
        <v>11</v>
      </c>
      <c r="E38" s="29" t="s">
        <v>273</v>
      </c>
      <c r="J38" s="0" t="n">
        <v>13</v>
      </c>
      <c r="K38" s="0" t="s">
        <v>273</v>
      </c>
      <c r="P38" s="48" t="n">
        <v>10</v>
      </c>
      <c r="Q38" s="48" t="s">
        <v>273</v>
      </c>
    </row>
    <row r="39" customFormat="false" ht="12.75" hidden="false" customHeight="false" outlineLevel="0" collapsed="false">
      <c r="D39" s="29" t="n">
        <v>11</v>
      </c>
      <c r="E39" s="29" t="s">
        <v>274</v>
      </c>
      <c r="J39" s="0" t="n">
        <v>14</v>
      </c>
      <c r="K39" s="0" t="s">
        <v>274</v>
      </c>
      <c r="P39" s="48" t="n">
        <v>10</v>
      </c>
      <c r="Q39" s="48" t="s">
        <v>274</v>
      </c>
    </row>
    <row r="40" customFormat="false" ht="12.75" hidden="false" customHeight="false" outlineLevel="0" collapsed="false">
      <c r="D40" s="29" t="n">
        <v>11</v>
      </c>
      <c r="E40" s="29" t="s">
        <v>275</v>
      </c>
      <c r="J40" s="0" t="n">
        <v>15</v>
      </c>
      <c r="K40" s="0" t="s">
        <v>275</v>
      </c>
      <c r="P40" s="48" t="n">
        <v>10</v>
      </c>
      <c r="Q40" s="48" t="s">
        <v>275</v>
      </c>
    </row>
    <row r="41" customFormat="false" ht="12.75" hidden="false" customHeight="false" outlineLevel="0" collapsed="false">
      <c r="D41" s="0" t="n">
        <v>12</v>
      </c>
      <c r="E41" s="0" t="s">
        <v>276</v>
      </c>
      <c r="J41" s="0" t="n">
        <v>16</v>
      </c>
      <c r="K41" s="0" t="s">
        <v>276</v>
      </c>
      <c r="P41" s="0" t="n">
        <v>11</v>
      </c>
      <c r="Q41" s="0" t="s">
        <v>276</v>
      </c>
    </row>
    <row r="42" customFormat="false" ht="12.75" hidden="false" customHeight="false" outlineLevel="0" collapsed="false">
      <c r="D42" s="0" t="n">
        <v>13</v>
      </c>
      <c r="E42" s="0" t="s">
        <v>277</v>
      </c>
      <c r="J42" s="0" t="n">
        <v>17</v>
      </c>
      <c r="K42" s="0" t="s">
        <v>277</v>
      </c>
      <c r="P42" s="0" t="n">
        <v>12</v>
      </c>
      <c r="Q42" s="0" t="s">
        <v>277</v>
      </c>
    </row>
    <row r="43" customFormat="false" ht="12.75" hidden="false" customHeight="false" outlineLevel="0" collapsed="false">
      <c r="D43" s="0" t="n">
        <v>14</v>
      </c>
      <c r="E43" s="0" t="s">
        <v>278</v>
      </c>
      <c r="J43" s="0" t="n">
        <v>18</v>
      </c>
      <c r="K43" s="0" t="s">
        <v>278</v>
      </c>
      <c r="P43" s="0" t="n">
        <v>13</v>
      </c>
      <c r="Q43" s="0" t="s">
        <v>278</v>
      </c>
    </row>
    <row r="44" customFormat="false" ht="12.75" hidden="false" customHeight="false" outlineLevel="0" collapsed="false">
      <c r="D44" s="39" t="n">
        <v>15</v>
      </c>
      <c r="E44" s="39" t="s">
        <v>279</v>
      </c>
      <c r="J44" s="35" t="n">
        <v>19</v>
      </c>
      <c r="K44" s="35" t="s">
        <v>279</v>
      </c>
      <c r="P44" s="59" t="n">
        <v>14</v>
      </c>
      <c r="Q44" s="59" t="s">
        <v>279</v>
      </c>
    </row>
    <row r="45" customFormat="false" ht="12.75" hidden="false" customHeight="false" outlineLevel="0" collapsed="false">
      <c r="D45" s="39" t="n">
        <v>15</v>
      </c>
      <c r="E45" s="39" t="s">
        <v>280</v>
      </c>
      <c r="J45" s="35" t="n">
        <v>19</v>
      </c>
      <c r="K45" s="35" t="s">
        <v>280</v>
      </c>
      <c r="P45" s="59" t="n">
        <v>14</v>
      </c>
      <c r="Q45" s="59" t="s">
        <v>280</v>
      </c>
    </row>
    <row r="46" customFormat="false" ht="12.75" hidden="false" customHeight="false" outlineLevel="0" collapsed="false">
      <c r="D46" s="53" t="n">
        <v>16</v>
      </c>
      <c r="E46" s="53" t="s">
        <v>281</v>
      </c>
      <c r="J46" s="60" t="n">
        <v>19</v>
      </c>
      <c r="K46" s="60" t="s">
        <v>281</v>
      </c>
      <c r="P46" s="51" t="n">
        <v>14</v>
      </c>
      <c r="Q46" s="51" t="s">
        <v>281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3359375" defaultRowHeight="12.75" zeroHeight="false" outlineLevelRow="0" outlineLevelCol="0"/>
  <cols>
    <col collapsed="false" customWidth="true" hidden="false" outlineLevel="0" max="4" min="4" style="0" width="82.15"/>
    <col collapsed="false" customWidth="true" hidden="false" outlineLevel="0" max="5" min="5" style="23" width="19.85"/>
    <col collapsed="false" customWidth="true" hidden="false" outlineLevel="0" max="6" min="6" style="0" width="12.14"/>
  </cols>
  <sheetData>
    <row r="1" customFormat="false" ht="12.75" hidden="false" customHeight="false" outlineLevel="0" collapsed="false">
      <c r="A1" s="0" t="s">
        <v>282</v>
      </c>
      <c r="B1" s="0" t="s">
        <v>283</v>
      </c>
      <c r="C1" s="0" t="s">
        <v>284</v>
      </c>
      <c r="D1" s="0" t="s">
        <v>285</v>
      </c>
      <c r="E1" s="23" t="s">
        <v>286</v>
      </c>
      <c r="F1" s="0" t="s">
        <v>287</v>
      </c>
      <c r="G1" s="0" t="s">
        <v>288</v>
      </c>
    </row>
    <row r="2" customFormat="false" ht="12.75" hidden="false" customHeight="false" outlineLevel="0" collapsed="false">
      <c r="A2" s="0" t="s">
        <v>289</v>
      </c>
      <c r="B2" s="0" t="n">
        <v>2018</v>
      </c>
      <c r="C2" s="0" t="s">
        <v>290</v>
      </c>
      <c r="D2" s="0" t="s">
        <v>206</v>
      </c>
      <c r="E2" s="23" t="n">
        <v>684500087132.347</v>
      </c>
      <c r="F2" s="0" t="s">
        <v>291</v>
      </c>
      <c r="G2" s="0" t="n">
        <v>1</v>
      </c>
    </row>
    <row r="3" customFormat="false" ht="12.75" hidden="false" customHeight="false" outlineLevel="0" collapsed="false">
      <c r="A3" s="0" t="s">
        <v>289</v>
      </c>
      <c r="B3" s="0" t="n">
        <v>2018</v>
      </c>
      <c r="C3" s="0" t="s">
        <v>292</v>
      </c>
      <c r="D3" s="0" t="s">
        <v>210</v>
      </c>
      <c r="E3" s="23" t="n">
        <v>2351305398.93</v>
      </c>
      <c r="F3" s="0" t="s">
        <v>291</v>
      </c>
      <c r="G3" s="0" t="n">
        <v>1</v>
      </c>
    </row>
    <row r="4" customFormat="false" ht="12.75" hidden="false" customHeight="false" outlineLevel="0" collapsed="false">
      <c r="A4" s="0" t="s">
        <v>289</v>
      </c>
      <c r="B4" s="0" t="n">
        <v>2018</v>
      </c>
      <c r="C4" s="0" t="s">
        <v>293</v>
      </c>
      <c r="D4" s="0" t="s">
        <v>213</v>
      </c>
      <c r="E4" s="23" t="n">
        <v>4053464415.57663</v>
      </c>
      <c r="F4" s="0" t="s">
        <v>291</v>
      </c>
      <c r="G4" s="0" t="n">
        <v>1</v>
      </c>
    </row>
    <row r="5" customFormat="false" ht="12.75" hidden="false" customHeight="false" outlineLevel="0" collapsed="false">
      <c r="A5" s="0" t="s">
        <v>289</v>
      </c>
      <c r="B5" s="0" t="n">
        <v>2018</v>
      </c>
      <c r="C5" s="0" t="s">
        <v>294</v>
      </c>
      <c r="D5" s="0" t="s">
        <v>215</v>
      </c>
      <c r="E5" s="23" t="n">
        <v>128214622339.477</v>
      </c>
      <c r="F5" s="0" t="s">
        <v>291</v>
      </c>
      <c r="G5" s="0" t="n">
        <v>1</v>
      </c>
    </row>
    <row r="6" customFormat="false" ht="12.75" hidden="false" customHeight="false" outlineLevel="0" collapsed="false">
      <c r="A6" s="0" t="s">
        <v>289</v>
      </c>
      <c r="B6" s="0" t="n">
        <v>2018</v>
      </c>
      <c r="C6" s="0" t="s">
        <v>295</v>
      </c>
      <c r="D6" s="0" t="s">
        <v>217</v>
      </c>
      <c r="E6" s="23" t="n">
        <v>15512821494.3585</v>
      </c>
      <c r="F6" s="0" t="s">
        <v>291</v>
      </c>
      <c r="G6" s="0" t="n">
        <v>1</v>
      </c>
    </row>
    <row r="7" customFormat="false" ht="12.75" hidden="false" customHeight="false" outlineLevel="0" collapsed="false">
      <c r="A7" s="0" t="s">
        <v>289</v>
      </c>
      <c r="B7" s="0" t="n">
        <v>2018</v>
      </c>
      <c r="C7" s="0" t="s">
        <v>296</v>
      </c>
      <c r="D7" s="0" t="s">
        <v>220</v>
      </c>
      <c r="E7" s="23" t="n">
        <v>452977580000</v>
      </c>
      <c r="F7" s="0" t="s">
        <v>291</v>
      </c>
      <c r="G7" s="0" t="n">
        <v>1</v>
      </c>
    </row>
    <row r="8" customFormat="false" ht="12.75" hidden="false" customHeight="false" outlineLevel="0" collapsed="false">
      <c r="A8" s="0" t="s">
        <v>289</v>
      </c>
      <c r="B8" s="0" t="n">
        <v>2018</v>
      </c>
      <c r="C8" s="0" t="s">
        <v>297</v>
      </c>
      <c r="D8" s="0" t="s">
        <v>223</v>
      </c>
      <c r="E8" s="23" t="n">
        <v>272407364556.021</v>
      </c>
      <c r="F8" s="0" t="s">
        <v>291</v>
      </c>
      <c r="G8" s="0" t="n">
        <v>1</v>
      </c>
    </row>
    <row r="9" customFormat="false" ht="12.75" hidden="false" customHeight="false" outlineLevel="0" collapsed="false">
      <c r="A9" s="0" t="s">
        <v>289</v>
      </c>
      <c r="B9" s="0" t="n">
        <v>2018</v>
      </c>
      <c r="C9" s="0" t="s">
        <v>298</v>
      </c>
      <c r="D9" s="0" t="s">
        <v>225</v>
      </c>
      <c r="E9" s="23" t="n">
        <v>53239169551.4442</v>
      </c>
      <c r="F9" s="0" t="s">
        <v>291</v>
      </c>
      <c r="G9" s="0" t="n">
        <v>1</v>
      </c>
    </row>
    <row r="10" customFormat="false" ht="12.75" hidden="false" customHeight="false" outlineLevel="0" collapsed="false">
      <c r="A10" s="0" t="s">
        <v>289</v>
      </c>
      <c r="B10" s="0" t="n">
        <v>2018</v>
      </c>
      <c r="C10" s="0" t="s">
        <v>299</v>
      </c>
      <c r="D10" s="0" t="s">
        <v>228</v>
      </c>
      <c r="E10" s="23" t="n">
        <v>82946638610.2864</v>
      </c>
      <c r="F10" s="0" t="s">
        <v>291</v>
      </c>
      <c r="G10" s="0" t="n">
        <v>1</v>
      </c>
    </row>
    <row r="11" customFormat="false" ht="12.75" hidden="false" customHeight="false" outlineLevel="0" collapsed="false">
      <c r="A11" s="0" t="s">
        <v>289</v>
      </c>
      <c r="B11" s="0" t="n">
        <v>2018</v>
      </c>
      <c r="C11" s="0" t="s">
        <v>300</v>
      </c>
      <c r="D11" s="0" t="s">
        <v>231</v>
      </c>
      <c r="E11" s="23" t="n">
        <v>69359279831.8646</v>
      </c>
      <c r="F11" s="0" t="s">
        <v>291</v>
      </c>
      <c r="G11" s="0" t="n">
        <v>1</v>
      </c>
    </row>
    <row r="12" customFormat="false" ht="12.75" hidden="false" customHeight="false" outlineLevel="0" collapsed="false">
      <c r="A12" s="0" t="s">
        <v>289</v>
      </c>
      <c r="B12" s="0" t="n">
        <v>2018</v>
      </c>
      <c r="C12" s="0" t="s">
        <v>301</v>
      </c>
      <c r="D12" s="0" t="s">
        <v>234</v>
      </c>
      <c r="E12" s="23" t="n">
        <v>79553072180.6958</v>
      </c>
      <c r="F12" s="0" t="s">
        <v>291</v>
      </c>
      <c r="G12" s="0" t="n">
        <v>1</v>
      </c>
    </row>
    <row r="13" customFormat="false" ht="12.75" hidden="false" customHeight="false" outlineLevel="0" collapsed="false">
      <c r="A13" s="0" t="s">
        <v>289</v>
      </c>
      <c r="B13" s="0" t="n">
        <v>2018</v>
      </c>
      <c r="C13" s="0" t="s">
        <v>302</v>
      </c>
      <c r="D13" s="0" t="s">
        <v>237</v>
      </c>
      <c r="E13" s="23" t="n">
        <v>94614053949.1945</v>
      </c>
      <c r="F13" s="0" t="s">
        <v>291</v>
      </c>
      <c r="G13" s="0" t="n">
        <v>1</v>
      </c>
    </row>
    <row r="14" customFormat="false" ht="12.75" hidden="false" customHeight="false" outlineLevel="0" collapsed="false">
      <c r="A14" s="0" t="s">
        <v>289</v>
      </c>
      <c r="B14" s="0" t="n">
        <v>2018</v>
      </c>
      <c r="C14" s="0" t="s">
        <v>303</v>
      </c>
      <c r="D14" s="0" t="s">
        <v>240</v>
      </c>
      <c r="E14" s="23" t="n">
        <v>75776201184.7661</v>
      </c>
      <c r="F14" s="0" t="s">
        <v>291</v>
      </c>
      <c r="G14" s="0" t="n">
        <v>1</v>
      </c>
    </row>
    <row r="15" customFormat="false" ht="12.75" hidden="false" customHeight="false" outlineLevel="0" collapsed="false">
      <c r="A15" s="0" t="s">
        <v>289</v>
      </c>
      <c r="B15" s="0" t="n">
        <v>2018</v>
      </c>
      <c r="C15" s="0" t="s">
        <v>304</v>
      </c>
      <c r="D15" s="0" t="s">
        <v>243</v>
      </c>
      <c r="E15" s="23" t="n">
        <v>24100476087.2016</v>
      </c>
      <c r="F15" s="0" t="s">
        <v>291</v>
      </c>
      <c r="G15" s="0" t="n">
        <v>1</v>
      </c>
    </row>
    <row r="16" customFormat="false" ht="12.75" hidden="false" customHeight="false" outlineLevel="0" collapsed="false">
      <c r="A16" s="0" t="s">
        <v>289</v>
      </c>
      <c r="B16" s="0" t="n">
        <v>2018</v>
      </c>
      <c r="C16" s="0" t="s">
        <v>305</v>
      </c>
      <c r="D16" s="0" t="s">
        <v>246</v>
      </c>
      <c r="E16" s="23" t="n">
        <v>23633717780.5543</v>
      </c>
      <c r="F16" s="0" t="s">
        <v>291</v>
      </c>
      <c r="G16" s="0" t="n">
        <v>1</v>
      </c>
    </row>
    <row r="17" customFormat="false" ht="12.75" hidden="false" customHeight="false" outlineLevel="0" collapsed="false">
      <c r="A17" s="0" t="s">
        <v>289</v>
      </c>
      <c r="B17" s="0" t="n">
        <v>2018</v>
      </c>
      <c r="C17" s="0" t="s">
        <v>306</v>
      </c>
      <c r="D17" s="0" t="s">
        <v>249</v>
      </c>
      <c r="E17" s="23" t="n">
        <v>25428078327.9178</v>
      </c>
      <c r="F17" s="0" t="s">
        <v>291</v>
      </c>
      <c r="G17" s="0" t="n">
        <v>1</v>
      </c>
    </row>
    <row r="19" customFormat="false" ht="12.75" hidden="false" customHeight="false" outlineLevel="0" collapsed="false">
      <c r="A19" s="0" t="s">
        <v>93</v>
      </c>
      <c r="B19" s="0" t="n">
        <v>2018</v>
      </c>
      <c r="C19" s="0" t="s">
        <v>307</v>
      </c>
      <c r="D19" s="0" t="s">
        <v>208</v>
      </c>
      <c r="E19" s="23" t="n">
        <f aca="false">SUM(E16:E17)</f>
        <v>49061796108.4721</v>
      </c>
      <c r="F19" s="0" t="s">
        <v>308</v>
      </c>
      <c r="G19" s="0" t="n">
        <v>1</v>
      </c>
    </row>
    <row r="20" customFormat="false" ht="12.75" hidden="false" customHeight="false" outlineLevel="0" collapsed="false">
      <c r="A20" s="0" t="s">
        <v>93</v>
      </c>
      <c r="B20" s="0" t="n">
        <v>2018</v>
      </c>
      <c r="C20" s="0" t="s">
        <v>309</v>
      </c>
      <c r="D20" s="0" t="s">
        <v>212</v>
      </c>
      <c r="E20" s="23" t="n">
        <v>33000000000</v>
      </c>
      <c r="F20" s="0" t="s">
        <v>308</v>
      </c>
      <c r="G20" s="0" t="n">
        <v>1</v>
      </c>
    </row>
    <row r="21" customFormat="false" ht="12.75" hidden="false" customHeight="false" outlineLevel="0" collapsed="false">
      <c r="A21" s="0" t="s">
        <v>93</v>
      </c>
      <c r="B21" s="0" t="n">
        <v>2018</v>
      </c>
      <c r="C21" s="0" t="s">
        <v>292</v>
      </c>
      <c r="D21" s="0" t="s">
        <v>213</v>
      </c>
      <c r="E21" s="23" t="n">
        <v>185000000000</v>
      </c>
      <c r="F21" s="0" t="s">
        <v>308</v>
      </c>
      <c r="G21" s="0" t="n">
        <v>1</v>
      </c>
    </row>
    <row r="22" customFormat="false" ht="12.75" hidden="false" customHeight="false" outlineLevel="0" collapsed="false">
      <c r="A22" s="0" t="s">
        <v>93</v>
      </c>
      <c r="B22" s="0" t="n">
        <v>2018</v>
      </c>
      <c r="C22" s="0" t="s">
        <v>293</v>
      </c>
      <c r="D22" s="0" t="s">
        <v>215</v>
      </c>
      <c r="E22" s="23" t="n">
        <v>632000000000</v>
      </c>
      <c r="F22" s="0" t="s">
        <v>308</v>
      </c>
      <c r="G22" s="0" t="n">
        <v>1</v>
      </c>
    </row>
    <row r="23" customFormat="false" ht="12.75" hidden="false" customHeight="false" outlineLevel="0" collapsed="false">
      <c r="A23" s="0" t="s">
        <v>93</v>
      </c>
      <c r="B23" s="0" t="n">
        <v>2018</v>
      </c>
      <c r="C23" s="0" t="s">
        <v>294</v>
      </c>
      <c r="D23" s="0" t="s">
        <v>219</v>
      </c>
      <c r="E23" s="23" t="n">
        <v>87000000000</v>
      </c>
      <c r="F23" s="0" t="s">
        <v>308</v>
      </c>
      <c r="G23" s="0" t="n">
        <v>1</v>
      </c>
    </row>
    <row r="24" customFormat="false" ht="12.75" hidden="false" customHeight="false" outlineLevel="0" collapsed="false">
      <c r="A24" s="0" t="s">
        <v>93</v>
      </c>
      <c r="B24" s="0" t="n">
        <v>2018</v>
      </c>
      <c r="C24" s="0" t="s">
        <v>295</v>
      </c>
      <c r="D24" s="0" t="s">
        <v>222</v>
      </c>
      <c r="E24" s="23" t="n">
        <v>33000000000</v>
      </c>
      <c r="F24" s="0" t="s">
        <v>308</v>
      </c>
      <c r="G24" s="0" t="n">
        <v>1</v>
      </c>
    </row>
    <row r="25" customFormat="false" ht="12.75" hidden="false" customHeight="false" outlineLevel="0" collapsed="false">
      <c r="A25" s="0" t="s">
        <v>93</v>
      </c>
      <c r="B25" s="0" t="n">
        <v>2018</v>
      </c>
      <c r="C25" s="0" t="s">
        <v>296</v>
      </c>
      <c r="D25" s="0" t="s">
        <v>220</v>
      </c>
      <c r="E25" s="23" t="n">
        <v>502000000000</v>
      </c>
      <c r="F25" s="0" t="s">
        <v>308</v>
      </c>
      <c r="G25" s="0" t="n">
        <v>1</v>
      </c>
    </row>
    <row r="26" customFormat="false" ht="12.75" hidden="false" customHeight="false" outlineLevel="0" collapsed="false">
      <c r="A26" s="0" t="s">
        <v>93</v>
      </c>
      <c r="B26" s="0" t="n">
        <v>2018</v>
      </c>
      <c r="C26" s="0" t="s">
        <v>297</v>
      </c>
      <c r="D26" s="0" t="s">
        <v>227</v>
      </c>
      <c r="E26" s="23" t="n">
        <v>751000000000</v>
      </c>
      <c r="F26" s="0" t="s">
        <v>308</v>
      </c>
      <c r="G26" s="0" t="n">
        <v>1</v>
      </c>
    </row>
    <row r="27" customFormat="false" ht="12.75" hidden="false" customHeight="false" outlineLevel="0" collapsed="false">
      <c r="A27" s="0" t="s">
        <v>93</v>
      </c>
      <c r="B27" s="0" t="n">
        <v>2018</v>
      </c>
      <c r="C27" s="0" t="s">
        <v>298</v>
      </c>
      <c r="D27" s="0" t="s">
        <v>230</v>
      </c>
      <c r="E27" s="23" t="n">
        <v>468000000000</v>
      </c>
      <c r="F27" s="0" t="s">
        <v>308</v>
      </c>
      <c r="G27" s="0" t="n">
        <v>1</v>
      </c>
    </row>
    <row r="28" customFormat="false" ht="12.75" hidden="false" customHeight="false" outlineLevel="0" collapsed="false">
      <c r="A28" s="0" t="s">
        <v>93</v>
      </c>
      <c r="B28" s="0" t="n">
        <v>2018</v>
      </c>
      <c r="C28" s="0" t="s">
        <v>299</v>
      </c>
      <c r="D28" s="0" t="s">
        <v>233</v>
      </c>
      <c r="E28" s="23" t="n">
        <v>158000000000</v>
      </c>
      <c r="F28" s="0" t="s">
        <v>308</v>
      </c>
      <c r="G28" s="0" t="n">
        <v>1</v>
      </c>
    </row>
    <row r="29" customFormat="false" ht="12.75" hidden="false" customHeight="false" outlineLevel="0" collapsed="false">
      <c r="A29" s="0" t="s">
        <v>93</v>
      </c>
      <c r="B29" s="0" t="n">
        <v>2018</v>
      </c>
      <c r="C29" s="0" t="s">
        <v>300</v>
      </c>
      <c r="D29" s="0" t="s">
        <v>236</v>
      </c>
      <c r="E29" s="23" t="n">
        <v>144000000000</v>
      </c>
      <c r="F29" s="0" t="s">
        <v>308</v>
      </c>
      <c r="G29" s="0" t="n">
        <v>1</v>
      </c>
    </row>
    <row r="30" customFormat="false" ht="12.75" hidden="false" customHeight="false" outlineLevel="0" collapsed="false">
      <c r="A30" s="0" t="s">
        <v>93</v>
      </c>
      <c r="B30" s="0" t="n">
        <v>2018</v>
      </c>
      <c r="C30" s="0" t="s">
        <v>301</v>
      </c>
      <c r="D30" s="0" t="s">
        <v>239</v>
      </c>
      <c r="E30" s="23" t="n">
        <v>206000000000</v>
      </c>
      <c r="F30" s="0" t="s">
        <v>308</v>
      </c>
      <c r="G30" s="0" t="n">
        <v>1</v>
      </c>
    </row>
    <row r="31" customFormat="false" ht="12.75" hidden="false" customHeight="false" outlineLevel="0" collapsed="false">
      <c r="A31" s="0" t="s">
        <v>93</v>
      </c>
      <c r="B31" s="0" t="n">
        <v>2018</v>
      </c>
      <c r="C31" s="0" t="s">
        <v>302</v>
      </c>
      <c r="D31" s="0" t="s">
        <v>242</v>
      </c>
      <c r="E31" s="23" t="n">
        <v>607000000000</v>
      </c>
      <c r="F31" s="0" t="s">
        <v>308</v>
      </c>
      <c r="G31" s="0" t="n">
        <v>1</v>
      </c>
    </row>
    <row r="32" customFormat="false" ht="12.75" hidden="false" customHeight="false" outlineLevel="0" collapsed="false">
      <c r="A32" s="0" t="s">
        <v>93</v>
      </c>
      <c r="B32" s="0" t="n">
        <v>2018</v>
      </c>
      <c r="C32" s="0" t="s">
        <v>303</v>
      </c>
      <c r="D32" s="0" t="s">
        <v>245</v>
      </c>
      <c r="E32" s="23" t="n">
        <v>181000000000</v>
      </c>
      <c r="F32" s="0" t="s">
        <v>308</v>
      </c>
      <c r="G32" s="0" t="n">
        <v>1</v>
      </c>
    </row>
    <row r="33" customFormat="false" ht="12.75" hidden="false" customHeight="false" outlineLevel="0" collapsed="false">
      <c r="A33" s="0" t="s">
        <v>93</v>
      </c>
      <c r="B33" s="0" t="n">
        <v>2018</v>
      </c>
      <c r="C33" s="0" t="s">
        <v>304</v>
      </c>
      <c r="D33" s="0" t="s">
        <v>248</v>
      </c>
      <c r="E33" s="23" t="n">
        <v>291000000000</v>
      </c>
      <c r="F33" s="0" t="s">
        <v>308</v>
      </c>
      <c r="G33" s="0" t="n">
        <v>1</v>
      </c>
    </row>
    <row r="34" customFormat="false" ht="12.75" hidden="false" customHeight="false" outlineLevel="0" collapsed="false">
      <c r="A34" s="0" t="s">
        <v>93</v>
      </c>
      <c r="B34" s="0" t="n">
        <v>2018</v>
      </c>
      <c r="C34" s="0" t="s">
        <v>305</v>
      </c>
      <c r="D34" s="0" t="s">
        <v>237</v>
      </c>
      <c r="E34" s="23" t="n">
        <v>488000000000</v>
      </c>
      <c r="F34" s="0" t="s">
        <v>308</v>
      </c>
      <c r="G34" s="0" t="n">
        <v>1</v>
      </c>
    </row>
    <row r="35" customFormat="false" ht="12.75" hidden="false" customHeight="false" outlineLevel="0" collapsed="false">
      <c r="A35" s="0" t="s">
        <v>93</v>
      </c>
      <c r="B35" s="0" t="n">
        <v>2018</v>
      </c>
      <c r="C35" s="0" t="s">
        <v>306</v>
      </c>
      <c r="D35" s="0" t="s">
        <v>240</v>
      </c>
      <c r="E35" s="23" t="n">
        <v>240000000000</v>
      </c>
      <c r="F35" s="0" t="s">
        <v>308</v>
      </c>
      <c r="G35" s="0" t="n">
        <v>1</v>
      </c>
    </row>
    <row r="36" customFormat="false" ht="12.75" hidden="false" customHeight="false" outlineLevel="0" collapsed="false">
      <c r="A36" s="0" t="s">
        <v>93</v>
      </c>
      <c r="B36" s="0" t="n">
        <v>2018</v>
      </c>
      <c r="C36" s="0" t="s">
        <v>310</v>
      </c>
      <c r="D36" s="0" t="s">
        <v>253</v>
      </c>
      <c r="E36" s="23" t="n">
        <v>155000000000</v>
      </c>
      <c r="F36" s="0" t="s">
        <v>308</v>
      </c>
      <c r="G36" s="0" t="n">
        <v>1</v>
      </c>
    </row>
    <row r="37" customFormat="false" ht="12.75" hidden="false" customHeight="false" outlineLevel="0" collapsed="false">
      <c r="A37" s="0" t="s">
        <v>93</v>
      </c>
      <c r="B37" s="0" t="n">
        <v>2018</v>
      </c>
      <c r="C37" s="0" t="s">
        <v>311</v>
      </c>
      <c r="D37" s="0" t="s">
        <v>255</v>
      </c>
      <c r="E37" s="23" t="n">
        <v>437000000000</v>
      </c>
      <c r="F37" s="0" t="s">
        <v>308</v>
      </c>
      <c r="G37" s="0" t="n">
        <v>1</v>
      </c>
    </row>
    <row r="39" customFormat="false" ht="12.75" hidden="false" customHeight="false" outlineLevel="0" collapsed="false">
      <c r="A39" s="0" t="s">
        <v>94</v>
      </c>
      <c r="B39" s="0" t="n">
        <v>2018</v>
      </c>
      <c r="C39" s="0" t="s">
        <v>312</v>
      </c>
      <c r="D39" s="0" t="s">
        <v>209</v>
      </c>
      <c r="E39" s="23" t="n">
        <v>498098160077.051</v>
      </c>
      <c r="F39" s="0" t="s">
        <v>313</v>
      </c>
      <c r="G39" s="0" t="n">
        <v>1</v>
      </c>
    </row>
    <row r="40" customFormat="false" ht="12.75" hidden="false" customHeight="false" outlineLevel="0" collapsed="false">
      <c r="A40" s="0" t="s">
        <v>94</v>
      </c>
      <c r="B40" s="0" t="n">
        <v>2018</v>
      </c>
      <c r="C40" s="0" t="s">
        <v>293</v>
      </c>
      <c r="D40" s="0" t="s">
        <v>213</v>
      </c>
      <c r="E40" s="23" t="n">
        <v>477082897611.459</v>
      </c>
      <c r="F40" s="0" t="s">
        <v>313</v>
      </c>
      <c r="G40" s="0" t="n">
        <v>1</v>
      </c>
    </row>
    <row r="41" customFormat="false" ht="12.75" hidden="false" customHeight="false" outlineLevel="0" collapsed="false">
      <c r="A41" s="0" t="s">
        <v>94</v>
      </c>
      <c r="B41" s="0" t="n">
        <v>2018</v>
      </c>
      <c r="C41" s="0" t="s">
        <v>294</v>
      </c>
      <c r="D41" s="0" t="s">
        <v>215</v>
      </c>
      <c r="E41" s="23" t="n">
        <v>718569909256.131</v>
      </c>
      <c r="F41" s="0" t="s">
        <v>313</v>
      </c>
      <c r="G41" s="0" t="n">
        <v>1</v>
      </c>
    </row>
    <row r="42" customFormat="false" ht="12.75" hidden="false" customHeight="false" outlineLevel="0" collapsed="false">
      <c r="A42" s="0" t="s">
        <v>94</v>
      </c>
      <c r="B42" s="0" t="n">
        <v>2018</v>
      </c>
      <c r="C42" s="0" t="s">
        <v>295</v>
      </c>
      <c r="D42" s="0" t="s">
        <v>217</v>
      </c>
      <c r="E42" s="23" t="n">
        <v>98696565944.9941</v>
      </c>
      <c r="F42" s="0" t="s">
        <v>313</v>
      </c>
      <c r="G42" s="0" t="n">
        <v>1</v>
      </c>
    </row>
    <row r="43" customFormat="false" ht="12.75" hidden="false" customHeight="false" outlineLevel="0" collapsed="false">
      <c r="A43" s="0" t="s">
        <v>94</v>
      </c>
      <c r="B43" s="0" t="n">
        <v>2018</v>
      </c>
      <c r="C43" s="0" t="s">
        <v>296</v>
      </c>
      <c r="D43" s="0" t="s">
        <v>220</v>
      </c>
      <c r="E43" s="23" t="n">
        <v>257116147945.229</v>
      </c>
      <c r="F43" s="0" t="s">
        <v>313</v>
      </c>
      <c r="G43" s="0" t="n">
        <v>1</v>
      </c>
    </row>
    <row r="44" customFormat="false" ht="12.75" hidden="false" customHeight="false" outlineLevel="0" collapsed="false">
      <c r="A44" s="0" t="s">
        <v>94</v>
      </c>
      <c r="B44" s="0" t="n">
        <v>2018</v>
      </c>
      <c r="C44" s="0" t="s">
        <v>297</v>
      </c>
      <c r="D44" s="0" t="s">
        <v>223</v>
      </c>
      <c r="E44" s="23" t="n">
        <v>594787222579.611</v>
      </c>
      <c r="F44" s="0" t="s">
        <v>313</v>
      </c>
      <c r="G44" s="0" t="n">
        <v>1</v>
      </c>
    </row>
    <row r="45" customFormat="false" ht="12.75" hidden="false" customHeight="false" outlineLevel="0" collapsed="false">
      <c r="A45" s="0" t="s">
        <v>94</v>
      </c>
      <c r="B45" s="0" t="n">
        <v>2018</v>
      </c>
      <c r="C45" s="0" t="s">
        <v>298</v>
      </c>
      <c r="D45" s="0" t="s">
        <v>225</v>
      </c>
      <c r="E45" s="23" t="n">
        <v>105361715312.381</v>
      </c>
      <c r="F45" s="0" t="s">
        <v>313</v>
      </c>
      <c r="G45" s="0" t="n">
        <v>1</v>
      </c>
    </row>
    <row r="46" customFormat="false" ht="12.75" hidden="false" customHeight="false" outlineLevel="0" collapsed="false">
      <c r="A46" s="0" t="s">
        <v>94</v>
      </c>
      <c r="B46" s="0" t="n">
        <v>2018</v>
      </c>
      <c r="C46" s="0" t="s">
        <v>299</v>
      </c>
      <c r="D46" s="0" t="s">
        <v>228</v>
      </c>
      <c r="E46" s="23" t="n">
        <v>398412228900</v>
      </c>
      <c r="F46" s="0" t="s">
        <v>313</v>
      </c>
      <c r="G46" s="0" t="n">
        <v>1</v>
      </c>
    </row>
    <row r="47" customFormat="false" ht="12.75" hidden="false" customHeight="false" outlineLevel="0" collapsed="false">
      <c r="A47" s="0" t="s">
        <v>94</v>
      </c>
      <c r="B47" s="0" t="n">
        <v>2018</v>
      </c>
      <c r="C47" s="0" t="s">
        <v>300</v>
      </c>
      <c r="D47" s="0" t="s">
        <v>231</v>
      </c>
      <c r="E47" s="23" t="n">
        <v>199286936880.839</v>
      </c>
      <c r="F47" s="0" t="s">
        <v>313</v>
      </c>
      <c r="G47" s="0" t="n">
        <v>1</v>
      </c>
    </row>
    <row r="48" customFormat="false" ht="12.75" hidden="false" customHeight="false" outlineLevel="0" collapsed="false">
      <c r="A48" s="0" t="s">
        <v>94</v>
      </c>
      <c r="B48" s="0" t="n">
        <v>2018</v>
      </c>
      <c r="C48" s="0" t="s">
        <v>301</v>
      </c>
      <c r="D48" s="0" t="s">
        <v>234</v>
      </c>
      <c r="E48" s="23" t="n">
        <v>451554645226.835</v>
      </c>
      <c r="F48" s="0" t="s">
        <v>313</v>
      </c>
      <c r="G48" s="0" t="n">
        <v>1</v>
      </c>
    </row>
    <row r="49" customFormat="false" ht="12.75" hidden="false" customHeight="false" outlineLevel="0" collapsed="false">
      <c r="A49" s="0" t="s">
        <v>94</v>
      </c>
      <c r="B49" s="0" t="n">
        <v>2018</v>
      </c>
      <c r="C49" s="0" t="s">
        <v>302</v>
      </c>
      <c r="D49" s="0" t="s">
        <v>237</v>
      </c>
      <c r="E49" s="23" t="n">
        <v>319470600000</v>
      </c>
      <c r="F49" s="0" t="s">
        <v>313</v>
      </c>
      <c r="G49" s="0" t="n">
        <v>1</v>
      </c>
    </row>
    <row r="50" customFormat="false" ht="12.75" hidden="false" customHeight="false" outlineLevel="0" collapsed="false">
      <c r="A50" s="0" t="s">
        <v>94</v>
      </c>
      <c r="B50" s="0" t="n">
        <v>2018</v>
      </c>
      <c r="C50" s="0" t="s">
        <v>303</v>
      </c>
      <c r="D50" s="0" t="s">
        <v>240</v>
      </c>
      <c r="E50" s="23" t="n">
        <v>80013997796.4298</v>
      </c>
      <c r="F50" s="0" t="s">
        <v>313</v>
      </c>
      <c r="G50" s="0" t="n">
        <v>1</v>
      </c>
    </row>
    <row r="51" customFormat="false" ht="12.75" hidden="false" customHeight="false" outlineLevel="0" collapsed="false">
      <c r="A51" s="0" t="s">
        <v>94</v>
      </c>
      <c r="B51" s="0" t="n">
        <v>2018</v>
      </c>
      <c r="C51" s="0" t="s">
        <v>304</v>
      </c>
      <c r="D51" s="0" t="s">
        <v>243</v>
      </c>
      <c r="E51" s="23" t="n">
        <v>98673611594.3864</v>
      </c>
      <c r="F51" s="0" t="s">
        <v>313</v>
      </c>
      <c r="G51" s="0" t="n">
        <v>1</v>
      </c>
    </row>
    <row r="52" customFormat="false" ht="12.75" hidden="false" customHeight="false" outlineLevel="0" collapsed="false">
      <c r="A52" s="0" t="s">
        <v>94</v>
      </c>
      <c r="B52" s="0" t="n">
        <v>2018</v>
      </c>
      <c r="C52" s="0" t="s">
        <v>305</v>
      </c>
      <c r="D52" s="0" t="s">
        <v>246</v>
      </c>
      <c r="E52" s="23" t="n">
        <v>37775628345.4546</v>
      </c>
      <c r="F52" s="0" t="s">
        <v>313</v>
      </c>
      <c r="G52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2022-02-12T21:31:34Z</dcterms:created>
  <dc:creator>OECD.Stat</dc:creator>
  <dc:description/>
  <dc:language>en-GB</dc:language>
  <cp:lastModifiedBy/>
  <dcterms:modified xsi:type="dcterms:W3CDTF">2024-09-12T11:16:23Z</dcterms:modified>
  <cp:revision>2</cp:revision>
  <dc:subject/>
  <dc:title/>
</cp:coreProperties>
</file>