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3FD194D4-9377-C043-A5D8-A26E60ED6FDA}" xr6:coauthVersionLast="47" xr6:coauthVersionMax="47" xr10:uidLastSave="{00000000-0000-0000-0000-000000000000}"/>
  <bookViews>
    <workbookView xWindow="18800" yWindow="2840" windowWidth="24860" windowHeight="24600" activeTab="1" xr2:uid="{EEB3851E-1468-B84C-818C-AED4276072F0}"/>
  </bookViews>
  <sheets>
    <sheet name="Model" sheetId="1" r:id="rId1"/>
    <sheet name="Main" sheetId="2" r:id="rId2"/>
    <sheet name="Investor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J10" i="1"/>
  <c r="J31" i="1" s="1"/>
  <c r="I10" i="1"/>
  <c r="I34" i="1" s="1"/>
  <c r="J36" i="1"/>
  <c r="I36" i="1"/>
  <c r="I55" i="1"/>
  <c r="I46" i="1"/>
  <c r="J55" i="1"/>
  <c r="J46" i="1"/>
  <c r="J32" i="1"/>
  <c r="I32" i="1"/>
  <c r="I31" i="1"/>
  <c r="J33" i="1"/>
  <c r="J26" i="1"/>
  <c r="J24" i="1"/>
  <c r="J28" i="1"/>
  <c r="J27" i="1"/>
  <c r="J25" i="1"/>
  <c r="J15" i="1"/>
  <c r="I15" i="1"/>
  <c r="I16" i="1" s="1"/>
  <c r="I18" i="1" s="1"/>
  <c r="I20" i="1" s="1"/>
  <c r="J34" i="1" l="1"/>
  <c r="J16" i="1"/>
  <c r="J18" i="1" s="1"/>
  <c r="J20" i="1" s="1"/>
  <c r="I33" i="1"/>
</calcChain>
</file>

<file path=xl/sharedStrings.xml><?xml version="1.0" encoding="utf-8"?>
<sst xmlns="http://schemas.openxmlformats.org/spreadsheetml/2006/main" count="132" uniqueCount="99">
  <si>
    <t>ß</t>
  </si>
  <si>
    <t>HQ</t>
  </si>
  <si>
    <t>IPO Price</t>
  </si>
  <si>
    <t>$M</t>
  </si>
  <si>
    <t>Reddit Offering Shares</t>
  </si>
  <si>
    <t>Other stockholders</t>
  </si>
  <si>
    <t xml:space="preserve">Reddit recieves no proceeds from this pool </t>
  </si>
  <si>
    <t>$31-$34</t>
  </si>
  <si>
    <t>Class A</t>
  </si>
  <si>
    <t>Class B</t>
  </si>
  <si>
    <t>Class C</t>
  </si>
  <si>
    <t>1 vote</t>
  </si>
  <si>
    <t>0 votes</t>
  </si>
  <si>
    <t>97.1% of voting power after offering --- directos + execs owning ~46.7%</t>
  </si>
  <si>
    <t>CEO/Co-Founder</t>
  </si>
  <si>
    <t>Steve Huffman</t>
  </si>
  <si>
    <t xml:space="preserve">Data Licensing </t>
  </si>
  <si>
    <t>Data API Access</t>
  </si>
  <si>
    <t>Model Training</t>
  </si>
  <si>
    <t>LLMs</t>
  </si>
  <si>
    <t xml:space="preserve">live data </t>
  </si>
  <si>
    <t xml:space="preserve">Market Opportunity </t>
  </si>
  <si>
    <t>2027 TAM Estimate: 1.4T</t>
  </si>
  <si>
    <t>2023 TAM Estimate: 1T</t>
  </si>
  <si>
    <t>Players</t>
  </si>
  <si>
    <t>Yishan Wong</t>
  </si>
  <si>
    <t>Own</t>
  </si>
  <si>
    <t>owned &gt; 5%.  Sold the company 1.2m shares of Class B March 2021</t>
  </si>
  <si>
    <t>Keyur Bhulani</t>
  </si>
  <si>
    <t>Jonas Druppel</t>
  </si>
  <si>
    <t>Jonathan Gifford</t>
  </si>
  <si>
    <t>Jason Harvey</t>
  </si>
  <si>
    <t>Serkan Piantino</t>
  </si>
  <si>
    <t>Shariq Rizvi</t>
  </si>
  <si>
    <t>Vaibhav Sahgal</t>
  </si>
  <si>
    <t>Scott Tomlinson</t>
  </si>
  <si>
    <t>Roxanna Young</t>
  </si>
  <si>
    <t>Suchit Dash</t>
  </si>
  <si>
    <t>Sam Altman</t>
  </si>
  <si>
    <t xml:space="preserve">Tencent </t>
  </si>
  <si>
    <t xml:space="preserve">Vy Capital </t>
  </si>
  <si>
    <t xml:space="preserve">Quiet Capital/Tacit Capital </t>
  </si>
  <si>
    <t>Advance Magazine Publishers</t>
  </si>
  <si>
    <t>FMR LLC</t>
  </si>
  <si>
    <t xml:space="preserve">Before </t>
  </si>
  <si>
    <t xml:space="preserve">After </t>
  </si>
  <si>
    <t>Revenue</t>
  </si>
  <si>
    <t>C</t>
  </si>
  <si>
    <t>R&amp;D</t>
  </si>
  <si>
    <t>S&amp;M</t>
  </si>
  <si>
    <t>G&amp;A</t>
  </si>
  <si>
    <t>TC + E</t>
  </si>
  <si>
    <t>Op Income</t>
  </si>
  <si>
    <t>Other income</t>
  </si>
  <si>
    <t>EBT</t>
  </si>
  <si>
    <t>T</t>
  </si>
  <si>
    <t>Net Earnings</t>
  </si>
  <si>
    <t>$K</t>
  </si>
  <si>
    <t>Growth Y/Y</t>
  </si>
  <si>
    <t xml:space="preserve">% Revenue </t>
  </si>
  <si>
    <t>TL + E</t>
  </si>
  <si>
    <t>E</t>
  </si>
  <si>
    <t>A/P</t>
  </si>
  <si>
    <t>Op L</t>
  </si>
  <si>
    <t>Accrued E</t>
  </si>
  <si>
    <t>ONCL</t>
  </si>
  <si>
    <t>TL</t>
  </si>
  <si>
    <t>TA</t>
  </si>
  <si>
    <t xml:space="preserve">Cash </t>
  </si>
  <si>
    <t>Securities</t>
  </si>
  <si>
    <t>A/R</t>
  </si>
  <si>
    <t>Prepaid E</t>
  </si>
  <si>
    <t>PPE</t>
  </si>
  <si>
    <t>Intangibles</t>
  </si>
  <si>
    <t>Goodwill</t>
  </si>
  <si>
    <t>ONCA</t>
  </si>
  <si>
    <t xml:space="preserve">Net Cash </t>
  </si>
  <si>
    <t>Q124</t>
  </si>
  <si>
    <t>Q224</t>
  </si>
  <si>
    <t>Q424</t>
  </si>
  <si>
    <t>Q324</t>
  </si>
  <si>
    <t>Ads</t>
  </si>
  <si>
    <t xml:space="preserve">Other </t>
  </si>
  <si>
    <t>US</t>
  </si>
  <si>
    <t>ROW</t>
  </si>
  <si>
    <t>P</t>
  </si>
  <si>
    <t>S</t>
  </si>
  <si>
    <t>MC</t>
  </si>
  <si>
    <t>D</t>
  </si>
  <si>
    <t>EV</t>
  </si>
  <si>
    <t>DOCS</t>
  </si>
  <si>
    <t xml:space="preserve">S1 </t>
  </si>
  <si>
    <t>SF</t>
  </si>
  <si>
    <t>1.3m shares (Class A) to fund community related programs</t>
  </si>
  <si>
    <t xml:space="preserve">CFO </t>
  </si>
  <si>
    <t xml:space="preserve">Andrew Vollero </t>
  </si>
  <si>
    <t xml:space="preserve">CAO </t>
  </si>
  <si>
    <t>Michelle Reynolds</t>
  </si>
  <si>
    <t xml:space="preserve">10 votes + convertible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</si>
</sst>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theme="1"/>
      <name val="ArialMT"/>
      <family val="2"/>
    </font>
    <font>
      <b/>
      <sz val="10"/>
      <color theme="1"/>
      <name val="ArialMT"/>
    </font>
    <font>
      <u/>
      <sz val="10"/>
      <color theme="1"/>
      <name val="ArialMT"/>
      <family val="2"/>
    </font>
    <font>
      <u/>
      <sz val="10"/>
      <color theme="1"/>
      <name val="ArialMT"/>
    </font>
    <font>
      <b/>
      <u/>
      <sz val="10"/>
      <color theme="1"/>
      <name val="ArialMT"/>
    </font>
    <font>
      <u/>
      <sz val="10"/>
      <color theme="10"/>
      <name val="ArialMT"/>
      <family val="2"/>
    </font>
    <font>
      <sz val="10"/>
      <color rgb="FF000000"/>
      <name val="ArialMT"/>
      <family val="2"/>
    </font>
    <font>
      <b/>
      <sz val="10"/>
      <color rgb="FF000000"/>
      <name val="ArialMT"/>
    </font>
    <font>
      <u/>
      <sz val="10"/>
      <color rgb="FF000000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3" fontId="3" fillId="0" borderId="0" xfId="0" applyNumberFormat="1" applyFont="1"/>
    <xf numFmtId="1" fontId="0" fillId="0" borderId="0" xfId="0" applyNumberFormat="1"/>
    <xf numFmtId="9" fontId="0" fillId="0" borderId="0" xfId="0" applyNumberFormat="1"/>
    <xf numFmtId="3" fontId="4" fillId="0" borderId="0" xfId="0" applyNumberFormat="1" applyFont="1"/>
    <xf numFmtId="3" fontId="5" fillId="0" borderId="0" xfId="1" applyNumberFormat="1"/>
    <xf numFmtId="3" fontId="6" fillId="0" borderId="0" xfId="0" applyNumberFormat="1" applyFont="1"/>
    <xf numFmtId="3" fontId="8" fillId="0" borderId="0" xfId="0" applyNumberFormat="1" applyFont="1"/>
    <xf numFmtId="3" fontId="7" fillId="0" borderId="0" xfId="0" applyNumberFormat="1" applyFont="1" applyAlignment="1">
      <alignment horizontal="center"/>
    </xf>
    <xf numFmtId="3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16933</xdr:colOff>
      <xdr:row>1</xdr:row>
      <xdr:rowOff>25401</xdr:rowOff>
    </xdr:from>
    <xdr:to>
      <xdr:col>10</xdr:col>
      <xdr:colOff>50800</xdr:colOff>
      <xdr:row>66</xdr:row>
      <xdr:rowOff>8467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1E00E78-D7C9-812C-6215-E32A213EAE2A}"/>
            </a:ext>
          </a:extLst>
        </xdr:cNvPr>
        <xdr:cNvCxnSpPr/>
      </xdr:nvCxnSpPr>
      <xdr:spPr>
        <a:xfrm>
          <a:off x="5909733" y="194734"/>
          <a:ext cx="33867" cy="997373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Archives/edgar/data/1713445/000162828024010137/reddit-sx1a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C3BF3-622E-BD46-B902-66446C0FF996}">
  <dimension ref="A1:J55"/>
  <sheetViews>
    <sheetView topLeftCell="A2" zoomScale="120" zoomScaleNormal="120" workbookViewId="0">
      <pane xSplit="2" ySplit="2" topLeftCell="C4" activePane="bottomRight" state="frozen"/>
      <selection activeCell="A2" sqref="A2"/>
      <selection pane="topRight" activeCell="B2" sqref="B2"/>
      <selection pane="bottomLeft" activeCell="A3" sqref="A3"/>
      <selection pane="bottomRight" activeCell="F36" sqref="F36"/>
    </sheetView>
  </sheetViews>
  <sheetFormatPr baseColWidth="10" defaultRowHeight="13"/>
  <cols>
    <col min="1" max="1" width="3.33203125" style="1" bestFit="1" customWidth="1"/>
    <col min="2" max="2" width="11.5" style="1" bestFit="1" customWidth="1"/>
    <col min="3" max="5" width="5.5" style="1" bestFit="1" customWidth="1"/>
    <col min="6" max="6" width="7.6640625" style="1" bestFit="1" customWidth="1"/>
    <col min="7" max="8" width="10.83203125" style="1"/>
    <col min="9" max="10" width="9.1640625" style="1" bestFit="1" customWidth="1"/>
    <col min="11" max="16384" width="10.83203125" style="1"/>
  </cols>
  <sheetData>
    <row r="1" spans="1:10">
      <c r="B1" s="1" t="s">
        <v>0</v>
      </c>
    </row>
    <row r="2" spans="1:10">
      <c r="A2" s="1" t="s">
        <v>57</v>
      </c>
    </row>
    <row r="3" spans="1:10" s="5" customFormat="1">
      <c r="C3" s="5" t="s">
        <v>77</v>
      </c>
      <c r="D3" s="5" t="s">
        <v>78</v>
      </c>
      <c r="E3" s="5" t="s">
        <v>80</v>
      </c>
      <c r="F3" s="5" t="s">
        <v>79</v>
      </c>
      <c r="I3" s="5">
        <v>2022</v>
      </c>
      <c r="J3" s="5">
        <v>2023</v>
      </c>
    </row>
    <row r="4" spans="1:10">
      <c r="B4" s="1" t="s">
        <v>83</v>
      </c>
      <c r="I4" s="1">
        <v>548964</v>
      </c>
      <c r="J4" s="1">
        <v>651378</v>
      </c>
    </row>
    <row r="5" spans="1:10">
      <c r="B5" s="1" t="s">
        <v>84</v>
      </c>
      <c r="I5" s="1">
        <v>117737</v>
      </c>
      <c r="J5" s="1">
        <v>152651</v>
      </c>
    </row>
    <row r="6" spans="1:10">
      <c r="I6" s="1">
        <f>SUM(I4:I5)</f>
        <v>666701</v>
      </c>
      <c r="J6" s="1">
        <f>SUM(J4:J5)</f>
        <v>804029</v>
      </c>
    </row>
    <row r="8" spans="1:10">
      <c r="B8" s="1" t="s">
        <v>81</v>
      </c>
      <c r="I8" s="1">
        <v>652562</v>
      </c>
      <c r="J8" s="1">
        <v>788782</v>
      </c>
    </row>
    <row r="9" spans="1:10">
      <c r="B9" s="1" t="s">
        <v>82</v>
      </c>
      <c r="I9" s="1">
        <v>14139</v>
      </c>
      <c r="J9" s="1">
        <v>15247</v>
      </c>
    </row>
    <row r="10" spans="1:10">
      <c r="B10" s="1" t="s">
        <v>46</v>
      </c>
      <c r="I10" s="1">
        <f>SUM(I8:I9)</f>
        <v>666701</v>
      </c>
      <c r="J10" s="1">
        <f>SUM(J8:J9)</f>
        <v>804029</v>
      </c>
    </row>
    <row r="11" spans="1:10">
      <c r="B11" s="1" t="s">
        <v>47</v>
      </c>
      <c r="I11" s="1">
        <v>104799</v>
      </c>
      <c r="J11" s="1">
        <v>111011</v>
      </c>
    </row>
    <row r="12" spans="1:10">
      <c r="B12" s="1" t="s">
        <v>48</v>
      </c>
      <c r="I12" s="1">
        <v>365164</v>
      </c>
      <c r="J12" s="1">
        <v>438346</v>
      </c>
    </row>
    <row r="13" spans="1:10">
      <c r="B13" s="1" t="s">
        <v>49</v>
      </c>
      <c r="I13" s="1">
        <v>225078</v>
      </c>
      <c r="J13" s="1">
        <v>230175</v>
      </c>
    </row>
    <row r="14" spans="1:10">
      <c r="B14" s="1" t="s">
        <v>50</v>
      </c>
      <c r="I14" s="1">
        <v>143822</v>
      </c>
      <c r="J14" s="1">
        <v>164658</v>
      </c>
    </row>
    <row r="15" spans="1:10">
      <c r="B15" s="1" t="s">
        <v>51</v>
      </c>
      <c r="I15" s="1">
        <f>SUM(I11:I14)</f>
        <v>838863</v>
      </c>
      <c r="J15" s="1">
        <f>SUM(J11:J14)</f>
        <v>944190</v>
      </c>
    </row>
    <row r="16" spans="1:10">
      <c r="B16" s="1" t="s">
        <v>52</v>
      </c>
      <c r="I16" s="1">
        <f>+I10-I15</f>
        <v>-172162</v>
      </c>
      <c r="J16" s="1">
        <f>+J10-J15</f>
        <v>-140161</v>
      </c>
    </row>
    <row r="17" spans="2:10">
      <c r="B17" s="1" t="s">
        <v>53</v>
      </c>
      <c r="I17" s="1">
        <v>14234</v>
      </c>
      <c r="J17" s="1">
        <v>53138</v>
      </c>
    </row>
    <row r="18" spans="2:10">
      <c r="B18" s="1" t="s">
        <v>54</v>
      </c>
      <c r="I18" s="1">
        <f>+SUM(I16:I17)</f>
        <v>-157928</v>
      </c>
      <c r="J18" s="1">
        <f>+SUM(J16:J17)</f>
        <v>-87023</v>
      </c>
    </row>
    <row r="19" spans="2:10">
      <c r="B19" s="1" t="s">
        <v>55</v>
      </c>
      <c r="I19" s="1">
        <v>622</v>
      </c>
      <c r="J19" s="1">
        <v>3801</v>
      </c>
    </row>
    <row r="20" spans="2:10">
      <c r="B20" s="1" t="s">
        <v>56</v>
      </c>
      <c r="I20" s="1">
        <f>+I18-I19</f>
        <v>-158550</v>
      </c>
      <c r="J20" s="1">
        <f>+J18-J19</f>
        <v>-90824</v>
      </c>
    </row>
    <row r="23" spans="2:10">
      <c r="B23" s="3" t="s">
        <v>58</v>
      </c>
      <c r="C23" s="3"/>
      <c r="D23" s="3"/>
      <c r="E23" s="3"/>
      <c r="F23" s="3"/>
      <c r="G23" s="3"/>
      <c r="H23" s="3"/>
    </row>
    <row r="24" spans="2:10">
      <c r="B24" s="1" t="s">
        <v>46</v>
      </c>
      <c r="J24" s="6">
        <f>+J10/I10-1</f>
        <v>0.20598139195831422</v>
      </c>
    </row>
    <row r="25" spans="2:10">
      <c r="B25" s="1" t="s">
        <v>47</v>
      </c>
      <c r="J25" s="6">
        <f t="shared" ref="J25:J28" si="0">+J11/I11-1</f>
        <v>5.9275374765026312E-2</v>
      </c>
    </row>
    <row r="26" spans="2:10">
      <c r="B26" s="1" t="s">
        <v>48</v>
      </c>
      <c r="J26" s="6">
        <f>+J12/I12-1</f>
        <v>0.20040858354054625</v>
      </c>
    </row>
    <row r="27" spans="2:10">
      <c r="B27" s="1" t="s">
        <v>49</v>
      </c>
      <c r="J27" s="6">
        <f t="shared" si="0"/>
        <v>2.2645482899261493E-2</v>
      </c>
    </row>
    <row r="28" spans="2:10">
      <c r="B28" s="1" t="s">
        <v>50</v>
      </c>
      <c r="J28" s="6">
        <f t="shared" si="0"/>
        <v>0.14487352421743549</v>
      </c>
    </row>
    <row r="30" spans="2:10">
      <c r="B30" s="3" t="s">
        <v>59</v>
      </c>
      <c r="C30" s="3"/>
      <c r="D30" s="3"/>
      <c r="E30" s="3"/>
      <c r="F30" s="3"/>
      <c r="G30" s="3"/>
      <c r="H30" s="3"/>
    </row>
    <row r="31" spans="2:10">
      <c r="B31" s="1" t="s">
        <v>47</v>
      </c>
      <c r="I31" s="6">
        <f>+I11/I$10</f>
        <v>0.15719040469415826</v>
      </c>
      <c r="J31" s="6">
        <f>+J11/J$10</f>
        <v>0.13806840300536424</v>
      </c>
    </row>
    <row r="32" spans="2:10">
      <c r="B32" s="1" t="s">
        <v>48</v>
      </c>
      <c r="I32" s="6">
        <f t="shared" ref="I32:J34" si="1">+I12/I$10</f>
        <v>0.54771779253368447</v>
      </c>
      <c r="J32" s="6">
        <f>+J12/J$10</f>
        <v>0.54518680296357469</v>
      </c>
    </row>
    <row r="33" spans="2:10">
      <c r="B33" s="1" t="s">
        <v>49</v>
      </c>
      <c r="I33" s="6">
        <f t="shared" si="1"/>
        <v>0.3375996136198986</v>
      </c>
      <c r="J33" s="6">
        <f t="shared" si="1"/>
        <v>0.28627698752159436</v>
      </c>
    </row>
    <row r="34" spans="2:10">
      <c r="B34" s="1" t="s">
        <v>50</v>
      </c>
      <c r="I34" s="6">
        <f t="shared" si="1"/>
        <v>0.21572189032264838</v>
      </c>
      <c r="J34" s="6">
        <f t="shared" si="1"/>
        <v>0.20479112071828254</v>
      </c>
    </row>
    <row r="36" spans="2:10" s="2" customFormat="1">
      <c r="B36" s="2" t="s">
        <v>76</v>
      </c>
      <c r="I36" s="2">
        <f>+SUM(I37:I38)</f>
        <v>1266544</v>
      </c>
      <c r="J36" s="2">
        <f>+SUM(J37:J38)</f>
        <v>1213122</v>
      </c>
    </row>
    <row r="37" spans="2:10">
      <c r="B37" s="1" t="s">
        <v>68</v>
      </c>
      <c r="I37" s="1">
        <v>435810</v>
      </c>
      <c r="J37" s="1">
        <v>401176</v>
      </c>
    </row>
    <row r="38" spans="2:10">
      <c r="B38" s="1" t="s">
        <v>69</v>
      </c>
      <c r="I38" s="1">
        <v>830734</v>
      </c>
      <c r="J38" s="1">
        <v>811946</v>
      </c>
    </row>
    <row r="39" spans="2:10">
      <c r="B39" s="1" t="s">
        <v>70</v>
      </c>
      <c r="I39" s="1">
        <v>191987</v>
      </c>
      <c r="J39" s="1">
        <v>245279</v>
      </c>
    </row>
    <row r="40" spans="2:10">
      <c r="B40" s="1" t="s">
        <v>71</v>
      </c>
      <c r="I40" s="1">
        <v>25396</v>
      </c>
      <c r="J40" s="1">
        <v>21286</v>
      </c>
    </row>
    <row r="41" spans="2:10">
      <c r="B41" s="1" t="s">
        <v>72</v>
      </c>
      <c r="I41" s="1">
        <v>7192</v>
      </c>
      <c r="J41" s="1">
        <v>14946</v>
      </c>
    </row>
    <row r="42" spans="2:10">
      <c r="B42" s="1" t="s">
        <v>63</v>
      </c>
      <c r="I42" s="1">
        <v>23352</v>
      </c>
      <c r="J42" s="1">
        <v>24008</v>
      </c>
    </row>
    <row r="43" spans="2:10">
      <c r="B43" s="1" t="s">
        <v>73</v>
      </c>
      <c r="I43" s="1">
        <v>41237</v>
      </c>
      <c r="J43" s="1">
        <v>32147</v>
      </c>
    </row>
    <row r="44" spans="2:10">
      <c r="B44" s="1" t="s">
        <v>74</v>
      </c>
      <c r="I44" s="1">
        <v>26299</v>
      </c>
      <c r="J44" s="1">
        <v>26299</v>
      </c>
    </row>
    <row r="45" spans="2:10">
      <c r="B45" s="1" t="s">
        <v>75</v>
      </c>
      <c r="I45" s="1">
        <v>17704</v>
      </c>
      <c r="J45" s="1">
        <v>19380</v>
      </c>
    </row>
    <row r="46" spans="2:10">
      <c r="B46" s="2" t="s">
        <v>67</v>
      </c>
      <c r="C46" s="2"/>
      <c r="D46" s="2"/>
      <c r="E46" s="2"/>
      <c r="F46" s="2"/>
      <c r="G46" s="2"/>
      <c r="H46" s="2"/>
      <c r="I46" s="2">
        <f>+SUM(I37:I45)</f>
        <v>1599711</v>
      </c>
      <c r="J46" s="2">
        <f>+SUM(J37:J45)</f>
        <v>1596467</v>
      </c>
    </row>
    <row r="48" spans="2:10">
      <c r="B48" s="1" t="s">
        <v>62</v>
      </c>
      <c r="I48" s="1">
        <v>32944</v>
      </c>
      <c r="J48" s="1">
        <v>46514</v>
      </c>
    </row>
    <row r="49" spans="2:10">
      <c r="B49" s="1" t="s">
        <v>63</v>
      </c>
      <c r="I49" s="1">
        <v>7802</v>
      </c>
      <c r="J49" s="1">
        <v>3707</v>
      </c>
    </row>
    <row r="50" spans="2:10">
      <c r="B50" s="1" t="s">
        <v>64</v>
      </c>
      <c r="I50" s="1">
        <v>65711</v>
      </c>
      <c r="J50" s="1">
        <v>83349</v>
      </c>
    </row>
    <row r="51" spans="2:10">
      <c r="B51" s="1" t="s">
        <v>63</v>
      </c>
      <c r="I51" s="1">
        <v>11690</v>
      </c>
      <c r="J51" s="1">
        <v>22040</v>
      </c>
    </row>
    <row r="52" spans="2:10">
      <c r="B52" s="1" t="s">
        <v>65</v>
      </c>
      <c r="I52" s="1">
        <v>7136</v>
      </c>
      <c r="J52" s="1">
        <v>287</v>
      </c>
    </row>
    <row r="53" spans="2:10">
      <c r="B53" s="1" t="s">
        <v>66</v>
      </c>
      <c r="I53" s="1">
        <v>1853492</v>
      </c>
      <c r="J53" s="1">
        <v>1853492</v>
      </c>
    </row>
    <row r="54" spans="2:10">
      <c r="B54" s="1" t="s">
        <v>61</v>
      </c>
      <c r="I54" s="1">
        <v>-379064</v>
      </c>
      <c r="J54" s="1">
        <v>-412922</v>
      </c>
    </row>
    <row r="55" spans="2:10">
      <c r="B55" s="2" t="s">
        <v>60</v>
      </c>
      <c r="C55" s="2"/>
      <c r="D55" s="2"/>
      <c r="E55" s="2"/>
      <c r="F55" s="2"/>
      <c r="G55" s="2"/>
      <c r="H55" s="2"/>
      <c r="I55" s="2">
        <f>+SUM(I48:I54)</f>
        <v>1599711</v>
      </c>
      <c r="J55" s="2">
        <f>+SUM(J48:J54)</f>
        <v>1596467</v>
      </c>
    </row>
  </sheetData>
  <pageMargins left="0.7" right="0.7" top="0.75" bottom="0.75" header="0.3" footer="0.3"/>
  <ignoredErrors>
    <ignoredError sqref="I15:J15 I36:J36 I6:J6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9AB91-DE1E-2B4F-8FAE-7BBE9C646049}">
  <dimension ref="A1:J25"/>
  <sheetViews>
    <sheetView tabSelected="1" zoomScaleNormal="100" workbookViewId="0">
      <selection activeCell="J15" sqref="J15"/>
    </sheetView>
  </sheetViews>
  <sheetFormatPr baseColWidth="10" defaultRowHeight="13"/>
  <cols>
    <col min="1" max="1" width="3.1640625" style="1" customWidth="1"/>
    <col min="2" max="2" width="21" style="1" bestFit="1" customWidth="1"/>
    <col min="3" max="3" width="18.83203125" style="1" bestFit="1" customWidth="1"/>
    <col min="4" max="4" width="11.1640625" style="1" bestFit="1" customWidth="1"/>
    <col min="5" max="9" width="10.83203125" style="1"/>
    <col min="10" max="10" width="3.6640625" style="1" bestFit="1" customWidth="1"/>
    <col min="11" max="16384" width="10.83203125" style="1"/>
  </cols>
  <sheetData>
    <row r="1" spans="1:10">
      <c r="A1" s="2" t="s">
        <v>3</v>
      </c>
    </row>
    <row r="2" spans="1:10">
      <c r="A2" s="2"/>
      <c r="B2" s="1" t="s">
        <v>14</v>
      </c>
      <c r="C2" s="1" t="s">
        <v>15</v>
      </c>
    </row>
    <row r="3" spans="1:10">
      <c r="A3" s="2"/>
      <c r="B3" s="1" t="s">
        <v>94</v>
      </c>
      <c r="C3" s="1" t="s">
        <v>95</v>
      </c>
    </row>
    <row r="4" spans="1:10">
      <c r="A4" s="2"/>
      <c r="B4" s="1" t="s">
        <v>96</v>
      </c>
      <c r="C4" s="1" t="s">
        <v>97</v>
      </c>
    </row>
    <row r="5" spans="1:10">
      <c r="B5" s="1" t="s">
        <v>1</v>
      </c>
      <c r="C5" s="1" t="s">
        <v>92</v>
      </c>
    </row>
    <row r="6" spans="1:10">
      <c r="B6" s="1" t="s">
        <v>4</v>
      </c>
      <c r="C6" s="12">
        <v>15276.527</v>
      </c>
      <c r="D6" s="1" t="s">
        <v>93</v>
      </c>
    </row>
    <row r="7" spans="1:10">
      <c r="B7" s="1" t="s">
        <v>5</v>
      </c>
      <c r="C7" s="12">
        <v>6723.473</v>
      </c>
      <c r="D7" s="1" t="s">
        <v>6</v>
      </c>
    </row>
    <row r="8" spans="1:10">
      <c r="B8" s="1" t="s">
        <v>2</v>
      </c>
      <c r="C8" s="12" t="s">
        <v>7</v>
      </c>
      <c r="J8" s="1" t="s">
        <v>85</v>
      </c>
    </row>
    <row r="9" spans="1:10">
      <c r="B9" s="1" t="s">
        <v>8</v>
      </c>
      <c r="C9" s="12" t="s">
        <v>11</v>
      </c>
      <c r="J9" s="1" t="s">
        <v>86</v>
      </c>
    </row>
    <row r="10" spans="1:10">
      <c r="B10" s="1" t="s">
        <v>9</v>
      </c>
      <c r="C10" s="12" t="s">
        <v>98</v>
      </c>
      <c r="D10" s="1" t="s">
        <v>13</v>
      </c>
      <c r="J10" s="1" t="s">
        <v>87</v>
      </c>
    </row>
    <row r="11" spans="1:10">
      <c r="B11" s="1" t="s">
        <v>10</v>
      </c>
      <c r="C11" s="12" t="s">
        <v>12</v>
      </c>
      <c r="J11" s="1" t="s">
        <v>47</v>
      </c>
    </row>
    <row r="12" spans="1:10">
      <c r="J12" s="1" t="s">
        <v>88</v>
      </c>
    </row>
    <row r="13" spans="1:10">
      <c r="J13" s="1" t="s">
        <v>89</v>
      </c>
    </row>
    <row r="15" spans="1:10">
      <c r="B15" s="3" t="s">
        <v>16</v>
      </c>
    </row>
    <row r="16" spans="1:10">
      <c r="B16" s="1" t="s">
        <v>17</v>
      </c>
      <c r="C16" s="1" t="s">
        <v>20</v>
      </c>
    </row>
    <row r="17" spans="2:3">
      <c r="B17" s="1" t="s">
        <v>18</v>
      </c>
      <c r="C17" s="1" t="s">
        <v>19</v>
      </c>
    </row>
    <row r="20" spans="2:3">
      <c r="B20" s="4" t="s">
        <v>21</v>
      </c>
    </row>
    <row r="21" spans="2:3">
      <c r="B21" s="1" t="s">
        <v>22</v>
      </c>
    </row>
    <row r="22" spans="2:3">
      <c r="B22" s="1" t="s">
        <v>23</v>
      </c>
    </row>
    <row r="24" spans="2:3">
      <c r="B24" s="7" t="s">
        <v>90</v>
      </c>
    </row>
    <row r="25" spans="2:3">
      <c r="B25" s="8" t="s">
        <v>91</v>
      </c>
    </row>
  </sheetData>
  <hyperlinks>
    <hyperlink ref="B25" r:id="rId1" xr:uid="{D4850587-C0C7-D143-B1F0-325BE77752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A864-1DEF-5B46-94B3-1AFF9305927D}">
  <dimension ref="B4:G52"/>
  <sheetViews>
    <sheetView workbookViewId="0">
      <selection activeCell="H32" sqref="H32"/>
    </sheetView>
  </sheetViews>
  <sheetFormatPr baseColWidth="10" defaultRowHeight="13"/>
  <sheetData>
    <row r="4" spans="2:7">
      <c r="B4" s="9"/>
      <c r="C4" s="9"/>
      <c r="D4" s="9"/>
      <c r="E4" s="9"/>
      <c r="F4" s="9"/>
      <c r="G4" s="9"/>
    </row>
    <row r="5" spans="2:7">
      <c r="B5" s="9"/>
      <c r="C5" s="11" t="s">
        <v>44</v>
      </c>
      <c r="D5" s="11"/>
      <c r="E5" s="9"/>
      <c r="F5" s="9"/>
      <c r="G5" s="9"/>
    </row>
    <row r="6" spans="2:7">
      <c r="B6" s="9"/>
      <c r="C6" s="9" t="s">
        <v>8</v>
      </c>
      <c r="D6" s="9" t="s">
        <v>9</v>
      </c>
      <c r="E6" s="9"/>
      <c r="F6" s="9"/>
      <c r="G6" s="9"/>
    </row>
    <row r="7" spans="2:7">
      <c r="B7" s="10" t="s">
        <v>24</v>
      </c>
      <c r="C7" s="9" t="s">
        <v>26</v>
      </c>
      <c r="D7" s="9"/>
      <c r="E7" s="9"/>
      <c r="F7" s="9"/>
      <c r="G7" s="9"/>
    </row>
    <row r="8" spans="2:7">
      <c r="B8" s="9" t="s">
        <v>42</v>
      </c>
      <c r="C8" s="9">
        <v>16182</v>
      </c>
      <c r="D8" s="9">
        <v>42191092</v>
      </c>
      <c r="E8" s="9"/>
      <c r="F8" s="9"/>
      <c r="G8" s="9"/>
    </row>
    <row r="9" spans="2:7">
      <c r="B9" s="9" t="s">
        <v>43</v>
      </c>
      <c r="C9" s="9"/>
      <c r="D9" s="9">
        <v>11743944</v>
      </c>
      <c r="E9" s="9"/>
      <c r="F9" s="9"/>
      <c r="G9" s="9"/>
    </row>
    <row r="10" spans="2:7">
      <c r="B10" s="9" t="s">
        <v>41</v>
      </c>
      <c r="C10" s="9">
        <v>2972235</v>
      </c>
      <c r="D10" s="9">
        <v>6610551</v>
      </c>
      <c r="E10" s="9"/>
      <c r="F10" s="9"/>
      <c r="G10" s="9"/>
    </row>
    <row r="11" spans="2:7">
      <c r="B11" s="9" t="s">
        <v>38</v>
      </c>
      <c r="C11" s="9">
        <v>789456</v>
      </c>
      <c r="D11" s="9">
        <v>11369103</v>
      </c>
      <c r="E11" s="9"/>
      <c r="F11" s="9"/>
      <c r="G11" s="9"/>
    </row>
    <row r="12" spans="2:7">
      <c r="B12" s="9" t="s">
        <v>39</v>
      </c>
      <c r="C12" s="9">
        <v>4327422</v>
      </c>
      <c r="D12" s="9">
        <v>11120372</v>
      </c>
      <c r="E12" s="9"/>
      <c r="F12" s="9"/>
      <c r="G12" s="9"/>
    </row>
    <row r="13" spans="2:7">
      <c r="B13" s="9" t="s">
        <v>40</v>
      </c>
      <c r="C13" s="9">
        <v>404569</v>
      </c>
      <c r="D13" s="9">
        <v>6792080</v>
      </c>
      <c r="E13" s="9"/>
      <c r="F13" s="9"/>
      <c r="G13" s="9"/>
    </row>
    <row r="14" spans="2:7">
      <c r="B14" s="10"/>
      <c r="C14" s="9"/>
      <c r="D14" s="9"/>
      <c r="E14" s="9"/>
      <c r="F14" s="9"/>
      <c r="G14" s="9"/>
    </row>
    <row r="15" spans="2:7">
      <c r="B15" s="10"/>
      <c r="C15" s="9"/>
      <c r="D15" s="9"/>
      <c r="E15" s="9"/>
      <c r="F15" s="9"/>
      <c r="G15" s="9"/>
    </row>
    <row r="16" spans="2:7">
      <c r="B16" s="9" t="s">
        <v>25</v>
      </c>
      <c r="C16" s="9" t="s">
        <v>27</v>
      </c>
      <c r="D16" s="9"/>
      <c r="E16" s="9"/>
      <c r="F16" s="9"/>
      <c r="G16" s="9"/>
    </row>
    <row r="17" spans="2:7">
      <c r="B17" s="9" t="s">
        <v>28</v>
      </c>
      <c r="C17" s="9">
        <v>123345</v>
      </c>
      <c r="D17" s="9"/>
      <c r="E17" s="9"/>
      <c r="F17" s="9"/>
      <c r="G17" s="9"/>
    </row>
    <row r="18" spans="2:7">
      <c r="B18" s="9" t="s">
        <v>37</v>
      </c>
      <c r="C18" s="9">
        <v>203547</v>
      </c>
      <c r="D18" s="9"/>
      <c r="E18" s="9"/>
      <c r="F18" s="9"/>
      <c r="G18" s="9"/>
    </row>
    <row r="19" spans="2:7">
      <c r="B19" s="9" t="s">
        <v>29</v>
      </c>
      <c r="C19" s="9">
        <v>168796</v>
      </c>
      <c r="D19" s="9"/>
      <c r="E19" s="9"/>
      <c r="F19" s="9"/>
      <c r="G19" s="9"/>
    </row>
    <row r="20" spans="2:7">
      <c r="B20" s="9" t="s">
        <v>30</v>
      </c>
      <c r="C20" s="9">
        <v>117809</v>
      </c>
      <c r="D20" s="9"/>
      <c r="E20" s="9"/>
      <c r="F20" s="9"/>
      <c r="G20" s="9"/>
    </row>
    <row r="21" spans="2:7">
      <c r="B21" s="9" t="s">
        <v>31</v>
      </c>
      <c r="C21" s="9">
        <v>116560</v>
      </c>
      <c r="D21" s="9">
        <v>70866</v>
      </c>
      <c r="E21" s="9"/>
      <c r="F21" s="9"/>
      <c r="G21" s="9"/>
    </row>
    <row r="22" spans="2:7">
      <c r="B22" s="9" t="s">
        <v>32</v>
      </c>
      <c r="C22" s="9">
        <v>157109</v>
      </c>
      <c r="D22" s="9"/>
      <c r="E22" s="9"/>
      <c r="F22" s="9"/>
      <c r="G22" s="9"/>
    </row>
    <row r="23" spans="2:7">
      <c r="B23" s="9" t="s">
        <v>33</v>
      </c>
      <c r="C23" s="9">
        <v>667256</v>
      </c>
      <c r="D23" s="9"/>
      <c r="E23" s="9"/>
      <c r="F23" s="9"/>
      <c r="G23" s="9"/>
    </row>
    <row r="24" spans="2:7">
      <c r="B24" s="9" t="s">
        <v>34</v>
      </c>
      <c r="C24" s="9">
        <v>216515</v>
      </c>
      <c r="D24" s="9"/>
      <c r="E24" s="9"/>
      <c r="F24" s="9"/>
      <c r="G24" s="9"/>
    </row>
    <row r="25" spans="2:7">
      <c r="B25" s="9" t="s">
        <v>35</v>
      </c>
      <c r="C25" s="9">
        <v>210500</v>
      </c>
      <c r="D25" s="9">
        <v>32000</v>
      </c>
      <c r="E25" s="9"/>
      <c r="F25" s="9"/>
      <c r="G25" s="9"/>
    </row>
    <row r="26" spans="2:7">
      <c r="B26" s="9" t="s">
        <v>36</v>
      </c>
      <c r="C26" s="9">
        <v>329094</v>
      </c>
      <c r="D26" s="9">
        <v>153291</v>
      </c>
      <c r="E26" s="9"/>
      <c r="F26" s="9"/>
      <c r="G26" s="9"/>
    </row>
    <row r="27" spans="2:7">
      <c r="B27" s="9"/>
      <c r="C27" s="9"/>
      <c r="D27" s="9"/>
      <c r="E27" s="9"/>
      <c r="F27" s="9"/>
      <c r="G27" s="9"/>
    </row>
    <row r="28" spans="2:7">
      <c r="B28" s="9"/>
      <c r="C28" s="11" t="s">
        <v>45</v>
      </c>
      <c r="D28" s="11"/>
      <c r="E28" s="9"/>
      <c r="F28" s="9"/>
      <c r="G28" s="9"/>
    </row>
    <row r="29" spans="2:7">
      <c r="B29" s="9"/>
      <c r="C29" s="9" t="s">
        <v>8</v>
      </c>
      <c r="D29" s="9" t="s">
        <v>9</v>
      </c>
      <c r="E29" s="9"/>
      <c r="F29" s="9"/>
      <c r="G29" s="9"/>
    </row>
    <row r="30" spans="2:7">
      <c r="B30" s="9"/>
      <c r="C30" s="9"/>
      <c r="D30" s="9"/>
      <c r="E30" s="9"/>
      <c r="F30" s="9"/>
      <c r="G30" s="9"/>
    </row>
    <row r="31" spans="2:7">
      <c r="B31" s="9" t="s">
        <v>42</v>
      </c>
      <c r="C31" s="9">
        <v>16182</v>
      </c>
      <c r="D31" s="9">
        <v>42191092</v>
      </c>
      <c r="E31" s="9"/>
      <c r="F31" s="9"/>
      <c r="G31" s="9"/>
    </row>
    <row r="32" spans="2:7">
      <c r="B32" s="9" t="s">
        <v>43</v>
      </c>
      <c r="C32" s="9"/>
      <c r="D32" s="9">
        <v>11743944</v>
      </c>
      <c r="E32" s="9"/>
      <c r="F32" s="9"/>
      <c r="G32" s="9"/>
    </row>
    <row r="33" spans="2:7">
      <c r="B33" s="9" t="s">
        <v>41</v>
      </c>
      <c r="C33" s="9"/>
      <c r="D33" s="9">
        <v>6610551</v>
      </c>
      <c r="E33" s="9"/>
      <c r="F33" s="9"/>
      <c r="G33" s="9"/>
    </row>
    <row r="34" spans="2:7">
      <c r="B34" s="9" t="s">
        <v>38</v>
      </c>
      <c r="C34" s="9"/>
      <c r="D34" s="9">
        <v>11369103</v>
      </c>
      <c r="E34" s="9"/>
      <c r="F34" s="9"/>
      <c r="G34" s="9"/>
    </row>
    <row r="35" spans="2:7">
      <c r="B35" s="9" t="s">
        <v>39</v>
      </c>
      <c r="C35" s="9"/>
      <c r="D35" s="9">
        <v>11120372</v>
      </c>
      <c r="E35" s="9"/>
      <c r="F35" s="9"/>
      <c r="G35" s="9"/>
    </row>
    <row r="36" spans="2:7">
      <c r="B36" s="9" t="s">
        <v>40</v>
      </c>
      <c r="C36" s="9"/>
      <c r="D36" s="9">
        <v>6792080</v>
      </c>
      <c r="E36" s="9"/>
      <c r="F36" s="9"/>
      <c r="G36" s="9"/>
    </row>
    <row r="37" spans="2:7">
      <c r="B37" s="10"/>
      <c r="C37" s="9"/>
      <c r="D37" s="9"/>
      <c r="E37" s="9"/>
      <c r="F37" s="9"/>
      <c r="G37" s="9"/>
    </row>
    <row r="38" spans="2:7">
      <c r="B38" s="10"/>
      <c r="C38" s="9"/>
      <c r="D38" s="9"/>
      <c r="E38" s="9"/>
      <c r="F38" s="9"/>
      <c r="G38" s="9"/>
    </row>
    <row r="39" spans="2:7">
      <c r="B39" s="9" t="s">
        <v>25</v>
      </c>
      <c r="C39" s="9"/>
      <c r="D39" s="9"/>
      <c r="E39" s="9"/>
      <c r="F39" s="9"/>
      <c r="G39" s="9"/>
    </row>
    <row r="40" spans="2:7">
      <c r="B40" s="9" t="s">
        <v>28</v>
      </c>
      <c r="C40" s="9">
        <v>102955</v>
      </c>
      <c r="D40" s="9"/>
      <c r="E40" s="9"/>
      <c r="F40" s="9"/>
      <c r="G40" s="9"/>
    </row>
    <row r="41" spans="2:7">
      <c r="B41" s="9" t="s">
        <v>37</v>
      </c>
      <c r="C41" s="9">
        <v>157237</v>
      </c>
      <c r="D41" s="9"/>
      <c r="E41" s="9"/>
      <c r="F41" s="9"/>
      <c r="G41" s="9"/>
    </row>
    <row r="42" spans="2:7">
      <c r="B42" s="9" t="s">
        <v>29</v>
      </c>
      <c r="C42" s="9">
        <v>12734</v>
      </c>
      <c r="D42" s="9"/>
      <c r="E42" s="9"/>
      <c r="F42" s="9"/>
      <c r="G42" s="9"/>
    </row>
    <row r="43" spans="2:7">
      <c r="B43" s="9" t="s">
        <v>30</v>
      </c>
      <c r="C43" s="9">
        <v>115691</v>
      </c>
      <c r="D43" s="9"/>
      <c r="E43" s="9"/>
      <c r="F43" s="9"/>
      <c r="G43" s="9"/>
    </row>
    <row r="44" spans="2:7">
      <c r="B44" s="9" t="s">
        <v>31</v>
      </c>
      <c r="C44" s="9">
        <v>54341</v>
      </c>
      <c r="D44" s="9">
        <v>70866</v>
      </c>
      <c r="E44" s="9"/>
      <c r="F44" s="9"/>
      <c r="G44" s="9"/>
    </row>
    <row r="45" spans="2:7">
      <c r="B45" s="9" t="s">
        <v>32</v>
      </c>
      <c r="C45" s="9">
        <v>0</v>
      </c>
      <c r="D45" s="9"/>
      <c r="E45" s="9"/>
      <c r="F45" s="9"/>
      <c r="G45" s="9"/>
    </row>
    <row r="46" spans="2:7">
      <c r="B46" s="9" t="s">
        <v>33</v>
      </c>
      <c r="C46" s="9">
        <v>605463</v>
      </c>
      <c r="D46" s="9"/>
      <c r="E46" s="9"/>
      <c r="F46" s="9"/>
      <c r="G46" s="9"/>
    </row>
    <row r="47" spans="2:7">
      <c r="B47" s="9" t="s">
        <v>34</v>
      </c>
      <c r="C47" s="9">
        <v>191231</v>
      </c>
      <c r="D47" s="9"/>
      <c r="E47" s="9"/>
      <c r="F47" s="9"/>
      <c r="G47" s="9"/>
    </row>
    <row r="48" spans="2:7">
      <c r="B48" s="9" t="s">
        <v>35</v>
      </c>
      <c r="C48" s="9">
        <v>0</v>
      </c>
      <c r="D48" s="9">
        <v>32000</v>
      </c>
      <c r="E48" s="9"/>
      <c r="F48" s="9"/>
      <c r="G48" s="9"/>
    </row>
    <row r="49" spans="2:7">
      <c r="B49" s="9" t="s">
        <v>36</v>
      </c>
      <c r="C49" s="9">
        <v>202263</v>
      </c>
      <c r="D49" s="9">
        <v>153291</v>
      </c>
      <c r="E49" s="9"/>
      <c r="F49" s="9"/>
      <c r="G49" s="9"/>
    </row>
    <row r="50" spans="2:7">
      <c r="B50" s="9"/>
      <c r="C50" s="9"/>
      <c r="D50" s="9"/>
      <c r="E50" s="9"/>
      <c r="F50" s="9"/>
      <c r="G50" s="9"/>
    </row>
    <row r="51" spans="2:7">
      <c r="B51" s="9"/>
      <c r="C51" s="9"/>
      <c r="D51" s="9"/>
      <c r="E51" s="9"/>
      <c r="F51" s="9"/>
      <c r="G51" s="9"/>
    </row>
    <row r="52" spans="2:7">
      <c r="B52" s="9"/>
      <c r="C52" s="9"/>
      <c r="D52" s="9"/>
      <c r="E52" s="9"/>
      <c r="F52" s="9"/>
      <c r="G52" s="9"/>
    </row>
  </sheetData>
  <mergeCells count="2">
    <mergeCell ref="C5:D5"/>
    <mergeCell ref="C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Main</vt:lpstr>
      <vt:lpstr>Investors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2024-03-12T01:17:56Z</dcterms:created>
  <dcterms:modified xsi:type="dcterms:W3CDTF">2024-03-12T03:00:49Z</dcterms:modified>
</cp:coreProperties>
</file>