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8B1B20B3-AA7D-7348-9782-7D223A74F5E2}" xr6:coauthVersionLast="47" xr6:coauthVersionMax="47" xr10:uidLastSave="{00000000-0000-0000-0000-000000000000}"/>
  <bookViews>
    <workbookView xWindow="19720" yWindow="1180" windowWidth="31440" windowHeight="28200" xr2:uid="{1DCD9524-8CF6-B148-BAED-5E05D3662119}"/>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M10" i="1"/>
  <c r="N10" i="1"/>
  <c r="N11" i="1" s="1"/>
  <c r="M9" i="1"/>
  <c r="F11" i="1" l="1"/>
  <c r="M12" i="1"/>
</calcChain>
</file>

<file path=xl/sharedStrings.xml><?xml version="1.0" encoding="utf-8"?>
<sst xmlns="http://schemas.openxmlformats.org/spreadsheetml/2006/main" count="122" uniqueCount="118">
  <si>
    <t>P</t>
  </si>
  <si>
    <t>S</t>
  </si>
  <si>
    <t>MC</t>
  </si>
  <si>
    <t>C</t>
  </si>
  <si>
    <t>D</t>
  </si>
  <si>
    <t>EV</t>
  </si>
  <si>
    <t>Q324</t>
  </si>
  <si>
    <t xml:space="preserve">Novagold </t>
  </si>
  <si>
    <t xml:space="preserve">Donlin Gold Project </t>
  </si>
  <si>
    <t>Main Asset</t>
  </si>
  <si>
    <t>50% interest, remaining 50% owned by Barrick Gold</t>
  </si>
  <si>
    <t xml:space="preserve">Project Minestones </t>
  </si>
  <si>
    <t>Conducted metallurgical test work in Ontario to optimize flowsheet, expected b year end 2024</t>
  </si>
  <si>
    <t>updated ground water, surface water, and geochemical models for closure planning</t>
  </si>
  <si>
    <t>Progressed on the Dam Safety cert with prelim design packages submitted to Alska's Department of Natural Resources; comments expected 2025</t>
  </si>
  <si>
    <t>Stakeholder Participation</t>
  </si>
  <si>
    <t>Active partnerships with Calista Corp and Kuskokwim Corporation (TKC), holders or mineral and surface rights reinforcing local com/gov relationships</t>
  </si>
  <si>
    <t xml:space="preserve">Environmental and Permitting Challenges </t>
  </si>
  <si>
    <t>legal challenges related to permits</t>
  </si>
  <si>
    <t xml:space="preserve">Fed court decisions in 2024 upheld some permits but rains concerns over impact of potential tailings storage facility failures.  Supplemental remedies being developed </t>
  </si>
  <si>
    <t xml:space="preserve">Burn Rate </t>
  </si>
  <si>
    <t>G&amp;A</t>
  </si>
  <si>
    <t>Funding Exp</t>
  </si>
  <si>
    <t>Years</t>
  </si>
  <si>
    <t xml:space="preserve">Project Valuation and Risks </t>
  </si>
  <si>
    <t>Donlin Golds Potential</t>
  </si>
  <si>
    <t xml:space="preserve">Estimated Resource Size: Donlin Gold has 39m oz of measured and indicated gold resources, making it 1 ox the most largest undevelped gold projects in the world </t>
  </si>
  <si>
    <t>High Grade Deposit: Project boast a grade 2.24 g/t, higher than avg of comparable projects</t>
  </si>
  <si>
    <t xml:space="preserve">Challenges </t>
  </si>
  <si>
    <t>Capital Intensity: project required significant upfront investment with estimates exceeded $6.7B for constructio</t>
  </si>
  <si>
    <t>Permitting complexity: litigation and environmental challenges may delay or increase costs</t>
  </si>
  <si>
    <t xml:space="preserve">Economic Viability: profitability depends on sustained high gold prices $1,500/oz). Fluctuations in comm prices could threated economics </t>
  </si>
  <si>
    <t>Ongoing Legal Challenges</t>
  </si>
  <si>
    <t xml:space="preserve">permit appeals from Earthjustice and native councils regarding water quality, pipeline ROW, and other permits oculd delay project timelines </t>
  </si>
  <si>
    <t xml:space="preserve">Fed Court ruling in 2024 found gaps in the environmental analysis for the tailings storage facility, requiring remedies by Donlin Gold and Fed agencies </t>
  </si>
  <si>
    <t xml:space="preserve">CEO </t>
  </si>
  <si>
    <t xml:space="preserve">CFO </t>
  </si>
  <si>
    <t>Litigation Overview</t>
  </si>
  <si>
    <t xml:space="preserve">Investment Considerations </t>
  </si>
  <si>
    <t xml:space="preserve">Strengths </t>
  </si>
  <si>
    <t xml:space="preserve">Strategic Partnerships : Barrick Gold involvement lends credibility and fin strength </t>
  </si>
  <si>
    <t xml:space="preserve">Significant Resource Base: Donlin Gold's resource size and grade provide long term potential if operational </t>
  </si>
  <si>
    <t xml:space="preserve">Strong cash position: ~$105M liquidity, near term stability </t>
  </si>
  <si>
    <t>Weaknesses</t>
  </si>
  <si>
    <t xml:space="preserve">No Revenue Generation: relies on external funding and partnerships, making it dependent on market conditions </t>
  </si>
  <si>
    <t>Litigation risks: legal challenges could prolong timelines and increase costs</t>
  </si>
  <si>
    <t xml:space="preserve">High project costs: construction costs exceeding $6.7B, financial hurdles </t>
  </si>
  <si>
    <t xml:space="preserve">Opportunities </t>
  </si>
  <si>
    <t>Gold prices above $1,900/oz improve projects economics and likelihood of advancing</t>
  </si>
  <si>
    <t xml:space="preserve">Stakeholder Support: strong local partnerships make mitigate permitting risks </t>
  </si>
  <si>
    <t>Threats</t>
  </si>
  <si>
    <t>Gold price Vol ( &lt; $1,500/oz)</t>
  </si>
  <si>
    <t xml:space="preserve">Permitting Delays </t>
  </si>
  <si>
    <t xml:space="preserve">1/4/2024 Notes </t>
  </si>
  <si>
    <t xml:space="preserve">Catalyst </t>
  </si>
  <si>
    <t xml:space="preserve">Permit Approvals and Legal Resolutions </t>
  </si>
  <si>
    <t>Alaska Superior Couty and Alaska Supreme Court reviewing key permits, and decisions on appeals expected 2025</t>
  </si>
  <si>
    <t>Decisions</t>
  </si>
  <si>
    <t xml:space="preserve">Clean Water Act Certification: Being defended by Donlin Gold and State of Alaska </t>
  </si>
  <si>
    <t xml:space="preserve">Tailings Environmental Review: Fed agencies preparing supplemental remdies after a 2024 court decision flagged deficiencies in environmetal analysis </t>
  </si>
  <si>
    <t xml:space="preserve">Immediate Catalysts </t>
  </si>
  <si>
    <t xml:space="preserve">Pipeline Right of Way: Authorization under appeal </t>
  </si>
  <si>
    <t xml:space="preserve">Completion of Metallurgical Test Work </t>
  </si>
  <si>
    <t>Results from pilot plant mettalurgical testing in Ontario, Canada are expected by year end 2024.</t>
  </si>
  <si>
    <t xml:space="preserve">Tests aim to confirm optimizations to the process flowsheet, which could improve project economcis </t>
  </si>
  <si>
    <t xml:space="preserve">Updated Resource Modeling </t>
  </si>
  <si>
    <t xml:space="preserve">Donlin working with 3rd party consultants on updated resource modeling to refine project assumptions and ensure a robust feasibility study </t>
  </si>
  <si>
    <t xml:space="preserve">Dam Safety Certifications </t>
  </si>
  <si>
    <t>Alaska Department of Natural Resources (ADNR) is reviewing preliminary design packages for the Dam Safety Certification, with final designs expected by year-end 2024</t>
  </si>
  <si>
    <t>ADNR comments are anticipated in 2025.</t>
  </si>
  <si>
    <t>Mid-Term Catalyst: Feasibility Study Approval</t>
  </si>
  <si>
    <t>Once technical studies are completed (expected lated 2024 or early 2025) an updated feasibility study will be presented to Donlin Gold Board (NovaGold and Barrick)</t>
  </si>
  <si>
    <t>Key Factors</t>
  </si>
  <si>
    <t>cost estimates, mining schedules, flow sheet optimizations</t>
  </si>
  <si>
    <t>final economic evaluations to ensure project viability @ current gold prices</t>
  </si>
  <si>
    <t xml:space="preserve">The Board must approve the feasibility study and construction program/budget before any development can begin </t>
  </si>
  <si>
    <t xml:space="preserve">Long Term Catalyst: financing and Construction Decision </t>
  </si>
  <si>
    <t xml:space="preserve">After permits and feasibility studies are finalized, NG will need to secure project financing ($6.7B) for construction </t>
  </si>
  <si>
    <t>Finacing may come from:</t>
  </si>
  <si>
    <t>Equity oferrings</t>
  </si>
  <si>
    <t>Project specific debt</t>
  </si>
  <si>
    <t>Potential partnerships/streaming agreements</t>
  </si>
  <si>
    <t xml:space="preserve">This could take 1-2 years following feasibility study approval </t>
  </si>
  <si>
    <t xml:space="preserve">Key risks </t>
  </si>
  <si>
    <t>Gold Prices</t>
  </si>
  <si>
    <t>Costs</t>
  </si>
  <si>
    <t>Court Approval Analysis</t>
  </si>
  <si>
    <t>Pipeline Right of Way (ROW) Authorization</t>
  </si>
  <si>
    <t>Background: Pipeline ROW is critical for transporting natural gas to power the Donlin Gold project.  Earthjustic and other environmetal groups have challenged the ROW permits on environmental and tribal sovereignty grounds</t>
  </si>
  <si>
    <t>Court History:</t>
  </si>
  <si>
    <t xml:space="preserve">Alaska Superiod court affirmed the ROW authorization in 2023, but the decision was appealed to the Alska Supreme court </t>
  </si>
  <si>
    <t xml:space="preserve">Alaska Supreme Court tedns to defer to State agencies on technical decisions unless clear violations of law or process are identified </t>
  </si>
  <si>
    <t xml:space="preserve">Strengths For Approvals </t>
  </si>
  <si>
    <t xml:space="preserve">Alska pro mining stance and support for projects economic benefits </t>
  </si>
  <si>
    <t>NG and partners have conducted reviews which could help uphold the ROW authorization</t>
  </si>
  <si>
    <t xml:space="preserve">Risks </t>
  </si>
  <si>
    <t>Opposition from tibal environmetal groups may highlight deficiencies in consultation processes and anvironmetal risks</t>
  </si>
  <si>
    <t>Approval Likelihood: Moderate To High (60%-75%)</t>
  </si>
  <si>
    <t>Clean Water Act (Section 401 Certification)</t>
  </si>
  <si>
    <t>Background: Clean Water At Section 401 Cert is required to ensure the project will not violate water quality standards.  Permit was upheld by Alska Dept of Enviro Conservation in 2023, but enviromental groups are challenging its adequacy focusing on mercury contamination and termperature imacts</t>
  </si>
  <si>
    <t>Alska Superior Court lifted a suspension on the certification appeal in 2024, and oral arguments have been completed</t>
  </si>
  <si>
    <t>Similar challenges have been resolved favorably for projcts with strong scientific backing and procedural compliance</t>
  </si>
  <si>
    <t>Strengths for Approval:</t>
  </si>
  <si>
    <t>ADECs cert has already been upheld once after additional technical materials were reviewed</t>
  </si>
  <si>
    <t xml:space="preserve">NG legal team has worked closely with state agencies to ensure compliance </t>
  </si>
  <si>
    <t>Risks</t>
  </si>
  <si>
    <t xml:space="preserve">Mercury and temp issues raised by Earthjusric may lead to partial remand for further review or additonal mitigation measures </t>
  </si>
  <si>
    <t>Likelihood: Moderate (50%-70%)</t>
  </si>
  <si>
    <t xml:space="preserve">Conditional Approval or remand for further analysis is possible, but full rejection unlikely </t>
  </si>
  <si>
    <t xml:space="preserve">Tailings Environmetal Review </t>
  </si>
  <si>
    <t>Background: Issues stem from federal court ruling in 2024 where the court found that U.S&gt; Army Cops of engineers and Bureau of Land Management (BLM) failed to sufficiently analyze the impact of a potential tailings storage facility failure</t>
  </si>
  <si>
    <t xml:space="preserve">Ruling required supplmental briefings to determine remedies, with arguments scheduled in late 2024 and a decision expected in 2025 </t>
  </si>
  <si>
    <t xml:space="preserve">Strengths For Approval </t>
  </si>
  <si>
    <t>Court upheld the agencies analysis on two of three issued raised, showing partial support</t>
  </si>
  <si>
    <t>Need for supplemental analysis rather than invalidating the permit suggests path forward for remediation</t>
  </si>
  <si>
    <t>Additional studies may be required, delaying timelines and increasing costs</t>
  </si>
  <si>
    <t>Public opposition to tailings facilities often garners significant media attention, adding pressure</t>
  </si>
  <si>
    <t>Approval Likelihood: Moderate (50%-60%)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</si>
</sst>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0"/>
      <color theme="1"/>
      <name val="ArialMT"/>
      <family val="2"/>
    </font>
    <font>
      <b/>
      <sz val="10"/>
      <color theme="1"/>
      <name val="ArialMT"/>
    </font>
    <font>
      <u/>
      <sz val="10"/>
      <color theme="1"/>
      <name val="ArialMT"/>
      <family val="2"/>
    </font>
    <font>
      <sz val="10"/>
      <color theme="1"/>
      <name val="ArialMT"/>
    </font>
    <font>
      <b/>
      <u/>
      <sz val="10"/>
      <color theme="1"/>
      <name val="ArialMT"/>
    </font>
    <font>
      <u/>
      <sz val="10"/>
      <color theme="1"/>
      <name val="ArialMT"/>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7">
    <xf numFmtId="0" fontId="0" fillId="0" borderId="0" xfId="0"/>
    <xf numFmtId="3" fontId="0" fillId="0" borderId="0" xfId="0" applyNumberFormat="1"/>
    <xf numFmtId="4" fontId="0" fillId="0" borderId="0" xfId="0" applyNumberFormat="1"/>
    <xf numFmtId="3" fontId="1" fillId="0" borderId="0" xfId="0" applyNumberFormat="1" applyFont="1"/>
    <xf numFmtId="3" fontId="2" fillId="0" borderId="0" xfId="0" applyNumberFormat="1" applyFont="1"/>
    <xf numFmtId="164" fontId="0" fillId="0" borderId="0" xfId="0" applyNumberFormat="1"/>
    <xf numFmtId="3" fontId="0" fillId="0" borderId="0" xfId="0" applyNumberFormat="1" applyAlignment="1">
      <alignment horizontal="left" indent="1"/>
    </xf>
    <xf numFmtId="3" fontId="1" fillId="0" borderId="0" xfId="0" applyNumberFormat="1" applyFont="1" applyAlignment="1">
      <alignment horizontal="left" indent="1"/>
    </xf>
    <xf numFmtId="14" fontId="1" fillId="0" borderId="0" xfId="0" applyNumberFormat="1" applyFont="1"/>
    <xf numFmtId="3" fontId="0" fillId="0" borderId="0" xfId="0" applyNumberFormat="1" applyBorder="1"/>
    <xf numFmtId="3" fontId="1" fillId="0" borderId="0" xfId="0" applyNumberFormat="1" applyFont="1" applyBorder="1"/>
    <xf numFmtId="3" fontId="3" fillId="0" borderId="0" xfId="0" applyNumberFormat="1" applyFont="1" applyBorder="1"/>
    <xf numFmtId="3" fontId="3" fillId="0" borderId="0" xfId="0" applyNumberFormat="1" applyFont="1"/>
    <xf numFmtId="3" fontId="4" fillId="0" borderId="0" xfId="0" applyNumberFormat="1" applyFont="1" applyBorder="1"/>
    <xf numFmtId="3" fontId="5" fillId="0" borderId="0" xfId="0" applyNumberFormat="1" applyFont="1" applyBorder="1"/>
    <xf numFmtId="3" fontId="0" fillId="0" borderId="0" xfId="0" applyNumberFormat="1" applyAlignment="1">
      <alignment wrapText="1"/>
    </xf>
    <xf numFmtId="3"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E469-44D9-394C-A25B-BB00F4BEA039}">
  <dimension ref="A2:S107"/>
  <sheetViews>
    <sheetView showGridLines="0" tabSelected="1" zoomScale="150" workbookViewId="0">
      <selection activeCell="S30" sqref="S30"/>
    </sheetView>
  </sheetViews>
  <sheetFormatPr baseColWidth="10" defaultRowHeight="13"/>
  <cols>
    <col min="1" max="1" width="1.33203125" style="1" customWidth="1"/>
    <col min="2" max="2" width="12" style="1" customWidth="1"/>
    <col min="3" max="3" width="3.6640625" style="1" bestFit="1" customWidth="1"/>
    <col min="4" max="4" width="5.6640625" style="1" bestFit="1" customWidth="1"/>
    <col min="5" max="5" width="12.83203125" style="1" customWidth="1"/>
    <col min="6" max="18" width="10.83203125" style="1"/>
    <col min="19" max="19" width="52.33203125" style="1" customWidth="1"/>
    <col min="20" max="16384" width="10.83203125" style="1"/>
  </cols>
  <sheetData>
    <row r="2" spans="2:19">
      <c r="B2" s="1" t="s">
        <v>7</v>
      </c>
    </row>
    <row r="3" spans="2:19">
      <c r="S3" s="3" t="s">
        <v>86</v>
      </c>
    </row>
    <row r="4" spans="2:19">
      <c r="B4" s="1" t="s">
        <v>35</v>
      </c>
    </row>
    <row r="5" spans="2:19">
      <c r="B5" s="1" t="s">
        <v>36</v>
      </c>
      <c r="S5" s="16" t="s">
        <v>87</v>
      </c>
    </row>
    <row r="6" spans="2:19" ht="55" customHeight="1">
      <c r="S6" s="15" t="s">
        <v>88</v>
      </c>
    </row>
    <row r="7" spans="2:19">
      <c r="E7" s="4" t="s">
        <v>20</v>
      </c>
      <c r="L7" s="1" t="s">
        <v>0</v>
      </c>
      <c r="M7" s="2">
        <v>3.41</v>
      </c>
      <c r="S7" s="1" t="s">
        <v>89</v>
      </c>
    </row>
    <row r="8" spans="2:19">
      <c r="E8" s="1" t="s">
        <v>21</v>
      </c>
      <c r="F8" s="1">
        <v>14.25</v>
      </c>
      <c r="L8" s="1" t="s">
        <v>1</v>
      </c>
      <c r="M8" s="1">
        <v>334.56718699999999</v>
      </c>
      <c r="N8" s="1" t="s">
        <v>6</v>
      </c>
      <c r="S8" s="6" t="s">
        <v>90</v>
      </c>
    </row>
    <row r="9" spans="2:19">
      <c r="E9" s="1" t="s">
        <v>22</v>
      </c>
      <c r="F9" s="1">
        <v>16.95</v>
      </c>
      <c r="L9" s="1" t="s">
        <v>2</v>
      </c>
      <c r="M9" s="1">
        <f>+M8*M7</f>
        <v>1140.8741076700001</v>
      </c>
      <c r="S9" s="6" t="s">
        <v>91</v>
      </c>
    </row>
    <row r="10" spans="2:19">
      <c r="F10" s="1">
        <f>+SUM(F8:F9)</f>
        <v>31.2</v>
      </c>
      <c r="L10" s="1" t="s">
        <v>3</v>
      </c>
      <c r="M10" s="1">
        <f>60+45.572</f>
        <v>105.572</v>
      </c>
      <c r="N10" s="1" t="str">
        <f>+N8</f>
        <v>Q324</v>
      </c>
      <c r="S10" s="3" t="s">
        <v>92</v>
      </c>
    </row>
    <row r="11" spans="2:19">
      <c r="E11" s="1" t="s">
        <v>23</v>
      </c>
      <c r="F11" s="1">
        <f>+M10/F10</f>
        <v>3.383717948717949</v>
      </c>
      <c r="L11" s="1" t="s">
        <v>4</v>
      </c>
      <c r="M11" s="1">
        <v>147.88</v>
      </c>
      <c r="N11" s="1" t="str">
        <f>+N10</f>
        <v>Q324</v>
      </c>
      <c r="S11" s="1" t="s">
        <v>93</v>
      </c>
    </row>
    <row r="12" spans="2:19">
      <c r="L12" s="1" t="s">
        <v>5</v>
      </c>
      <c r="M12" s="1">
        <f>+M9-M10+M11</f>
        <v>1183.1821076700003</v>
      </c>
      <c r="S12" s="1" t="s">
        <v>94</v>
      </c>
    </row>
    <row r="13" spans="2:19">
      <c r="S13" s="3" t="s">
        <v>95</v>
      </c>
    </row>
    <row r="14" spans="2:19">
      <c r="S14" s="1" t="s">
        <v>96</v>
      </c>
    </row>
    <row r="15" spans="2:19">
      <c r="B15" s="5"/>
      <c r="S15" s="3" t="s">
        <v>97</v>
      </c>
    </row>
    <row r="16" spans="2:19">
      <c r="B16" s="4" t="s">
        <v>9</v>
      </c>
    </row>
    <row r="17" spans="1:19">
      <c r="B17" s="3" t="s">
        <v>8</v>
      </c>
      <c r="C17" s="1" t="s">
        <v>10</v>
      </c>
      <c r="S17" s="16" t="s">
        <v>98</v>
      </c>
    </row>
    <row r="18" spans="1:19" ht="70">
      <c r="A18" s="9"/>
      <c r="B18" s="10"/>
      <c r="C18" s="9"/>
      <c r="D18" s="9"/>
      <c r="E18" s="9"/>
      <c r="F18" s="9"/>
      <c r="G18" s="9"/>
      <c r="H18" s="9"/>
      <c r="I18" s="9"/>
      <c r="J18" s="9"/>
      <c r="K18" s="9"/>
      <c r="L18" s="9"/>
      <c r="M18" s="9"/>
      <c r="S18" s="15" t="s">
        <v>99</v>
      </c>
    </row>
    <row r="19" spans="1:19">
      <c r="A19" s="9"/>
      <c r="B19" s="13" t="s">
        <v>54</v>
      </c>
      <c r="C19" s="14"/>
      <c r="D19" s="14"/>
      <c r="E19" s="14"/>
      <c r="F19" s="14"/>
      <c r="G19" s="14"/>
      <c r="H19" s="14"/>
      <c r="I19" s="14"/>
      <c r="J19" s="14"/>
      <c r="K19" s="14"/>
      <c r="L19" s="14"/>
      <c r="M19" s="9"/>
      <c r="S19" s="1" t="s">
        <v>89</v>
      </c>
    </row>
    <row r="20" spans="1:19">
      <c r="A20" s="9"/>
      <c r="B20" s="10"/>
      <c r="C20" s="9"/>
      <c r="D20" s="9"/>
      <c r="E20" s="9"/>
      <c r="F20" s="9"/>
      <c r="G20" s="9"/>
      <c r="H20" s="9"/>
      <c r="I20" s="9"/>
      <c r="J20" s="9"/>
      <c r="K20" s="9"/>
      <c r="L20" s="9"/>
      <c r="M20" s="9"/>
      <c r="S20" s="1" t="s">
        <v>100</v>
      </c>
    </row>
    <row r="21" spans="1:19">
      <c r="A21" s="9"/>
      <c r="B21" s="11" t="s">
        <v>60</v>
      </c>
      <c r="D21" s="1">
        <v>1</v>
      </c>
      <c r="E21" s="10" t="s">
        <v>55</v>
      </c>
      <c r="F21" s="11"/>
      <c r="G21" s="11"/>
      <c r="H21" s="11"/>
      <c r="I21" s="11"/>
      <c r="J21" s="11"/>
      <c r="K21" s="9"/>
      <c r="L21" s="9"/>
      <c r="M21" s="9"/>
      <c r="S21" s="1" t="s">
        <v>101</v>
      </c>
    </row>
    <row r="22" spans="1:19">
      <c r="A22" s="9"/>
      <c r="B22" s="9"/>
      <c r="F22" s="11" t="s">
        <v>56</v>
      </c>
      <c r="G22" s="11"/>
      <c r="H22" s="11"/>
      <c r="I22" s="11"/>
      <c r="J22" s="11"/>
      <c r="K22" s="9"/>
      <c r="L22" s="9"/>
      <c r="M22" s="9"/>
      <c r="S22" s="3" t="s">
        <v>102</v>
      </c>
    </row>
    <row r="23" spans="1:19">
      <c r="A23" s="9"/>
      <c r="B23" s="11"/>
      <c r="E23" s="10" t="s">
        <v>57</v>
      </c>
      <c r="F23" s="11"/>
      <c r="G23" s="11"/>
      <c r="H23" s="11"/>
      <c r="I23" s="11"/>
      <c r="J23" s="11"/>
      <c r="K23" s="9"/>
      <c r="L23" s="9"/>
      <c r="M23" s="9"/>
      <c r="S23" s="1" t="s">
        <v>103</v>
      </c>
    </row>
    <row r="24" spans="1:19">
      <c r="A24" s="9"/>
      <c r="B24" s="11"/>
      <c r="E24" s="11"/>
      <c r="F24" s="11" t="s">
        <v>61</v>
      </c>
      <c r="G24" s="11"/>
      <c r="H24" s="11"/>
      <c r="I24" s="11"/>
      <c r="J24" s="11"/>
      <c r="K24" s="9"/>
      <c r="L24" s="9"/>
      <c r="M24" s="9"/>
      <c r="S24" s="1" t="s">
        <v>104</v>
      </c>
    </row>
    <row r="25" spans="1:19">
      <c r="A25" s="9"/>
      <c r="B25" s="11"/>
      <c r="E25" s="11"/>
      <c r="F25" s="11" t="s">
        <v>58</v>
      </c>
      <c r="G25" s="11"/>
      <c r="H25" s="11"/>
      <c r="I25" s="11"/>
      <c r="J25" s="11"/>
      <c r="K25" s="9"/>
      <c r="L25" s="9"/>
      <c r="M25" s="9"/>
      <c r="S25" s="3" t="s">
        <v>105</v>
      </c>
    </row>
    <row r="26" spans="1:19">
      <c r="A26" s="9"/>
      <c r="B26" s="11"/>
      <c r="E26" s="11"/>
      <c r="F26" s="11" t="s">
        <v>59</v>
      </c>
      <c r="G26" s="11"/>
      <c r="H26" s="11"/>
      <c r="I26" s="11"/>
      <c r="J26" s="11"/>
      <c r="K26" s="9"/>
      <c r="L26" s="9"/>
      <c r="M26" s="9"/>
      <c r="S26" s="1" t="s">
        <v>106</v>
      </c>
    </row>
    <row r="27" spans="1:19">
      <c r="A27" s="9"/>
      <c r="B27" s="11"/>
      <c r="C27" s="11"/>
      <c r="D27" s="11">
        <v>2</v>
      </c>
      <c r="E27" s="10" t="s">
        <v>62</v>
      </c>
      <c r="F27" s="11"/>
      <c r="G27" s="11"/>
      <c r="H27" s="11"/>
      <c r="I27" s="11"/>
      <c r="J27" s="11"/>
      <c r="K27" s="9"/>
      <c r="L27" s="9"/>
      <c r="M27" s="9"/>
      <c r="S27" s="3" t="s">
        <v>107</v>
      </c>
    </row>
    <row r="28" spans="1:19">
      <c r="A28" s="9"/>
      <c r="B28" s="11"/>
      <c r="C28" s="11"/>
      <c r="D28" s="11"/>
      <c r="E28" s="11"/>
      <c r="F28" s="11" t="s">
        <v>63</v>
      </c>
      <c r="G28" s="11"/>
      <c r="H28" s="11"/>
      <c r="I28" s="11"/>
      <c r="J28" s="11"/>
      <c r="K28" s="9"/>
      <c r="L28" s="9"/>
      <c r="M28" s="9"/>
      <c r="S28" s="1" t="s">
        <v>108</v>
      </c>
    </row>
    <row r="29" spans="1:19">
      <c r="A29" s="9"/>
      <c r="B29" s="11"/>
      <c r="C29" s="11"/>
      <c r="D29" s="11"/>
      <c r="E29" s="11"/>
      <c r="F29" s="11" t="s">
        <v>64</v>
      </c>
      <c r="G29" s="11"/>
      <c r="H29" s="11"/>
      <c r="I29" s="11"/>
      <c r="J29" s="11"/>
      <c r="K29" s="9"/>
      <c r="L29" s="9"/>
      <c r="M29" s="9"/>
    </row>
    <row r="30" spans="1:19">
      <c r="B30" s="3"/>
      <c r="D30" s="1">
        <v>3</v>
      </c>
      <c r="E30" s="3" t="s">
        <v>65</v>
      </c>
      <c r="S30" s="16" t="s">
        <v>109</v>
      </c>
    </row>
    <row r="31" spans="1:19" ht="56">
      <c r="B31" s="3"/>
      <c r="F31" s="1" t="s">
        <v>66</v>
      </c>
      <c r="S31" s="15" t="s">
        <v>110</v>
      </c>
    </row>
    <row r="32" spans="1:19">
      <c r="B32" s="3"/>
      <c r="D32" s="1">
        <v>4</v>
      </c>
      <c r="E32" s="3" t="s">
        <v>67</v>
      </c>
      <c r="S32" s="1" t="s">
        <v>89</v>
      </c>
    </row>
    <row r="33" spans="2:19">
      <c r="B33" s="3"/>
      <c r="F33" s="1" t="s">
        <v>68</v>
      </c>
      <c r="S33" s="1" t="s">
        <v>111</v>
      </c>
    </row>
    <row r="34" spans="2:19">
      <c r="B34" s="3"/>
      <c r="F34" s="1" t="s">
        <v>69</v>
      </c>
      <c r="S34" s="3" t="s">
        <v>112</v>
      </c>
    </row>
    <row r="35" spans="2:19">
      <c r="B35" s="3"/>
      <c r="S35" s="1" t="s">
        <v>113</v>
      </c>
    </row>
    <row r="36" spans="2:19">
      <c r="B36" s="3" t="s">
        <v>70</v>
      </c>
      <c r="S36" s="1" t="s">
        <v>114</v>
      </c>
    </row>
    <row r="37" spans="2:19">
      <c r="B37" s="3"/>
      <c r="D37" s="1">
        <v>1</v>
      </c>
      <c r="E37" s="1" t="s">
        <v>71</v>
      </c>
      <c r="S37" s="3" t="s">
        <v>105</v>
      </c>
    </row>
    <row r="38" spans="2:19">
      <c r="B38" s="3"/>
      <c r="E38" s="1" t="s">
        <v>72</v>
      </c>
      <c r="S38" s="1" t="s">
        <v>115</v>
      </c>
    </row>
    <row r="39" spans="2:19">
      <c r="B39" s="3"/>
      <c r="F39" s="1" t="s">
        <v>73</v>
      </c>
      <c r="S39" s="1" t="s">
        <v>116</v>
      </c>
    </row>
    <row r="40" spans="2:19">
      <c r="B40" s="3"/>
      <c r="F40" s="1" t="s">
        <v>74</v>
      </c>
      <c r="S40" s="3" t="s">
        <v>117</v>
      </c>
    </row>
    <row r="41" spans="2:19">
      <c r="B41" s="3"/>
      <c r="E41" s="1" t="s">
        <v>75</v>
      </c>
    </row>
    <row r="42" spans="2:19">
      <c r="B42" s="3"/>
    </row>
    <row r="43" spans="2:19">
      <c r="B43" s="3"/>
    </row>
    <row r="44" spans="2:19">
      <c r="B44" s="3" t="s">
        <v>76</v>
      </c>
    </row>
    <row r="45" spans="2:19">
      <c r="B45" s="3"/>
      <c r="E45" s="1" t="s">
        <v>77</v>
      </c>
    </row>
    <row r="46" spans="2:19">
      <c r="B46" s="3"/>
      <c r="E46" s="1" t="s">
        <v>78</v>
      </c>
    </row>
    <row r="47" spans="2:19">
      <c r="B47" s="3"/>
      <c r="F47" s="1" t="s">
        <v>79</v>
      </c>
    </row>
    <row r="48" spans="2:19">
      <c r="B48" s="3"/>
      <c r="F48" s="1" t="s">
        <v>80</v>
      </c>
    </row>
    <row r="49" spans="2:6">
      <c r="B49" s="3"/>
      <c r="F49" s="1" t="s">
        <v>81</v>
      </c>
    </row>
    <row r="50" spans="2:6">
      <c r="B50" s="3"/>
      <c r="E50" s="1" t="s">
        <v>82</v>
      </c>
    </row>
    <row r="51" spans="2:6">
      <c r="B51" s="3"/>
    </row>
    <row r="52" spans="2:6">
      <c r="B52" s="3"/>
    </row>
    <row r="53" spans="2:6">
      <c r="B53" s="3" t="s">
        <v>83</v>
      </c>
    </row>
    <row r="54" spans="2:6">
      <c r="B54" s="12" t="s">
        <v>52</v>
      </c>
    </row>
    <row r="55" spans="2:6">
      <c r="B55" s="12" t="s">
        <v>84</v>
      </c>
    </row>
    <row r="56" spans="2:6">
      <c r="B56" s="12" t="s">
        <v>85</v>
      </c>
    </row>
    <row r="57" spans="2:6">
      <c r="B57" s="3"/>
    </row>
    <row r="58" spans="2:6">
      <c r="B58" s="3"/>
    </row>
    <row r="59" spans="2:6">
      <c r="B59" s="3"/>
    </row>
    <row r="60" spans="2:6">
      <c r="B60" s="3"/>
    </row>
    <row r="61" spans="2:6">
      <c r="B61" s="3"/>
    </row>
    <row r="62" spans="2:6">
      <c r="B62" s="3"/>
    </row>
    <row r="63" spans="2:6">
      <c r="B63" s="8" t="s">
        <v>53</v>
      </c>
    </row>
    <row r="64" spans="2:6">
      <c r="B64" s="4" t="s">
        <v>11</v>
      </c>
    </row>
    <row r="65" spans="2:2">
      <c r="B65" s="1" t="s">
        <v>12</v>
      </c>
    </row>
    <row r="66" spans="2:2">
      <c r="B66" s="1" t="s">
        <v>13</v>
      </c>
    </row>
    <row r="67" spans="2:2">
      <c r="B67" s="1" t="s">
        <v>14</v>
      </c>
    </row>
    <row r="69" spans="2:2">
      <c r="B69" s="4" t="s">
        <v>15</v>
      </c>
    </row>
    <row r="70" spans="2:2">
      <c r="B70" s="1" t="s">
        <v>16</v>
      </c>
    </row>
    <row r="72" spans="2:2">
      <c r="B72" s="4" t="s">
        <v>17</v>
      </c>
    </row>
    <row r="73" spans="2:2">
      <c r="B73" s="1" t="s">
        <v>18</v>
      </c>
    </row>
    <row r="74" spans="2:2">
      <c r="B74" s="1" t="s">
        <v>19</v>
      </c>
    </row>
    <row r="76" spans="2:2">
      <c r="B76" s="4" t="s">
        <v>24</v>
      </c>
    </row>
    <row r="77" spans="2:2">
      <c r="B77" s="7" t="s">
        <v>25</v>
      </c>
    </row>
    <row r="78" spans="2:2">
      <c r="B78" s="6" t="s">
        <v>26</v>
      </c>
    </row>
    <row r="79" spans="2:2">
      <c r="B79" s="6" t="s">
        <v>27</v>
      </c>
    </row>
    <row r="80" spans="2:2">
      <c r="B80" s="3" t="s">
        <v>28</v>
      </c>
    </row>
    <row r="81" spans="2:2">
      <c r="B81" s="6" t="s">
        <v>29</v>
      </c>
    </row>
    <row r="82" spans="2:2">
      <c r="B82" s="6" t="s">
        <v>30</v>
      </c>
    </row>
    <row r="83" spans="2:2">
      <c r="B83" s="6" t="s">
        <v>31</v>
      </c>
    </row>
    <row r="85" spans="2:2">
      <c r="B85" s="3" t="s">
        <v>37</v>
      </c>
    </row>
    <row r="86" spans="2:2">
      <c r="B86" s="1" t="s">
        <v>32</v>
      </c>
    </row>
    <row r="87" spans="2:2">
      <c r="B87" s="1" t="s">
        <v>33</v>
      </c>
    </row>
    <row r="88" spans="2:2">
      <c r="B88" s="1" t="s">
        <v>34</v>
      </c>
    </row>
    <row r="90" spans="2:2">
      <c r="B90" s="3" t="s">
        <v>38</v>
      </c>
    </row>
    <row r="91" spans="2:2">
      <c r="B91" s="3" t="s">
        <v>39</v>
      </c>
    </row>
    <row r="92" spans="2:2">
      <c r="B92" s="1" t="s">
        <v>40</v>
      </c>
    </row>
    <row r="93" spans="2:2">
      <c r="B93" s="1" t="s">
        <v>41</v>
      </c>
    </row>
    <row r="94" spans="2:2">
      <c r="B94" s="1" t="s">
        <v>42</v>
      </c>
    </row>
    <row r="96" spans="2:2">
      <c r="B96" s="3" t="s">
        <v>43</v>
      </c>
    </row>
    <row r="97" spans="2:2">
      <c r="B97" s="1" t="s">
        <v>44</v>
      </c>
    </row>
    <row r="98" spans="2:2">
      <c r="B98" s="1" t="s">
        <v>45</v>
      </c>
    </row>
    <row r="99" spans="2:2">
      <c r="B99" s="1" t="s">
        <v>46</v>
      </c>
    </row>
    <row r="101" spans="2:2">
      <c r="B101" s="3" t="s">
        <v>47</v>
      </c>
    </row>
    <row r="102" spans="2:2">
      <c r="B102" s="1" t="s">
        <v>48</v>
      </c>
    </row>
    <row r="103" spans="2:2">
      <c r="B103" s="1" t="s">
        <v>49</v>
      </c>
    </row>
    <row r="105" spans="2:2">
      <c r="B105" s="3" t="s">
        <v>50</v>
      </c>
    </row>
    <row r="106" spans="2:2">
      <c r="B106" s="1" t="s">
        <v>51</v>
      </c>
    </row>
    <row r="107" spans="2:2">
      <c r="B107" s="1"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D3B-240A-DD40-8705-A0F611F1D877}">
  <dimension ref="A1"/>
  <sheetViews>
    <sheetView workbookViewId="0">
      <pane xSplit="2" ySplit="3" topLeftCell="C4" activePane="bottomRight" state="frozen"/>
      <selection pane="topRight" activeCell="C1" sqref="C1"/>
      <selection pane="bottomLeft" activeCell="A4" sqref="A4"/>
      <selection pane="bottomRight" activeCell="F11" sqref="F11"/>
    </sheetView>
  </sheetViews>
  <sheetFormatPr baseColWidth="10" defaultRowHeight="13"/>
  <cols>
    <col min="1" max="1" width="3.33203125" style="1" customWidth="1"/>
    <col min="2" max="16384" width="10.832031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2024-12-11T03:53:19Z</dcterms:created>
  <dcterms:modified xsi:type="dcterms:W3CDTF">2025-01-05T00:55:43Z</dcterms:modified>
</cp:coreProperties>
</file>