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F67684D6-10C7-7D47-90A6-D11C11CD854E}" xr6:coauthVersionLast="47" xr6:coauthVersionMax="47" xr10:uidLastSave="{00000000-0000-0000-0000-000000000000}"/>
  <bookViews>
    <workbookView xWindow="20320" yWindow="5700" windowWidth="27640" windowHeight="16940" xr2:uid="{6EA5CE6D-40CE-4C43-B58D-C105ABEC102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H8" i="1"/>
  <c r="H7" i="1"/>
  <c r="H6" i="1"/>
  <c r="H9" i="1" s="1"/>
</calcChain>
</file>

<file path=xl/sharedStrings.xml><?xml version="1.0" encoding="utf-8"?>
<sst xmlns="http://schemas.openxmlformats.org/spreadsheetml/2006/main" count="55" uniqueCount="41">
  <si>
    <t>P</t>
  </si>
  <si>
    <t>S</t>
  </si>
  <si>
    <t>MC</t>
  </si>
  <si>
    <t>C</t>
  </si>
  <si>
    <t>D</t>
  </si>
  <si>
    <t>EV</t>
  </si>
  <si>
    <t>Q324</t>
  </si>
  <si>
    <t>Q123</t>
  </si>
  <si>
    <t>Q223</t>
  </si>
  <si>
    <t>Q323</t>
  </si>
  <si>
    <t>Q423</t>
  </si>
  <si>
    <t>Q124</t>
  </si>
  <si>
    <t>Q224</t>
  </si>
  <si>
    <t>Q424</t>
  </si>
  <si>
    <t xml:space="preserve">CEO </t>
  </si>
  <si>
    <t xml:space="preserve">CFO </t>
  </si>
  <si>
    <t>HQ</t>
  </si>
  <si>
    <t>PHEONIX, AZ</t>
  </si>
  <si>
    <t xml:space="preserve">Morenci </t>
  </si>
  <si>
    <t>Bagdad</t>
  </si>
  <si>
    <t>Safford</t>
  </si>
  <si>
    <t>Sierrita</t>
  </si>
  <si>
    <t xml:space="preserve">Miami </t>
  </si>
  <si>
    <t xml:space="preserve">Chino </t>
  </si>
  <si>
    <t xml:space="preserve">Tyrone </t>
  </si>
  <si>
    <t xml:space="preserve">Type </t>
  </si>
  <si>
    <t>Copper</t>
  </si>
  <si>
    <t>Mines</t>
  </si>
  <si>
    <t>72% undivided JV</t>
  </si>
  <si>
    <t xml:space="preserve">Ownership </t>
  </si>
  <si>
    <t>Wholly</t>
  </si>
  <si>
    <t>majority of copper procued at NA operations is cast into copper rod by  Rod &amp; Refining segment</t>
  </si>
  <si>
    <t xml:space="preserve">rest of copperis sold </t>
  </si>
  <si>
    <t xml:space="preserve">Cerro Verde </t>
  </si>
  <si>
    <t>EL Abra</t>
  </si>
  <si>
    <t>Peru</t>
  </si>
  <si>
    <t>Copper Production (mlbs)</t>
  </si>
  <si>
    <t>Avg Realized PP/lb</t>
  </si>
  <si>
    <t>Molybdenum (mlbs)</t>
  </si>
  <si>
    <t>volatile globally exposed copper play with sig leverager to copper prices ($90M sensitivity to op cash flow per $10.lb change )</t>
  </si>
  <si>
    <t>Seems like a wait and see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</si>
</sst>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MT"/>
      <family val="2"/>
    </font>
    <font>
      <u/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E547-24F3-4142-9042-D55726F08190}">
  <dimension ref="B3:I26"/>
  <sheetViews>
    <sheetView tabSelected="1" zoomScale="124" workbookViewId="0">
      <selection activeCell="E28" sqref="E28"/>
    </sheetView>
  </sheetViews>
  <sheetFormatPr baseColWidth="10" defaultRowHeight="13"/>
  <cols>
    <col min="1" max="6" width="10.83203125" style="1"/>
    <col min="7" max="7" width="3.6640625" style="1" bestFit="1" customWidth="1"/>
    <col min="8" max="8" width="6.6640625" style="1" bestFit="1" customWidth="1"/>
    <col min="9" max="9" width="5.5" style="1" bestFit="1" customWidth="1"/>
    <col min="10" max="16384" width="10.83203125" style="1"/>
  </cols>
  <sheetData>
    <row r="3" spans="2:9">
      <c r="B3" s="1" t="s">
        <v>16</v>
      </c>
      <c r="C3" s="1" t="s">
        <v>17</v>
      </c>
    </row>
    <row r="4" spans="2:9">
      <c r="B4" s="1" t="s">
        <v>14</v>
      </c>
      <c r="G4" s="1" t="s">
        <v>0</v>
      </c>
      <c r="H4" s="2">
        <v>39.19</v>
      </c>
    </row>
    <row r="5" spans="2:9">
      <c r="B5" s="1" t="s">
        <v>15</v>
      </c>
      <c r="G5" s="1" t="s">
        <v>1</v>
      </c>
      <c r="H5" s="1">
        <v>1436.9277099999999</v>
      </c>
      <c r="I5" s="1" t="s">
        <v>6</v>
      </c>
    </row>
    <row r="6" spans="2:9">
      <c r="G6" s="1" t="s">
        <v>2</v>
      </c>
      <c r="H6" s="1">
        <f>+H4*H5</f>
        <v>56313.196954899991</v>
      </c>
    </row>
    <row r="7" spans="2:9">
      <c r="G7" s="1" t="s">
        <v>3</v>
      </c>
      <c r="H7" s="1">
        <f>5000+1117</f>
        <v>6117</v>
      </c>
      <c r="I7" s="1" t="s">
        <v>6</v>
      </c>
    </row>
    <row r="8" spans="2:9">
      <c r="G8" s="1" t="s">
        <v>4</v>
      </c>
      <c r="H8" s="1">
        <f>769+8910</f>
        <v>9679</v>
      </c>
      <c r="I8" s="1" t="s">
        <v>6</v>
      </c>
    </row>
    <row r="9" spans="2:9">
      <c r="B9" s="3" t="s">
        <v>27</v>
      </c>
      <c r="C9" s="1" t="s">
        <v>25</v>
      </c>
      <c r="D9" s="1" t="s">
        <v>29</v>
      </c>
      <c r="G9" s="1" t="s">
        <v>5</v>
      </c>
      <c r="H9" s="1">
        <f>+H6-H7+H8</f>
        <v>59875.196954899991</v>
      </c>
    </row>
    <row r="10" spans="2:9">
      <c r="B10" s="1" t="s">
        <v>18</v>
      </c>
      <c r="C10" s="1" t="s">
        <v>26</v>
      </c>
      <c r="D10" s="4" t="s">
        <v>28</v>
      </c>
    </row>
    <row r="11" spans="2:9">
      <c r="B11" s="1" t="s">
        <v>19</v>
      </c>
      <c r="C11" s="1" t="s">
        <v>26</v>
      </c>
      <c r="D11" s="1" t="s">
        <v>30</v>
      </c>
    </row>
    <row r="12" spans="2:9">
      <c r="B12" s="1" t="s">
        <v>20</v>
      </c>
      <c r="C12" s="1" t="s">
        <v>26</v>
      </c>
      <c r="D12" s="1" t="s">
        <v>30</v>
      </c>
    </row>
    <row r="13" spans="2:9">
      <c r="B13" s="1" t="s">
        <v>21</v>
      </c>
      <c r="C13" s="1" t="s">
        <v>26</v>
      </c>
      <c r="D13" s="1" t="s">
        <v>30</v>
      </c>
    </row>
    <row r="14" spans="2:9">
      <c r="B14" s="1" t="s">
        <v>22</v>
      </c>
      <c r="C14" s="1" t="s">
        <v>26</v>
      </c>
      <c r="D14" s="1" t="s">
        <v>30</v>
      </c>
    </row>
    <row r="15" spans="2:9">
      <c r="B15" s="1" t="s">
        <v>23</v>
      </c>
      <c r="C15" s="1" t="s">
        <v>26</v>
      </c>
      <c r="D15" s="1" t="s">
        <v>30</v>
      </c>
    </row>
    <row r="16" spans="2:9">
      <c r="B16" s="1" t="s">
        <v>24</v>
      </c>
      <c r="C16" s="1" t="s">
        <v>26</v>
      </c>
      <c r="D16" s="1" t="s">
        <v>30</v>
      </c>
    </row>
    <row r="17" spans="2:5">
      <c r="B17" s="1" t="s">
        <v>31</v>
      </c>
    </row>
    <row r="18" spans="2:5">
      <c r="B18" s="1" t="s">
        <v>32</v>
      </c>
    </row>
    <row r="20" spans="2:5">
      <c r="B20" s="1" t="s">
        <v>33</v>
      </c>
      <c r="D20" s="4">
        <v>0.55000000000000004</v>
      </c>
      <c r="E20" s="1" t="s">
        <v>35</v>
      </c>
    </row>
    <row r="21" spans="2:5">
      <c r="B21" s="1" t="s">
        <v>34</v>
      </c>
      <c r="D21" s="4">
        <v>0.51</v>
      </c>
    </row>
    <row r="25" spans="2:5">
      <c r="B25" s="1" t="s">
        <v>39</v>
      </c>
    </row>
    <row r="26" spans="2:5">
      <c r="B26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C4F1-2348-EF4A-BC39-9C6245E00FD4}">
  <dimension ref="B2:AS5"/>
  <sheetViews>
    <sheetView zoomScale="143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7" sqref="F7"/>
    </sheetView>
  </sheetViews>
  <sheetFormatPr baseColWidth="10" defaultRowHeight="13"/>
  <cols>
    <col min="1" max="1" width="3.1640625" style="1" customWidth="1"/>
    <col min="2" max="2" width="20.83203125" style="1" bestFit="1" customWidth="1"/>
    <col min="3" max="10" width="5.5" style="1" bestFit="1" customWidth="1"/>
    <col min="11" max="11" width="10.83203125" style="1"/>
    <col min="12" max="45" width="5.1640625" style="1" bestFit="1" customWidth="1"/>
    <col min="46" max="16384" width="10.83203125" style="1"/>
  </cols>
  <sheetData>
    <row r="2" spans="2:45"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</v>
      </c>
      <c r="J2" s="1" t="s">
        <v>13</v>
      </c>
      <c r="L2" s="5">
        <v>2021</v>
      </c>
      <c r="M2" s="5">
        <f>+L2+1</f>
        <v>2022</v>
      </c>
      <c r="N2" s="5">
        <f t="shared" ref="N2:AS2" si="0">+M2+1</f>
        <v>2023</v>
      </c>
      <c r="O2" s="5">
        <f t="shared" si="0"/>
        <v>2024</v>
      </c>
      <c r="P2" s="5">
        <f t="shared" si="0"/>
        <v>2025</v>
      </c>
      <c r="Q2" s="5">
        <f t="shared" si="0"/>
        <v>2026</v>
      </c>
      <c r="R2" s="5">
        <f t="shared" si="0"/>
        <v>2027</v>
      </c>
      <c r="S2" s="5">
        <f t="shared" si="0"/>
        <v>2028</v>
      </c>
      <c r="T2" s="5">
        <f t="shared" si="0"/>
        <v>2029</v>
      </c>
      <c r="U2" s="5">
        <f t="shared" si="0"/>
        <v>2030</v>
      </c>
      <c r="V2" s="5">
        <f t="shared" si="0"/>
        <v>2031</v>
      </c>
      <c r="W2" s="5">
        <f t="shared" si="0"/>
        <v>2032</v>
      </c>
      <c r="X2" s="5">
        <f t="shared" si="0"/>
        <v>2033</v>
      </c>
      <c r="Y2" s="5">
        <f t="shared" si="0"/>
        <v>2034</v>
      </c>
      <c r="Z2" s="5">
        <f t="shared" si="0"/>
        <v>2035</v>
      </c>
      <c r="AA2" s="5">
        <f t="shared" si="0"/>
        <v>2036</v>
      </c>
      <c r="AB2" s="5">
        <f t="shared" si="0"/>
        <v>2037</v>
      </c>
      <c r="AC2" s="5">
        <f t="shared" si="0"/>
        <v>2038</v>
      </c>
      <c r="AD2" s="5">
        <f t="shared" si="0"/>
        <v>2039</v>
      </c>
      <c r="AE2" s="5">
        <f t="shared" si="0"/>
        <v>2040</v>
      </c>
      <c r="AF2" s="5">
        <f t="shared" si="0"/>
        <v>2041</v>
      </c>
      <c r="AG2" s="5">
        <f t="shared" si="0"/>
        <v>2042</v>
      </c>
      <c r="AH2" s="5">
        <f t="shared" si="0"/>
        <v>2043</v>
      </c>
      <c r="AI2" s="5">
        <f t="shared" si="0"/>
        <v>2044</v>
      </c>
      <c r="AJ2" s="5">
        <f t="shared" si="0"/>
        <v>2045</v>
      </c>
      <c r="AK2" s="5">
        <f t="shared" si="0"/>
        <v>2046</v>
      </c>
      <c r="AL2" s="5">
        <f t="shared" si="0"/>
        <v>2047</v>
      </c>
      <c r="AM2" s="5">
        <f t="shared" si="0"/>
        <v>2048</v>
      </c>
      <c r="AN2" s="5">
        <f t="shared" si="0"/>
        <v>2049</v>
      </c>
      <c r="AO2" s="5">
        <f t="shared" si="0"/>
        <v>2050</v>
      </c>
      <c r="AP2" s="5">
        <f t="shared" si="0"/>
        <v>2051</v>
      </c>
      <c r="AQ2" s="5">
        <f t="shared" si="0"/>
        <v>2052</v>
      </c>
      <c r="AR2" s="5">
        <f t="shared" si="0"/>
        <v>2053</v>
      </c>
      <c r="AS2" s="5">
        <f t="shared" si="0"/>
        <v>2054</v>
      </c>
    </row>
    <row r="3" spans="2:45">
      <c r="B3" s="1" t="s">
        <v>36</v>
      </c>
      <c r="E3" s="1">
        <v>344</v>
      </c>
      <c r="I3" s="1">
        <v>313</v>
      </c>
    </row>
    <row r="4" spans="2:45">
      <c r="B4" s="1" t="s">
        <v>37</v>
      </c>
      <c r="E4" s="1">
        <v>3.86</v>
      </c>
      <c r="I4" s="1">
        <v>4.32</v>
      </c>
    </row>
    <row r="5" spans="2:45">
      <c r="B5" s="1" t="s">
        <v>38</v>
      </c>
      <c r="E5" s="1">
        <v>7</v>
      </c>
      <c r="I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2024-12-25T01:03:14Z</dcterms:created>
  <dcterms:modified xsi:type="dcterms:W3CDTF">2024-12-26T18:03:24Z</dcterms:modified>
</cp:coreProperties>
</file>