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Desktop/"/>
    </mc:Choice>
  </mc:AlternateContent>
  <xr:revisionPtr revIDLastSave="0" documentId="13_ncr:1_{A9D6934C-3716-AC41-A13E-F9781EF2867C}" xr6:coauthVersionLast="47" xr6:coauthVersionMax="47" xr10:uidLastSave="{00000000-0000-0000-0000-000000000000}"/>
  <bookViews>
    <workbookView xWindow="5980" yWindow="2800" windowWidth="24260" windowHeight="15080" xr2:uid="{050AD5F1-E9EF-9640-B3DD-8D134BC6914A}"/>
  </bookViews>
  <sheets>
    <sheet name="Model" sheetId="1" r:id="rId1"/>
    <sheet name="M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21" i="1" s="1"/>
  <c r="I23" i="1" s="1"/>
  <c r="I8" i="1"/>
  <c r="K31" i="1"/>
  <c r="K30" i="1"/>
  <c r="K29" i="1"/>
  <c r="K28" i="1"/>
  <c r="K27" i="1"/>
  <c r="G8" i="1"/>
  <c r="G18" i="1" s="1"/>
  <c r="G21" i="1" s="1"/>
  <c r="G23" i="1" s="1"/>
  <c r="K8" i="1"/>
  <c r="K18" i="1" s="1"/>
  <c r="K21" i="1" s="1"/>
  <c r="K23" i="1" s="1"/>
  <c r="L31" i="1"/>
  <c r="L30" i="1"/>
  <c r="L29" i="1"/>
  <c r="L28" i="1"/>
  <c r="L27" i="1"/>
  <c r="H8" i="1"/>
  <c r="H18" i="1" s="1"/>
  <c r="H21" i="1" s="1"/>
  <c r="H23" i="1" s="1"/>
  <c r="L23" i="1"/>
  <c r="L21" i="1"/>
  <c r="L18" i="1"/>
  <c r="L8" i="1"/>
  <c r="G8" i="2"/>
  <c r="G6" i="2"/>
  <c r="G9" i="2" s="1"/>
  <c r="S3" i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H7" i="2"/>
  <c r="H8" i="2" s="1"/>
</calcChain>
</file>

<file path=xl/sharedStrings.xml><?xml version="1.0" encoding="utf-8"?>
<sst xmlns="http://schemas.openxmlformats.org/spreadsheetml/2006/main" count="47" uniqueCount="41">
  <si>
    <t>Q123</t>
  </si>
  <si>
    <t>Q223</t>
  </si>
  <si>
    <t>Q323</t>
  </si>
  <si>
    <t>Q423</t>
  </si>
  <si>
    <t>Q124</t>
  </si>
  <si>
    <t>Q224</t>
  </si>
  <si>
    <t>Q324</t>
  </si>
  <si>
    <t>Q424</t>
  </si>
  <si>
    <t>Q225</t>
  </si>
  <si>
    <t>Shares</t>
  </si>
  <si>
    <t>Price</t>
  </si>
  <si>
    <t>MC</t>
  </si>
  <si>
    <t xml:space="preserve">Cash </t>
  </si>
  <si>
    <t xml:space="preserve">Debt </t>
  </si>
  <si>
    <t>EV</t>
  </si>
  <si>
    <t>CEO</t>
  </si>
  <si>
    <t xml:space="preserve">CFO </t>
  </si>
  <si>
    <t>Q125</t>
  </si>
  <si>
    <t>Q325</t>
  </si>
  <si>
    <t>Q425</t>
  </si>
  <si>
    <t>Subscriber</t>
  </si>
  <si>
    <t xml:space="preserve">Advertising </t>
  </si>
  <si>
    <t xml:space="preserve">Equipment </t>
  </si>
  <si>
    <t xml:space="preserve">Other </t>
  </si>
  <si>
    <t xml:space="preserve">Total Revenues </t>
  </si>
  <si>
    <t xml:space="preserve">Revenue Share/royalties </t>
  </si>
  <si>
    <t xml:space="preserve">Programming &amp; Content </t>
  </si>
  <si>
    <t xml:space="preserve">Customer Serv &amp; Billing </t>
  </si>
  <si>
    <t xml:space="preserve">Transmission </t>
  </si>
  <si>
    <t>Cost of equipment</t>
  </si>
  <si>
    <t xml:space="preserve">Subscriber acq costs </t>
  </si>
  <si>
    <t xml:space="preserve">Product &amp; Tech </t>
  </si>
  <si>
    <t xml:space="preserve">Sales &amp; Marketing </t>
  </si>
  <si>
    <t>Gen &amp; Admin</t>
  </si>
  <si>
    <t xml:space="preserve">Operating Income </t>
  </si>
  <si>
    <t xml:space="preserve">Interest Expense </t>
  </si>
  <si>
    <t xml:space="preserve">Other Income </t>
  </si>
  <si>
    <t xml:space="preserve">EBT </t>
  </si>
  <si>
    <t>Taxes</t>
  </si>
  <si>
    <t xml:space="preserve">Net Income </t>
  </si>
  <si>
    <t>Growth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</si>
</sst>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76200</xdr:rowOff>
    </xdr:from>
    <xdr:to>
      <xdr:col>12</xdr:col>
      <xdr:colOff>25400</xdr:colOff>
      <xdr:row>32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5E62069-E23C-732D-68F6-160DE2B8CC33}"/>
            </a:ext>
          </a:extLst>
        </xdr:cNvPr>
        <xdr:cNvCxnSpPr/>
      </xdr:nvCxnSpPr>
      <xdr:spPr>
        <a:xfrm flipH="1">
          <a:off x="5892800" y="76200"/>
          <a:ext cx="76200" cy="6502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B6B6-F8CF-164B-9032-3BE26284B18B}">
  <dimension ref="B3:AD3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9" sqref="J9"/>
    </sheetView>
  </sheetViews>
  <sheetFormatPr baseColWidth="10" defaultRowHeight="16" x14ac:dyDescent="0.2"/>
  <cols>
    <col min="1" max="1" width="1.5" style="1" customWidth="1"/>
    <col min="2" max="2" width="21.5" style="1" bestFit="1" customWidth="1"/>
    <col min="3" max="6" width="5.5" style="1" bestFit="1" customWidth="1"/>
    <col min="7" max="9" width="5.6640625" style="1" bestFit="1" customWidth="1"/>
    <col min="10" max="10" width="5.5" style="1" bestFit="1" customWidth="1"/>
    <col min="11" max="12" width="5.6640625" style="1" bestFit="1" customWidth="1"/>
    <col min="13" max="13" width="5.5" style="1" customWidth="1"/>
    <col min="14" max="14" width="5.5" style="1" bestFit="1" customWidth="1"/>
    <col min="15" max="17" width="10.83203125" style="1"/>
    <col min="18" max="30" width="5.1640625" style="1" bestFit="1" customWidth="1"/>
    <col min="31" max="16384" width="10.83203125" style="1"/>
  </cols>
  <sheetData>
    <row r="3" spans="2:3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17</v>
      </c>
      <c r="L3" s="1" t="s">
        <v>8</v>
      </c>
      <c r="M3" s="1" t="s">
        <v>18</v>
      </c>
      <c r="N3" s="1" t="s">
        <v>19</v>
      </c>
      <c r="R3" s="2">
        <v>2015</v>
      </c>
      <c r="S3" s="2">
        <f>R3+1</f>
        <v>2016</v>
      </c>
      <c r="T3" s="2">
        <f t="shared" ref="T3:AD3" si="0">S3+1</f>
        <v>2017</v>
      </c>
      <c r="U3" s="2">
        <f t="shared" si="0"/>
        <v>2018</v>
      </c>
      <c r="V3" s="2">
        <f t="shared" si="0"/>
        <v>2019</v>
      </c>
      <c r="W3" s="2">
        <f t="shared" si="0"/>
        <v>2020</v>
      </c>
      <c r="X3" s="2">
        <f t="shared" si="0"/>
        <v>2021</v>
      </c>
      <c r="Y3" s="2">
        <f t="shared" si="0"/>
        <v>2022</v>
      </c>
      <c r="Z3" s="2">
        <f t="shared" si="0"/>
        <v>2023</v>
      </c>
      <c r="AA3" s="2">
        <f t="shared" si="0"/>
        <v>2024</v>
      </c>
      <c r="AB3" s="2">
        <f t="shared" si="0"/>
        <v>2025</v>
      </c>
      <c r="AC3" s="2">
        <f t="shared" si="0"/>
        <v>2026</v>
      </c>
      <c r="AD3" s="2">
        <f t="shared" si="0"/>
        <v>2027</v>
      </c>
    </row>
    <row r="4" spans="2:30" x14ac:dyDescent="0.2">
      <c r="B4" s="1" t="s">
        <v>20</v>
      </c>
      <c r="G4" s="1">
        <v>1680</v>
      </c>
      <c r="H4" s="1">
        <v>1658</v>
      </c>
      <c r="I4" s="1">
        <v>1645</v>
      </c>
      <c r="K4" s="1">
        <v>1602</v>
      </c>
      <c r="L4" s="1">
        <v>1629</v>
      </c>
    </row>
    <row r="5" spans="2:30" x14ac:dyDescent="0.2">
      <c r="B5" s="1" t="s">
        <v>21</v>
      </c>
      <c r="G5" s="1">
        <v>402</v>
      </c>
      <c r="H5" s="1">
        <v>443</v>
      </c>
      <c r="I5" s="1">
        <v>450</v>
      </c>
      <c r="K5" s="1">
        <v>394</v>
      </c>
      <c r="L5" s="1">
        <v>432</v>
      </c>
    </row>
    <row r="6" spans="2:30" x14ac:dyDescent="0.2">
      <c r="B6" s="1" t="s">
        <v>22</v>
      </c>
      <c r="G6" s="1">
        <v>50</v>
      </c>
      <c r="H6" s="1">
        <v>47</v>
      </c>
      <c r="I6" s="1">
        <v>43</v>
      </c>
      <c r="K6" s="1">
        <v>41</v>
      </c>
      <c r="L6" s="1">
        <v>46</v>
      </c>
    </row>
    <row r="7" spans="2:30" x14ac:dyDescent="0.2">
      <c r="B7" s="1" t="s">
        <v>23</v>
      </c>
      <c r="G7" s="1">
        <v>30</v>
      </c>
      <c r="H7" s="1">
        <v>30</v>
      </c>
      <c r="I7" s="1">
        <v>33</v>
      </c>
      <c r="K7" s="1">
        <v>31</v>
      </c>
      <c r="L7" s="1">
        <v>31</v>
      </c>
    </row>
    <row r="8" spans="2:30" s="3" customFormat="1" x14ac:dyDescent="0.2">
      <c r="B8" s="3" t="s">
        <v>24</v>
      </c>
      <c r="G8" s="3">
        <f>SUM(G4:G7)</f>
        <v>2162</v>
      </c>
      <c r="H8" s="3">
        <f>SUM(H4:H7)</f>
        <v>2178</v>
      </c>
      <c r="I8" s="3">
        <f>SUM(I4:I7)</f>
        <v>2171</v>
      </c>
      <c r="K8" s="3">
        <f>SUM(K4:K7)</f>
        <v>2068</v>
      </c>
      <c r="L8" s="3">
        <f>SUM(L4:L7)</f>
        <v>2138</v>
      </c>
    </row>
    <row r="9" spans="2:30" x14ac:dyDescent="0.2">
      <c r="B9" s="1" t="s">
        <v>25</v>
      </c>
      <c r="G9" s="1">
        <v>703</v>
      </c>
      <c r="H9" s="1">
        <v>708</v>
      </c>
      <c r="I9" s="1">
        <v>707</v>
      </c>
      <c r="K9" s="1">
        <v>687</v>
      </c>
      <c r="L9" s="1">
        <v>722</v>
      </c>
    </row>
    <row r="10" spans="2:30" x14ac:dyDescent="0.2">
      <c r="B10" s="1" t="s">
        <v>26</v>
      </c>
      <c r="G10" s="1">
        <v>157</v>
      </c>
      <c r="H10" s="1">
        <v>148</v>
      </c>
      <c r="I10" s="1">
        <v>150</v>
      </c>
      <c r="K10" s="1">
        <v>153</v>
      </c>
      <c r="L10" s="1">
        <v>151</v>
      </c>
    </row>
    <row r="11" spans="2:30" x14ac:dyDescent="0.2">
      <c r="B11" s="1" t="s">
        <v>27</v>
      </c>
      <c r="G11" s="1">
        <v>116</v>
      </c>
      <c r="H11" s="1">
        <v>108</v>
      </c>
      <c r="I11" s="1">
        <v>110</v>
      </c>
      <c r="K11" s="1">
        <v>112</v>
      </c>
      <c r="L11" s="1">
        <v>111</v>
      </c>
    </row>
    <row r="12" spans="2:30" x14ac:dyDescent="0.2">
      <c r="B12" s="1" t="s">
        <v>28</v>
      </c>
      <c r="G12" s="1">
        <v>59</v>
      </c>
      <c r="H12" s="1">
        <v>57</v>
      </c>
      <c r="I12" s="1">
        <v>57</v>
      </c>
      <c r="K12" s="1">
        <v>50</v>
      </c>
      <c r="L12" s="1">
        <v>45</v>
      </c>
    </row>
    <row r="13" spans="2:30" x14ac:dyDescent="0.2">
      <c r="B13" s="1" t="s">
        <v>29</v>
      </c>
      <c r="G13" s="1">
        <v>2</v>
      </c>
      <c r="H13" s="1">
        <v>2</v>
      </c>
      <c r="I13" s="1">
        <v>2</v>
      </c>
      <c r="K13" s="1">
        <v>2</v>
      </c>
      <c r="L13" s="1">
        <v>2</v>
      </c>
    </row>
    <row r="14" spans="2:30" x14ac:dyDescent="0.2">
      <c r="B14" s="1" t="s">
        <v>30</v>
      </c>
      <c r="G14" s="1">
        <v>90</v>
      </c>
      <c r="H14" s="1">
        <v>92</v>
      </c>
      <c r="I14" s="1">
        <v>90</v>
      </c>
      <c r="K14" s="1">
        <v>100</v>
      </c>
      <c r="L14" s="1">
        <v>107</v>
      </c>
    </row>
    <row r="15" spans="2:30" x14ac:dyDescent="0.2">
      <c r="B15" s="1" t="s">
        <v>32</v>
      </c>
      <c r="G15" s="1">
        <v>229</v>
      </c>
      <c r="H15" s="1">
        <v>228</v>
      </c>
      <c r="I15" s="1">
        <v>217</v>
      </c>
      <c r="K15" s="1">
        <v>190</v>
      </c>
      <c r="L15" s="1">
        <v>185</v>
      </c>
    </row>
    <row r="16" spans="2:30" x14ac:dyDescent="0.2">
      <c r="B16" s="1" t="s">
        <v>31</v>
      </c>
      <c r="G16" s="1">
        <v>86</v>
      </c>
      <c r="H16" s="1">
        <v>71</v>
      </c>
      <c r="I16" s="1">
        <v>68</v>
      </c>
      <c r="K16" s="1">
        <v>73</v>
      </c>
      <c r="L16" s="1">
        <v>56</v>
      </c>
    </row>
    <row r="17" spans="2:12" x14ac:dyDescent="0.2">
      <c r="B17" s="1" t="s">
        <v>33</v>
      </c>
      <c r="G17" s="1">
        <v>124</v>
      </c>
      <c r="H17" s="1">
        <v>116</v>
      </c>
      <c r="I17" s="1">
        <v>138</v>
      </c>
      <c r="K17" s="1">
        <v>122</v>
      </c>
      <c r="L17" s="1">
        <v>166</v>
      </c>
    </row>
    <row r="18" spans="2:12" s="3" customFormat="1" x14ac:dyDescent="0.2">
      <c r="B18" s="3" t="s">
        <v>34</v>
      </c>
      <c r="G18" s="3">
        <f>G8-SUM(G9:G17)</f>
        <v>596</v>
      </c>
      <c r="H18" s="3">
        <f>H8-SUM(H9:H17)</f>
        <v>648</v>
      </c>
      <c r="I18" s="3">
        <f>I8-SUM(I9:I17)</f>
        <v>632</v>
      </c>
      <c r="K18" s="3">
        <f>K8-SUM(K9:K17)</f>
        <v>579</v>
      </c>
      <c r="L18" s="3">
        <f>L8-SUM(L9:L17)</f>
        <v>593</v>
      </c>
    </row>
    <row r="19" spans="2:12" x14ac:dyDescent="0.2">
      <c r="B19" s="1" t="s">
        <v>35</v>
      </c>
      <c r="G19" s="1">
        <v>-129</v>
      </c>
      <c r="H19" s="1">
        <v>-126</v>
      </c>
      <c r="I19" s="1">
        <v>-124</v>
      </c>
      <c r="K19" s="1">
        <v>-117</v>
      </c>
      <c r="L19" s="1">
        <v>-116</v>
      </c>
    </row>
    <row r="20" spans="2:12" x14ac:dyDescent="0.2">
      <c r="B20" s="1" t="s">
        <v>36</v>
      </c>
      <c r="G20" s="1">
        <v>29</v>
      </c>
      <c r="H20" s="1">
        <v>85</v>
      </c>
      <c r="I20" s="1">
        <v>28</v>
      </c>
      <c r="K20" s="1">
        <v>-1</v>
      </c>
      <c r="L20" s="1">
        <v>15</v>
      </c>
    </row>
    <row r="21" spans="2:12" x14ac:dyDescent="0.2">
      <c r="B21" s="1" t="s">
        <v>37</v>
      </c>
      <c r="G21" s="1">
        <f>SUM(G18:G20)</f>
        <v>496</v>
      </c>
      <c r="H21" s="1">
        <f>SUM(H18:H20)</f>
        <v>607</v>
      </c>
      <c r="I21" s="1">
        <f>SUM(I18:I20)</f>
        <v>536</v>
      </c>
      <c r="K21" s="1">
        <f>SUM(K18:K20)</f>
        <v>461</v>
      </c>
      <c r="L21" s="1">
        <f>SUM(L18:L20)</f>
        <v>492</v>
      </c>
    </row>
    <row r="22" spans="2:12" x14ac:dyDescent="0.2">
      <c r="B22" s="1" t="s">
        <v>38</v>
      </c>
      <c r="G22" s="1">
        <v>-68</v>
      </c>
      <c r="H22" s="1">
        <v>-76</v>
      </c>
      <c r="I22" s="1">
        <v>39</v>
      </c>
      <c r="K22" s="1">
        <v>-65</v>
      </c>
      <c r="L22" s="1">
        <v>-59</v>
      </c>
    </row>
    <row r="23" spans="2:12" x14ac:dyDescent="0.2">
      <c r="B23" s="1" t="s">
        <v>39</v>
      </c>
      <c r="G23" s="1">
        <f>SUM(G21:G22)</f>
        <v>428</v>
      </c>
      <c r="H23" s="1">
        <f>SUM(H21:H22)</f>
        <v>531</v>
      </c>
      <c r="I23" s="1">
        <f>SUM(I21:I22)</f>
        <v>575</v>
      </c>
      <c r="K23" s="1">
        <f>SUM(K21:K22)</f>
        <v>396</v>
      </c>
      <c r="L23" s="1">
        <f>SUM(L21:L22)</f>
        <v>433</v>
      </c>
    </row>
    <row r="26" spans="2:12" x14ac:dyDescent="0.2">
      <c r="B26" s="1" t="s">
        <v>40</v>
      </c>
    </row>
    <row r="27" spans="2:12" x14ac:dyDescent="0.2">
      <c r="B27" s="1" t="s">
        <v>20</v>
      </c>
      <c r="K27" s="4">
        <f>K4/G4-1</f>
        <v>-4.6428571428571375E-2</v>
      </c>
      <c r="L27" s="4">
        <f>L4/H4-1</f>
        <v>-1.7490952955367955E-2</v>
      </c>
    </row>
    <row r="28" spans="2:12" x14ac:dyDescent="0.2">
      <c r="B28" s="1" t="s">
        <v>21</v>
      </c>
      <c r="K28" s="4">
        <f t="shared" ref="K28:L31" si="1">K5/G5-1</f>
        <v>-1.9900497512437831E-2</v>
      </c>
      <c r="L28" s="4">
        <f t="shared" si="1"/>
        <v>-2.4830699774266329E-2</v>
      </c>
    </row>
    <row r="29" spans="2:12" x14ac:dyDescent="0.2">
      <c r="B29" s="1" t="s">
        <v>22</v>
      </c>
      <c r="K29" s="4">
        <f t="shared" si="1"/>
        <v>-0.18000000000000005</v>
      </c>
      <c r="L29" s="4">
        <f t="shared" si="1"/>
        <v>-2.1276595744680882E-2</v>
      </c>
    </row>
    <row r="30" spans="2:12" x14ac:dyDescent="0.2">
      <c r="B30" s="1" t="s">
        <v>23</v>
      </c>
      <c r="K30" s="4">
        <f t="shared" si="1"/>
        <v>3.3333333333333437E-2</v>
      </c>
      <c r="L30" s="4">
        <f t="shared" si="1"/>
        <v>3.3333333333333437E-2</v>
      </c>
    </row>
    <row r="31" spans="2:12" x14ac:dyDescent="0.2">
      <c r="B31" s="3" t="s">
        <v>24</v>
      </c>
      <c r="K31" s="4">
        <f>K8/G8-1</f>
        <v>-4.3478260869565188E-2</v>
      </c>
      <c r="L31" s="4">
        <f t="shared" si="1"/>
        <v>-1.8365472910927494E-2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9F16-3F55-4C4A-AB88-1BCBF24B6652}">
  <dimension ref="B3:H9"/>
  <sheetViews>
    <sheetView workbookViewId="0">
      <selection activeCell="J5" sqref="J5"/>
    </sheetView>
  </sheetViews>
  <sheetFormatPr baseColWidth="10" defaultRowHeight="16" x14ac:dyDescent="0.2"/>
  <cols>
    <col min="1" max="1" width="1.5" customWidth="1"/>
    <col min="2" max="2" width="5.1640625" bestFit="1" customWidth="1"/>
    <col min="6" max="6" width="6.6640625" bestFit="1" customWidth="1"/>
    <col min="7" max="7" width="6.6640625" style="1" bestFit="1" customWidth="1"/>
    <col min="8" max="8" width="5.5" bestFit="1" customWidth="1"/>
  </cols>
  <sheetData>
    <row r="3" spans="2:8" x14ac:dyDescent="0.2">
      <c r="B3" t="s">
        <v>15</v>
      </c>
    </row>
    <row r="4" spans="2:8" x14ac:dyDescent="0.2">
      <c r="B4" t="s">
        <v>16</v>
      </c>
      <c r="F4" t="s">
        <v>10</v>
      </c>
      <c r="G4" s="1">
        <v>23.44</v>
      </c>
    </row>
    <row r="5" spans="2:8" x14ac:dyDescent="0.2">
      <c r="F5" t="s">
        <v>9</v>
      </c>
      <c r="G5" s="1">
        <v>336.74046099999998</v>
      </c>
      <c r="H5" t="s">
        <v>8</v>
      </c>
    </row>
    <row r="6" spans="2:8" x14ac:dyDescent="0.2">
      <c r="F6" t="s">
        <v>11</v>
      </c>
      <c r="G6" s="1">
        <f>G4*G5</f>
        <v>7893.1964058399999</v>
      </c>
    </row>
    <row r="7" spans="2:8" x14ac:dyDescent="0.2">
      <c r="F7" t="s">
        <v>12</v>
      </c>
      <c r="G7" s="1">
        <v>92</v>
      </c>
      <c r="H7" t="str">
        <f>H5</f>
        <v>Q225</v>
      </c>
    </row>
    <row r="8" spans="2:8" x14ac:dyDescent="0.2">
      <c r="F8" t="s">
        <v>13</v>
      </c>
      <c r="G8" s="1">
        <f>61+10136</f>
        <v>10197</v>
      </c>
      <c r="H8" t="str">
        <f>H7</f>
        <v>Q225</v>
      </c>
    </row>
    <row r="9" spans="2:8" x14ac:dyDescent="0.2">
      <c r="F9" t="s">
        <v>14</v>
      </c>
      <c r="G9" s="1">
        <f>G6-G7+G8</f>
        <v>17998.196405840001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2025-09-15T20:43:20Z</dcterms:created>
  <dcterms:modified xsi:type="dcterms:W3CDTF">2025-09-16T00:26:57Z</dcterms:modified>
</cp:coreProperties>
</file>