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Gold/"/>
    </mc:Choice>
  </mc:AlternateContent>
  <xr:revisionPtr revIDLastSave="0" documentId="8_{2015290B-0DCA-E242-9606-2F157775ADCE}" xr6:coauthVersionLast="47" xr6:coauthVersionMax="47" xr10:uidLastSave="{00000000-0000-0000-0000-000000000000}"/>
  <bookViews>
    <workbookView xWindow="0" yWindow="2100" windowWidth="31020" windowHeight="24140" xr2:uid="{6A3D7BB6-AF29-8C4E-85A3-823E276F9328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F25" i="2"/>
  <c r="E24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6" i="2"/>
  <c r="M6" i="1"/>
  <c r="L6" i="1"/>
  <c r="L7" i="1" s="1"/>
  <c r="K5" i="1"/>
  <c r="K8" i="1" s="1"/>
  <c r="F24" i="2" l="1"/>
</calcChain>
</file>

<file path=xl/sharedStrings.xml><?xml version="1.0" encoding="utf-8"?>
<sst xmlns="http://schemas.openxmlformats.org/spreadsheetml/2006/main" count="13" uniqueCount="13">
  <si>
    <t>P</t>
  </si>
  <si>
    <t>S</t>
  </si>
  <si>
    <t>MC</t>
  </si>
  <si>
    <t>C</t>
  </si>
  <si>
    <t>D</t>
  </si>
  <si>
    <t>EV</t>
  </si>
  <si>
    <t>Q324</t>
  </si>
  <si>
    <t xml:space="preserve">Year </t>
  </si>
  <si>
    <t>Capex</t>
  </si>
  <si>
    <t>Cashflows</t>
  </si>
  <si>
    <t>NPV</t>
  </si>
  <si>
    <t>Discount rate</t>
  </si>
  <si>
    <t>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</si>
</sst>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749300</xdr:colOff>
      <xdr:row>3</xdr:row>
      <xdr:rowOff>161111</xdr:rowOff>
    </xdr:from>
    <xdr:to>
      <xdr:col>14</xdr:col>
      <xdr:colOff>406400</xdr:colOff>
      <xdr:row>29</xdr:row>
      <xdr:rowOff>157993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0815C5-3101-8C7B-258A-D15D3D7E0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656411"/>
          <a:ext cx="7086600" cy="42894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0F94-4CC7-BC4F-898A-30B8DE76F84D}">
  <dimension ref="J3:M8"/>
  <sheetViews>
    <sheetView tabSelected="1" topLeftCell="C1" zoomScale="167" workbookViewId="0">
      <selection activeCell="B10" sqref="B10:S10"/>
    </sheetView>
  </sheetViews>
  <sheetFormatPr baseColWidth="10" defaultRowHeight="13"/>
  <cols>
    <col min="1" max="16384" width="10.83203125" style="1"/>
  </cols>
  <sheetData>
    <row r="3" spans="10:13">
      <c r="J3" s="1" t="s">
        <v>0</v>
      </c>
      <c r="K3" s="2">
        <v>0.57999999999999996</v>
      </c>
    </row>
    <row r="4" spans="10:13">
      <c r="J4" s="1" t="s">
        <v>1</v>
      </c>
      <c r="K4" s="1">
        <v>123.147609</v>
      </c>
      <c r="L4" s="1" t="s">
        <v>6</v>
      </c>
    </row>
    <row r="5" spans="10:13">
      <c r="J5" s="1" t="s">
        <v>2</v>
      </c>
      <c r="K5" s="1">
        <f>+K3*K4</f>
        <v>71.425613220000002</v>
      </c>
    </row>
    <row r="6" spans="10:13">
      <c r="J6" s="1" t="s">
        <v>3</v>
      </c>
      <c r="K6" s="1">
        <v>18.954000000000001</v>
      </c>
      <c r="L6" s="1" t="str">
        <f>+L4</f>
        <v>Q324</v>
      </c>
      <c r="M6" s="2">
        <f>+K6/K4</f>
        <v>0.15391285428854734</v>
      </c>
    </row>
    <row r="7" spans="10:13">
      <c r="J7" s="1" t="s">
        <v>4</v>
      </c>
      <c r="K7" s="1">
        <v>0</v>
      </c>
      <c r="L7" s="1" t="str">
        <f>+L6</f>
        <v>Q324</v>
      </c>
    </row>
    <row r="8" spans="10:13">
      <c r="J8" s="1" t="s">
        <v>5</v>
      </c>
      <c r="K8" s="1">
        <f>+K5-K6+K7</f>
        <v>52.471613220000002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DC93-8060-5E4D-BB3C-D466B669935F}">
  <dimension ref="C1:S26"/>
  <sheetViews>
    <sheetView zoomScale="200" workbookViewId="0">
      <selection activeCell="F26" sqref="F26"/>
    </sheetView>
  </sheetViews>
  <sheetFormatPr baseColWidth="10" defaultRowHeight="13"/>
  <sheetData>
    <row r="1" spans="3:19">
      <c r="C1" t="s">
        <v>12</v>
      </c>
    </row>
    <row r="2" spans="3:19">
      <c r="C2" t="s">
        <v>11</v>
      </c>
      <c r="D2" s="3">
        <v>0.05</v>
      </c>
    </row>
    <row r="4" spans="3:19">
      <c r="C4" s="1" t="s">
        <v>7</v>
      </c>
      <c r="D4" t="s">
        <v>8</v>
      </c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3:19">
      <c r="C5">
        <v>0</v>
      </c>
      <c r="D5">
        <v>-1030</v>
      </c>
    </row>
    <row r="6" spans="3:19">
      <c r="C6">
        <f>+C5+1</f>
        <v>1</v>
      </c>
      <c r="E6">
        <v>262</v>
      </c>
      <c r="F6">
        <f>+E6/(1+$D$2)^C6</f>
        <v>249.52380952380952</v>
      </c>
    </row>
    <row r="7" spans="3:19">
      <c r="C7">
        <f t="shared" ref="C7:C20" si="0">+C6+1</f>
        <v>2</v>
      </c>
      <c r="E7">
        <v>262</v>
      </c>
      <c r="F7">
        <f t="shared" ref="F7:F20" si="1">+E7/(1+$D$2)^C7</f>
        <v>237.64172335600907</v>
      </c>
    </row>
    <row r="8" spans="3:19">
      <c r="C8">
        <f t="shared" si="0"/>
        <v>3</v>
      </c>
      <c r="E8">
        <v>262</v>
      </c>
      <c r="F8">
        <f t="shared" si="1"/>
        <v>226.32545081524671</v>
      </c>
    </row>
    <row r="9" spans="3:19">
      <c r="C9">
        <f t="shared" si="0"/>
        <v>4</v>
      </c>
      <c r="E9">
        <v>262</v>
      </c>
      <c r="F9">
        <f t="shared" si="1"/>
        <v>215.54804839547307</v>
      </c>
    </row>
    <row r="10" spans="3:19">
      <c r="C10">
        <f t="shared" si="0"/>
        <v>5</v>
      </c>
      <c r="E10">
        <v>262</v>
      </c>
      <c r="F10">
        <f t="shared" si="1"/>
        <v>205.28385561473624</v>
      </c>
    </row>
    <row r="11" spans="3:19">
      <c r="C11">
        <f t="shared" si="0"/>
        <v>6</v>
      </c>
      <c r="E11">
        <v>262</v>
      </c>
      <c r="F11">
        <f t="shared" si="1"/>
        <v>195.50843391879644</v>
      </c>
    </row>
    <row r="12" spans="3:19">
      <c r="C12">
        <f t="shared" si="0"/>
        <v>7</v>
      </c>
      <c r="E12">
        <v>262</v>
      </c>
      <c r="F12">
        <f t="shared" si="1"/>
        <v>186.19850849409181</v>
      </c>
    </row>
    <row r="13" spans="3:19">
      <c r="C13">
        <f t="shared" si="0"/>
        <v>8</v>
      </c>
      <c r="E13">
        <v>141</v>
      </c>
      <c r="F13">
        <f t="shared" si="1"/>
        <v>95.434350046044898</v>
      </c>
    </row>
    <row r="14" spans="3:19">
      <c r="C14">
        <f t="shared" si="0"/>
        <v>9</v>
      </c>
      <c r="E14">
        <v>141</v>
      </c>
      <c r="F14">
        <f t="shared" si="1"/>
        <v>90.88985718670942</v>
      </c>
    </row>
    <row r="15" spans="3:19">
      <c r="C15">
        <f t="shared" si="0"/>
        <v>10</v>
      </c>
      <c r="E15">
        <v>141</v>
      </c>
      <c r="F15">
        <f t="shared" si="1"/>
        <v>86.561768749247065</v>
      </c>
    </row>
    <row r="16" spans="3:19">
      <c r="C16">
        <f t="shared" si="0"/>
        <v>11</v>
      </c>
      <c r="E16">
        <v>141</v>
      </c>
      <c r="F16">
        <f t="shared" si="1"/>
        <v>82.43977976118768</v>
      </c>
    </row>
    <row r="17" spans="3:6">
      <c r="C17">
        <f t="shared" si="0"/>
        <v>12</v>
      </c>
      <c r="E17">
        <v>141</v>
      </c>
      <c r="F17">
        <f t="shared" si="1"/>
        <v>78.514075963035893</v>
      </c>
    </row>
    <row r="18" spans="3:6">
      <c r="C18">
        <f t="shared" si="0"/>
        <v>13</v>
      </c>
      <c r="E18">
        <v>141</v>
      </c>
      <c r="F18">
        <f t="shared" si="1"/>
        <v>74.775310440986544</v>
      </c>
    </row>
    <row r="19" spans="3:6">
      <c r="C19">
        <f t="shared" si="0"/>
        <v>14</v>
      </c>
      <c r="E19">
        <v>141</v>
      </c>
      <c r="F19">
        <f t="shared" si="1"/>
        <v>71.214581372368158</v>
      </c>
    </row>
    <row r="20" spans="3:6">
      <c r="C20">
        <f t="shared" si="0"/>
        <v>15</v>
      </c>
      <c r="E20">
        <v>141</v>
      </c>
      <c r="F20">
        <f t="shared" si="1"/>
        <v>67.823410830826802</v>
      </c>
    </row>
    <row r="24" spans="3:6">
      <c r="C24" t="s">
        <v>10</v>
      </c>
      <c r="E24" s="4">
        <f>NPV($D$2,E6:E20)</f>
        <v>2163.682964468569</v>
      </c>
      <c r="F24" s="2">
        <f>SUM(F6:F20) +D5</f>
        <v>1133.6829644685695</v>
      </c>
    </row>
    <row r="25" spans="3:6">
      <c r="F25" s="1">
        <f>+Main!K5*1000</f>
        <v>71425.613219999999</v>
      </c>
    </row>
    <row r="26" spans="3:6">
      <c r="F26">
        <f>+F25/F24</f>
        <v>63.003163546240465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2024-12-06T05:45:43Z</dcterms:created>
  <dcterms:modified xsi:type="dcterms:W3CDTF">2025-01-15T15:37:19Z</dcterms:modified>
</cp:coreProperties>
</file>