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53838C41-D025-E441-AD66-0981D139ADBB}" xr6:coauthVersionLast="47" xr6:coauthVersionMax="47" xr10:uidLastSave="{00000000-0000-0000-0000-000000000000}"/>
  <bookViews>
    <workbookView xWindow="13940" yWindow="4200" windowWidth="27640" windowHeight="16940" activeTab="1" xr2:uid="{DA8D4B79-A384-7242-8C1C-B361556944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2" l="1"/>
  <c r="H6" i="2"/>
  <c r="E6" i="2"/>
  <c r="Z6" i="2"/>
  <c r="Y6" i="2"/>
  <c r="F6" i="2"/>
  <c r="J6" i="2"/>
  <c r="J12" i="2"/>
  <c r="J14" i="2"/>
  <c r="J13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R2" i="2"/>
  <c r="Q2" i="2"/>
  <c r="H4" i="1"/>
  <c r="H7" i="1" s="1"/>
  <c r="J15" i="2" l="1"/>
</calcChain>
</file>

<file path=xl/sharedStrings.xml><?xml version="1.0" encoding="utf-8"?>
<sst xmlns="http://schemas.openxmlformats.org/spreadsheetml/2006/main" count="24" uniqueCount="20">
  <si>
    <t>P</t>
  </si>
  <si>
    <t>S</t>
  </si>
  <si>
    <t>MC</t>
  </si>
  <si>
    <t>C</t>
  </si>
  <si>
    <t>D</t>
  </si>
  <si>
    <t>EV</t>
  </si>
  <si>
    <t>Q126</t>
  </si>
  <si>
    <t>Q124</t>
  </si>
  <si>
    <t>Q224</t>
  </si>
  <si>
    <t>Q324</t>
  </si>
  <si>
    <t>Q125</t>
  </si>
  <si>
    <t>Q225</t>
  </si>
  <si>
    <t>Q325</t>
  </si>
  <si>
    <t>Q425</t>
  </si>
  <si>
    <t>Q226</t>
  </si>
  <si>
    <t>Q326</t>
  </si>
  <si>
    <t>Connectivity &amp; Sensors</t>
  </si>
  <si>
    <t>Advanced Cellular</t>
  </si>
  <si>
    <t>High Performance Analog</t>
  </si>
  <si>
    <t xml:space="preserve">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</si>
</sst>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6672-01BF-524C-B69C-F1189B48B8B7}">
  <dimension ref="A1:I7"/>
  <sheetViews>
    <sheetView topLeftCell="C1" zoomScale="200" workbookViewId="0">
      <selection activeCell="J2" sqref="J2"/>
    </sheetView>
  </sheetViews>
  <sheetFormatPr baseColWidth="10" defaultRowHeight="16" x14ac:dyDescent="0.2"/>
  <sheetData>
    <row r="1" spans="1:9" x14ac:dyDescent="0.2">
      <c r="A1" s="1"/>
    </row>
    <row r="2" spans="1:9" x14ac:dyDescent="0.2">
      <c r="G2" t="s">
        <v>0</v>
      </c>
      <c r="H2" s="2">
        <v>89.83</v>
      </c>
    </row>
    <row r="3" spans="1:9" x14ac:dyDescent="0.2">
      <c r="G3" t="s">
        <v>1</v>
      </c>
      <c r="H3" s="2">
        <v>92.654263999999998</v>
      </c>
      <c r="I3" t="s">
        <v>6</v>
      </c>
    </row>
    <row r="4" spans="1:9" x14ac:dyDescent="0.2">
      <c r="G4" t="s">
        <v>2</v>
      </c>
      <c r="H4" s="2">
        <f>+H3*H2</f>
        <v>8323.1325351199994</v>
      </c>
    </row>
    <row r="5" spans="1:9" x14ac:dyDescent="0.2">
      <c r="G5" t="s">
        <v>3</v>
      </c>
      <c r="H5" s="2">
        <v>1165.4780000000001</v>
      </c>
      <c r="I5" t="s">
        <v>6</v>
      </c>
    </row>
    <row r="6" spans="1:9" x14ac:dyDescent="0.2">
      <c r="G6" t="s">
        <v>4</v>
      </c>
      <c r="H6" s="2">
        <v>1549.2</v>
      </c>
      <c r="I6" t="s">
        <v>6</v>
      </c>
    </row>
    <row r="7" spans="1:9" x14ac:dyDescent="0.2">
      <c r="G7" t="s">
        <v>5</v>
      </c>
      <c r="H7" s="2">
        <f>+H4-H5+H6</f>
        <v>8706.8545351199991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F355-A88E-AA42-AB80-3868D305CB56}">
  <dimension ref="B2:AH15"/>
  <sheetViews>
    <sheetView tabSelected="1" zoomScale="163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baseColWidth="10" defaultRowHeight="16" x14ac:dyDescent="0.2"/>
  <cols>
    <col min="1" max="1" width="1.33203125" style="2" customWidth="1"/>
    <col min="2" max="2" width="22" style="2" bestFit="1" customWidth="1"/>
    <col min="3" max="4" width="5.5" style="2" bestFit="1" customWidth="1"/>
    <col min="5" max="5" width="9.1640625" style="2" bestFit="1" customWidth="1"/>
    <col min="6" max="6" width="7.6640625" style="2" bestFit="1" customWidth="1"/>
    <col min="7" max="7" width="5.5" style="2" bestFit="1" customWidth="1"/>
    <col min="8" max="8" width="7.6640625" style="2" bestFit="1" customWidth="1"/>
    <col min="9" max="9" width="5.5" style="2" bestFit="1" customWidth="1"/>
    <col min="10" max="10" width="7.6640625" style="2" bestFit="1" customWidth="1"/>
    <col min="11" max="13" width="5.5" style="2" bestFit="1" customWidth="1"/>
    <col min="14" max="15" width="10.83203125" style="2"/>
    <col min="16" max="23" width="5.1640625" style="2" bestFit="1" customWidth="1"/>
    <col min="24" max="27" width="9.1640625" style="2" bestFit="1" customWidth="1"/>
    <col min="28" max="34" width="5.1640625" style="2" bestFit="1" customWidth="1"/>
    <col min="35" max="16384" width="10.83203125" style="2"/>
  </cols>
  <sheetData>
    <row r="2" spans="2:34" s="1" customFormat="1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6</v>
      </c>
      <c r="K2" s="1" t="s">
        <v>14</v>
      </c>
      <c r="L2" s="1" t="s">
        <v>15</v>
      </c>
      <c r="M2" s="1" t="s">
        <v>13</v>
      </c>
      <c r="P2" s="1">
        <v>2015</v>
      </c>
      <c r="Q2" s="1">
        <f>+P2+1</f>
        <v>2016</v>
      </c>
      <c r="R2" s="1">
        <f t="shared" ref="R2:AH2" si="0">+Q2+1</f>
        <v>2017</v>
      </c>
      <c r="S2" s="1">
        <f t="shared" si="0"/>
        <v>2018</v>
      </c>
      <c r="T2" s="1">
        <f t="shared" si="0"/>
        <v>2019</v>
      </c>
      <c r="U2" s="1">
        <f t="shared" si="0"/>
        <v>2020</v>
      </c>
      <c r="V2" s="1">
        <f t="shared" si="0"/>
        <v>2021</v>
      </c>
      <c r="W2" s="1">
        <f t="shared" si="0"/>
        <v>2022</v>
      </c>
      <c r="X2" s="1">
        <f t="shared" si="0"/>
        <v>2023</v>
      </c>
      <c r="Y2" s="1">
        <f t="shared" si="0"/>
        <v>2024</v>
      </c>
      <c r="Z2" s="1">
        <f t="shared" si="0"/>
        <v>2025</v>
      </c>
      <c r="AA2" s="1">
        <f t="shared" si="0"/>
        <v>2026</v>
      </c>
      <c r="AB2" s="1">
        <f t="shared" si="0"/>
        <v>2027</v>
      </c>
      <c r="AC2" s="1">
        <f t="shared" si="0"/>
        <v>2028</v>
      </c>
      <c r="AD2" s="1">
        <f t="shared" si="0"/>
        <v>2029</v>
      </c>
      <c r="AE2" s="1">
        <f t="shared" si="0"/>
        <v>2030</v>
      </c>
      <c r="AF2" s="1">
        <f t="shared" si="0"/>
        <v>2031</v>
      </c>
      <c r="AG2" s="1">
        <f t="shared" si="0"/>
        <v>2032</v>
      </c>
      <c r="AH2" s="1">
        <f t="shared" si="0"/>
        <v>2033</v>
      </c>
    </row>
    <row r="3" spans="2:34" x14ac:dyDescent="0.2">
      <c r="B3" s="2" t="s">
        <v>18</v>
      </c>
      <c r="E3" s="2">
        <v>118890</v>
      </c>
      <c r="F3" s="2">
        <v>129468</v>
      </c>
      <c r="H3" s="2">
        <v>171678</v>
      </c>
      <c r="J3" s="2">
        <v>137395</v>
      </c>
      <c r="Y3" s="2">
        <v>572953</v>
      </c>
      <c r="Z3" s="2">
        <v>637261</v>
      </c>
    </row>
    <row r="4" spans="2:34" x14ac:dyDescent="0.2">
      <c r="B4" s="2" t="s">
        <v>16</v>
      </c>
      <c r="E4" s="2">
        <v>108898</v>
      </c>
      <c r="F4" s="2">
        <v>114853</v>
      </c>
      <c r="H4" s="2">
        <v>109567</v>
      </c>
      <c r="J4" s="2">
        <v>110153</v>
      </c>
      <c r="Y4" s="2">
        <v>434537</v>
      </c>
      <c r="Z4" s="2">
        <v>472521</v>
      </c>
    </row>
    <row r="5" spans="2:34" x14ac:dyDescent="0.2">
      <c r="B5" s="2" t="s">
        <v>17</v>
      </c>
      <c r="E5" s="2">
        <v>846073</v>
      </c>
      <c r="F5" s="2">
        <v>64235</v>
      </c>
      <c r="H5" s="2">
        <v>635072</v>
      </c>
      <c r="J5" s="2">
        <v>571230</v>
      </c>
      <c r="Y5" s="2">
        <v>2762016</v>
      </c>
      <c r="Z5" s="2">
        <v>2609189</v>
      </c>
    </row>
    <row r="6" spans="2:34" s="4" customFormat="1" x14ac:dyDescent="0.2">
      <c r="B6" s="4" t="s">
        <v>19</v>
      </c>
      <c r="E6" s="4">
        <f>SUM(E3:E5)</f>
        <v>1073861</v>
      </c>
      <c r="F6" s="4">
        <f>SUM(F3:F5)</f>
        <v>308556</v>
      </c>
      <c r="H6" s="4">
        <f>SUM(H3:H5)</f>
        <v>916317</v>
      </c>
      <c r="J6" s="4">
        <f>SUM(J3:J5)</f>
        <v>818778</v>
      </c>
      <c r="X6" s="4">
        <v>3569399</v>
      </c>
      <c r="Y6" s="4">
        <f>SUM(Y3:Y5)</f>
        <v>3769506</v>
      </c>
      <c r="Z6" s="4">
        <f>SUM(Z3:Z5)</f>
        <v>3718971</v>
      </c>
      <c r="AA6" s="4">
        <f>+J6*4</f>
        <v>3275112</v>
      </c>
    </row>
    <row r="12" spans="2:34" x14ac:dyDescent="0.2">
      <c r="J12" s="3">
        <f>+J3/F3-1</f>
        <v>6.1227484783884734E-2</v>
      </c>
    </row>
    <row r="13" spans="2:34" x14ac:dyDescent="0.2">
      <c r="J13" s="3">
        <f>+J4/F4-1</f>
        <v>-4.0921874047695761E-2</v>
      </c>
    </row>
    <row r="14" spans="2:34" x14ac:dyDescent="0.2">
      <c r="J14" s="3">
        <f>+J5/F5-1</f>
        <v>7.892815443294154</v>
      </c>
    </row>
    <row r="15" spans="2:34" x14ac:dyDescent="0.2">
      <c r="J15" s="3">
        <f>+J6/F6-1</f>
        <v>1.6535799012172832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2025-08-17T02:40:28Z</dcterms:created>
  <dcterms:modified xsi:type="dcterms:W3CDTF">2025-08-17T04:40:46Z</dcterms:modified>
</cp:coreProperties>
</file>