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monte-carlo-simulation/"/>
    </mc:Choice>
  </mc:AlternateContent>
  <xr:revisionPtr revIDLastSave="0" documentId="13_ncr:1_{2287F72E-5251-164A-9448-E73921653A9B}" xr6:coauthVersionLast="45" xr6:coauthVersionMax="45" xr10:uidLastSave="{00000000-0000-0000-0000-000000000000}"/>
  <bookViews>
    <workbookView xWindow="80" yWindow="460" windowWidth="14340" windowHeight="14680" activeTab="1" xr2:uid="{217D3FDA-55AC-F24E-AB3C-E1BBA39E141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3" i="3"/>
  <c r="M4" i="3"/>
  <c r="H4" i="3" s="1"/>
  <c r="M5" i="3"/>
  <c r="H5" i="3" s="1"/>
  <c r="M6" i="3"/>
  <c r="H6" i="3" s="1"/>
  <c r="M7" i="3"/>
  <c r="H7" i="3" s="1"/>
  <c r="M8" i="3"/>
  <c r="H8" i="3" s="1"/>
  <c r="M9" i="3"/>
  <c r="H9" i="3" s="1"/>
  <c r="M10" i="3"/>
  <c r="H10" i="3" s="1"/>
  <c r="M11" i="3"/>
  <c r="H11" i="3" s="1"/>
  <c r="M12" i="3"/>
  <c r="H12" i="3" s="1"/>
  <c r="M13" i="3"/>
  <c r="H13" i="3" s="1"/>
  <c r="M14" i="3"/>
  <c r="H14" i="3" s="1"/>
  <c r="M15" i="3"/>
  <c r="H15" i="3" s="1"/>
  <c r="M16" i="3"/>
  <c r="H16" i="3" s="1"/>
  <c r="M17" i="3"/>
  <c r="H17" i="3" s="1"/>
  <c r="M18" i="3"/>
  <c r="H18" i="3" s="1"/>
  <c r="M19" i="3"/>
  <c r="H19" i="3" s="1"/>
  <c r="M20" i="3"/>
  <c r="H20" i="3" s="1"/>
  <c r="M21" i="3"/>
  <c r="H21" i="3" s="1"/>
  <c r="M22" i="3"/>
  <c r="H22" i="3" s="1"/>
  <c r="M23" i="3"/>
  <c r="H23" i="3" s="1"/>
  <c r="M24" i="3"/>
  <c r="H24" i="3" s="1"/>
  <c r="M25" i="3"/>
  <c r="H25" i="3" s="1"/>
  <c r="M26" i="3"/>
  <c r="H26" i="3" s="1"/>
  <c r="M27" i="3"/>
  <c r="H27" i="3" s="1"/>
  <c r="M28" i="3"/>
  <c r="H28" i="3" s="1"/>
  <c r="M29" i="3"/>
  <c r="H29" i="3" s="1"/>
  <c r="M30" i="3"/>
  <c r="H30" i="3" s="1"/>
  <c r="M31" i="3"/>
  <c r="H31" i="3" s="1"/>
  <c r="M32" i="3"/>
  <c r="H32" i="3" s="1"/>
  <c r="M33" i="3"/>
  <c r="H33" i="3" s="1"/>
  <c r="M34" i="3"/>
  <c r="H34" i="3" s="1"/>
  <c r="M35" i="3"/>
  <c r="H35" i="3" s="1"/>
  <c r="M36" i="3"/>
  <c r="H36" i="3" s="1"/>
  <c r="M37" i="3"/>
  <c r="H37" i="3" s="1"/>
  <c r="M38" i="3"/>
  <c r="H38" i="3" s="1"/>
  <c r="M39" i="3"/>
  <c r="H39" i="3" s="1"/>
  <c r="M40" i="3"/>
  <c r="H40" i="3" s="1"/>
  <c r="M41" i="3"/>
  <c r="H41" i="3" s="1"/>
  <c r="M42" i="3"/>
  <c r="H42" i="3" s="1"/>
  <c r="M43" i="3"/>
  <c r="H43" i="3" s="1"/>
  <c r="M44" i="3"/>
  <c r="H44" i="3" s="1"/>
  <c r="M45" i="3"/>
  <c r="H45" i="3" s="1"/>
  <c r="M46" i="3"/>
  <c r="H46" i="3" s="1"/>
  <c r="M47" i="3"/>
  <c r="H47" i="3" s="1"/>
  <c r="M48" i="3"/>
  <c r="H48" i="3" s="1"/>
  <c r="M49" i="3"/>
  <c r="H49" i="3" s="1"/>
  <c r="M50" i="3"/>
  <c r="H50" i="3" s="1"/>
  <c r="M51" i="3"/>
  <c r="H51" i="3" s="1"/>
  <c r="M52" i="3"/>
  <c r="H52" i="3" s="1"/>
  <c r="M53" i="3"/>
  <c r="H53" i="3" s="1"/>
  <c r="M54" i="3"/>
  <c r="H54" i="3" s="1"/>
  <c r="M55" i="3"/>
  <c r="H55" i="3" s="1"/>
  <c r="M56" i="3"/>
  <c r="H56" i="3" s="1"/>
  <c r="M57" i="3"/>
  <c r="H57" i="3" s="1"/>
  <c r="M58" i="3"/>
  <c r="H58" i="3" s="1"/>
  <c r="M59" i="3"/>
  <c r="H59" i="3" s="1"/>
  <c r="M60" i="3"/>
  <c r="H60" i="3" s="1"/>
  <c r="M61" i="3"/>
  <c r="H61" i="3" s="1"/>
  <c r="M62" i="3"/>
  <c r="H62" i="3" s="1"/>
  <c r="M3" i="3"/>
  <c r="H3" i="3" s="1"/>
  <c r="J3" i="3" l="1"/>
  <c r="J59" i="3"/>
  <c r="J55" i="3"/>
  <c r="J51" i="3"/>
  <c r="J47" i="3"/>
  <c r="J43" i="3"/>
  <c r="J39" i="3"/>
  <c r="J35" i="3"/>
  <c r="J31" i="3"/>
  <c r="J27" i="3"/>
  <c r="J23" i="3"/>
  <c r="J19" i="3"/>
  <c r="J15" i="3"/>
  <c r="J11" i="3"/>
  <c r="J7" i="3"/>
  <c r="J62" i="3"/>
  <c r="J58" i="3"/>
  <c r="J54" i="3"/>
  <c r="J50" i="3"/>
  <c r="J46" i="3"/>
  <c r="J42" i="3"/>
  <c r="J38" i="3"/>
  <c r="J34" i="3"/>
  <c r="J30" i="3"/>
  <c r="J26" i="3"/>
  <c r="J22" i="3"/>
  <c r="J18" i="3"/>
  <c r="J14" i="3"/>
  <c r="J10" i="3"/>
  <c r="J6" i="3"/>
  <c r="J61" i="3"/>
  <c r="J57" i="3"/>
  <c r="J53" i="3"/>
  <c r="J49" i="3"/>
  <c r="J45" i="3"/>
  <c r="J41" i="3"/>
  <c r="J37" i="3"/>
  <c r="J33" i="3"/>
  <c r="J29" i="3"/>
  <c r="J25" i="3"/>
  <c r="J21" i="3"/>
  <c r="J17" i="3"/>
  <c r="J13" i="3"/>
  <c r="J9" i="3"/>
  <c r="J5" i="3"/>
  <c r="J60" i="3"/>
  <c r="J56" i="3"/>
  <c r="J52" i="3"/>
  <c r="J48" i="3"/>
  <c r="J44" i="3"/>
  <c r="J40" i="3"/>
  <c r="J36" i="3"/>
  <c r="J32" i="3"/>
  <c r="J28" i="3"/>
  <c r="J24" i="3"/>
  <c r="J20" i="3"/>
  <c r="J16" i="3"/>
  <c r="J12" i="3"/>
  <c r="J8" i="3"/>
  <c r="J4" i="3"/>
  <c r="B11" i="1"/>
  <c r="B13" i="1" s="1"/>
  <c r="C9" i="1" s="1"/>
  <c r="C11" i="1" s="1"/>
  <c r="C13" i="1" s="1"/>
  <c r="B3" i="1"/>
  <c r="B4" i="1" s="1"/>
  <c r="B6" i="1" s="1"/>
  <c r="C2" i="1" s="1"/>
  <c r="C3" i="1" l="1"/>
  <c r="C4" i="1" s="1"/>
  <c r="C6" i="1" s="1"/>
</calcChain>
</file>

<file path=xl/sharedStrings.xml><?xml version="1.0" encoding="utf-8"?>
<sst xmlns="http://schemas.openxmlformats.org/spreadsheetml/2006/main" count="27" uniqueCount="16">
  <si>
    <t>Balance</t>
  </si>
  <si>
    <t>Withdrawal</t>
  </si>
  <si>
    <t>Balance after WD</t>
  </si>
  <si>
    <t>Market performance</t>
  </si>
  <si>
    <t>Balance after perf</t>
  </si>
  <si>
    <t>4% strategy</t>
  </si>
  <si>
    <t>Dynamic SWR</t>
  </si>
  <si>
    <t>4% SWR</t>
  </si>
  <si>
    <t>Historical account balance</t>
  </si>
  <si>
    <t>Withdrawals</t>
  </si>
  <si>
    <t>Age</t>
  </si>
  <si>
    <t>CPI</t>
  </si>
  <si>
    <t>CPI factor</t>
  </si>
  <si>
    <t>CPI-adjusted</t>
  </si>
  <si>
    <t>S&amp;P total return</t>
  </si>
  <si>
    <t>VWELX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</si>
</sst>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rgb="FF373A3C"/>
      <name val="Calibri"/>
      <family val="2"/>
      <scheme val="minor"/>
    </font>
    <font>
      <sz val="15"/>
      <color rgb="FFFF0000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 balance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Sheet3!$B$3:$B$64</c:f>
              <c:numCache>
                <c:formatCode>General</c:formatCode>
                <c:ptCount val="62"/>
                <c:pt idx="0">
                  <c:v>150000</c:v>
                </c:pt>
                <c:pt idx="1">
                  <c:v>144676.79999999999</c:v>
                </c:pt>
                <c:pt idx="2">
                  <c:v>175885.41478178799</c:v>
                </c:pt>
                <c:pt idx="3">
                  <c:v>154930.77089878399</c:v>
                </c:pt>
                <c:pt idx="4">
                  <c:v>182625.987373526</c:v>
                </c:pt>
                <c:pt idx="5">
                  <c:v>205390.71107290901</c:v>
                </c:pt>
                <c:pt idx="6">
                  <c:v>223771.74420770601</c:v>
                </c:pt>
                <c:pt idx="7">
                  <c:v>195337.49097566499</c:v>
                </c:pt>
                <c:pt idx="8">
                  <c:v>233787.67042435601</c:v>
                </c:pt>
                <c:pt idx="9">
                  <c:v>251808.184163859</c:v>
                </c:pt>
                <c:pt idx="10">
                  <c:v>223597.333870756</c:v>
                </c:pt>
                <c:pt idx="11">
                  <c:v>224370.334121386</c:v>
                </c:pt>
                <c:pt idx="12">
                  <c:v>247092.67894936699</c:v>
                </c:pt>
                <c:pt idx="13">
                  <c:v>283902.68450944498</c:v>
                </c:pt>
                <c:pt idx="14">
                  <c:v>234593.72993619301</c:v>
                </c:pt>
                <c:pt idx="15">
                  <c:v>165142.477223908</c:v>
                </c:pt>
                <c:pt idx="16">
                  <c:v>211598.72025872199</c:v>
                </c:pt>
                <c:pt idx="17">
                  <c:v>247744.88734011</c:v>
                </c:pt>
                <c:pt idx="18">
                  <c:v>218546.01529946399</c:v>
                </c:pt>
                <c:pt idx="19">
                  <c:v>218783.21692829</c:v>
                </c:pt>
                <c:pt idx="20">
                  <c:v>241692.201900021</c:v>
                </c:pt>
                <c:pt idx="21">
                  <c:v>297924.44628600602</c:v>
                </c:pt>
                <c:pt idx="22">
                  <c:v>265760.13362420001</c:v>
                </c:pt>
                <c:pt idx="23">
                  <c:v>299235.08720642398</c:v>
                </c:pt>
                <c:pt idx="24">
                  <c:v>341990.33262161701</c:v>
                </c:pt>
                <c:pt idx="25">
                  <c:v>341033.34298535797</c:v>
                </c:pt>
                <c:pt idx="26">
                  <c:v>420497.27443000802</c:v>
                </c:pt>
                <c:pt idx="27">
                  <c:v>472604.62330987997</c:v>
                </c:pt>
                <c:pt idx="28">
                  <c:v>473164.50343435799</c:v>
                </c:pt>
                <c:pt idx="29">
                  <c:v>523786.09940004803</c:v>
                </c:pt>
                <c:pt idx="30">
                  <c:v>656672.16277719196</c:v>
                </c:pt>
                <c:pt idx="31">
                  <c:v>610638.61077419505</c:v>
                </c:pt>
                <c:pt idx="32">
                  <c:v>760670.36585397297</c:v>
                </c:pt>
                <c:pt idx="33">
                  <c:v>788009.92846214504</c:v>
                </c:pt>
                <c:pt idx="34">
                  <c:v>835187.53577470605</c:v>
                </c:pt>
                <c:pt idx="35">
                  <c:v>815754.36649452394</c:v>
                </c:pt>
                <c:pt idx="36">
                  <c:v>1079796.9872727499</c:v>
                </c:pt>
                <c:pt idx="37">
                  <c:v>1288602.7567978201</c:v>
                </c:pt>
                <c:pt idx="38">
                  <c:v>1675064.82304662</c:v>
                </c:pt>
                <c:pt idx="39">
                  <c:v>2111291.1965783001</c:v>
                </c:pt>
                <c:pt idx="40">
                  <c:v>2514614.7778350702</c:v>
                </c:pt>
                <c:pt idx="41">
                  <c:v>2254041.2072957898</c:v>
                </c:pt>
                <c:pt idx="42">
                  <c:v>1954399.7355597101</c:v>
                </c:pt>
                <c:pt idx="43">
                  <c:v>1494061.02225857</c:v>
                </c:pt>
                <c:pt idx="44">
                  <c:v>1874539.2275829499</c:v>
                </c:pt>
                <c:pt idx="45">
                  <c:v>2036009.21917419</c:v>
                </c:pt>
                <c:pt idx="46">
                  <c:v>2094431.63525629</c:v>
                </c:pt>
                <c:pt idx="47">
                  <c:v>2377810.8356483201</c:v>
                </c:pt>
                <c:pt idx="48">
                  <c:v>2463993.5795908198</c:v>
                </c:pt>
                <c:pt idx="49">
                  <c:v>1524813.5005199399</c:v>
                </c:pt>
                <c:pt idx="50">
                  <c:v>1873250.13825693</c:v>
                </c:pt>
                <c:pt idx="51">
                  <c:v>2104474.0149057</c:v>
                </c:pt>
                <c:pt idx="52">
                  <c:v>2102300.3111005202</c:v>
                </c:pt>
                <c:pt idx="53">
                  <c:v>2384657.2552487501</c:v>
                </c:pt>
                <c:pt idx="54">
                  <c:v>3094501.4864871302</c:v>
                </c:pt>
                <c:pt idx="55">
                  <c:v>3463559.4700531298</c:v>
                </c:pt>
                <c:pt idx="56">
                  <c:v>3462627.9861902702</c:v>
                </c:pt>
                <c:pt idx="57">
                  <c:v>3822266.14845439</c:v>
                </c:pt>
                <c:pt idx="58">
                  <c:v>4596102.8640143601</c:v>
                </c:pt>
                <c:pt idx="59">
                  <c:v>4346099.4008149104</c:v>
                </c:pt>
                <c:pt idx="60">
                  <c:v>5646511.9260490499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D41-4E46-91ED-A5BCCA40EE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Sheet3!$G$3:$G$63</c:f>
              <c:numCache>
                <c:formatCode>General</c:formatCode>
                <c:ptCount val="61"/>
                <c:pt idx="0">
                  <c:v>150000</c:v>
                </c:pt>
                <c:pt idx="1">
                  <c:v>145220.48573675301</c:v>
                </c:pt>
                <c:pt idx="2">
                  <c:v>177521.947671781</c:v>
                </c:pt>
                <c:pt idx="3">
                  <c:v>156051.872168984</c:v>
                </c:pt>
                <c:pt idx="4">
                  <c:v>184520.087171753</c:v>
                </c:pt>
                <c:pt idx="5">
                  <c:v>206896.80790607299</c:v>
                </c:pt>
                <c:pt idx="6">
                  <c:v>223897.51663101499</c:v>
                </c:pt>
                <c:pt idx="7">
                  <c:v>193735.81216386301</c:v>
                </c:pt>
                <c:pt idx="8">
                  <c:v>231012.32774910799</c:v>
                </c:pt>
                <c:pt idx="9">
                  <c:v>246675.55179045399</c:v>
                </c:pt>
                <c:pt idx="10">
                  <c:v>216936.97130054401</c:v>
                </c:pt>
                <c:pt idx="11">
                  <c:v>216790.94545877501</c:v>
                </c:pt>
                <c:pt idx="12">
                  <c:v>238010.713787527</c:v>
                </c:pt>
                <c:pt idx="13">
                  <c:v>271876.94416581799</c:v>
                </c:pt>
                <c:pt idx="14">
                  <c:v>222663.62096405399</c:v>
                </c:pt>
                <c:pt idx="15">
                  <c:v>157054.878810175</c:v>
                </c:pt>
                <c:pt idx="16">
                  <c:v>206607.88217107701</c:v>
                </c:pt>
                <c:pt idx="17">
                  <c:v>245212.518395202</c:v>
                </c:pt>
                <c:pt idx="18">
                  <c:v>218022.573858249</c:v>
                </c:pt>
                <c:pt idx="19">
                  <c:v>222424.98382256899</c:v>
                </c:pt>
                <c:pt idx="20">
                  <c:v>252073.84590757199</c:v>
                </c:pt>
                <c:pt idx="21">
                  <c:v>319206.28919631598</c:v>
                </c:pt>
                <c:pt idx="22">
                  <c:v>290085.382982429</c:v>
                </c:pt>
                <c:pt idx="23">
                  <c:v>336754.88961934001</c:v>
                </c:pt>
                <c:pt idx="24">
                  <c:v>393905.49239638698</c:v>
                </c:pt>
                <c:pt idx="25">
                  <c:v>399217.547887102</c:v>
                </c:pt>
                <c:pt idx="26">
                  <c:v>501139.19452211203</c:v>
                </c:pt>
                <c:pt idx="27">
                  <c:v>566237.07315343805</c:v>
                </c:pt>
                <c:pt idx="28">
                  <c:v>566930.78690621501</c:v>
                </c:pt>
                <c:pt idx="29">
                  <c:v>628289.08624001802</c:v>
                </c:pt>
                <c:pt idx="30">
                  <c:v>785526.419311587</c:v>
                </c:pt>
                <c:pt idx="31">
                  <c:v>721864.41651398502</c:v>
                </c:pt>
                <c:pt idx="32">
                  <c:v>892122.11244390497</c:v>
                </c:pt>
                <c:pt idx="33">
                  <c:v>908286.18814303097</c:v>
                </c:pt>
                <c:pt idx="34">
                  <c:v>944582.58058417798</c:v>
                </c:pt>
                <c:pt idx="35">
                  <c:v>902813.55569188204</c:v>
                </c:pt>
                <c:pt idx="36">
                  <c:v>1169809.6956967099</c:v>
                </c:pt>
                <c:pt idx="37">
                  <c:v>1352313.6751858699</c:v>
                </c:pt>
                <c:pt idx="38">
                  <c:v>1692260.5517867501</c:v>
                </c:pt>
                <c:pt idx="39">
                  <c:v>2037464.75183398</c:v>
                </c:pt>
                <c:pt idx="40">
                  <c:v>2303887.6838646298</c:v>
                </c:pt>
                <c:pt idx="41">
                  <c:v>1951432.9141444699</c:v>
                </c:pt>
                <c:pt idx="42">
                  <c:v>1597604.93945737</c:v>
                </c:pt>
                <c:pt idx="43">
                  <c:v>1152694.42497813</c:v>
                </c:pt>
                <c:pt idx="44">
                  <c:v>1368918.17494536</c:v>
                </c:pt>
                <c:pt idx="45">
                  <c:v>1395155.4802769299</c:v>
                </c:pt>
                <c:pt idx="46">
                  <c:v>1339131.3933482401</c:v>
                </c:pt>
                <c:pt idx="47">
                  <c:v>1411128.5196781701</c:v>
                </c:pt>
                <c:pt idx="48">
                  <c:v>1346364.26757502</c:v>
                </c:pt>
                <c:pt idx="49">
                  <c:v>761597.25833494205</c:v>
                </c:pt>
                <c:pt idx="50">
                  <c:v>857288.59260185994</c:v>
                </c:pt>
                <c:pt idx="51">
                  <c:v>868801.61581985001</c:v>
                </c:pt>
                <c:pt idx="52">
                  <c:v>771235.18977155001</c:v>
                </c:pt>
                <c:pt idx="53">
                  <c:v>764960.11098481202</c:v>
                </c:pt>
                <c:pt idx="54">
                  <c:v>847297.360717954</c:v>
                </c:pt>
                <c:pt idx="55">
                  <c:v>782268.04367820802</c:v>
                </c:pt>
                <c:pt idx="56">
                  <c:v>616727.51356972998</c:v>
                </c:pt>
                <c:pt idx="57">
                  <c:v>501279.39907413599</c:v>
                </c:pt>
                <c:pt idx="58">
                  <c:v>390735.559731249</c:v>
                </c:pt>
                <c:pt idx="59">
                  <c:v>174627.36647006401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D41-4E46-91ED-A5BCCA40E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505040"/>
        <c:axId val="2140506672"/>
      </c:lineChart>
      <c:catAx>
        <c:axId val="214050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06672"/>
        <c:crosses val="autoZero"/>
        <c:auto val="1"/>
        <c:lblAlgn val="ctr"/>
        <c:lblOffset val="100"/>
        <c:noMultiLvlLbl val="0"/>
      </c:catAx>
      <c:valAx>
        <c:axId val="2140506672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0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withdrawals over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Sheet3!$A$3:$A$63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cat>
          <c:val>
            <c:numRef>
              <c:f>Sheet3!$D$3:$D$63</c:f>
              <c:numCache>
                <c:formatCode>General</c:formatCode>
                <c:ptCount val="61"/>
                <c:pt idx="0">
                  <c:v>6000</c:v>
                </c:pt>
                <c:pt idx="1">
                  <c:v>6064.28933581206</c:v>
                </c:pt>
                <c:pt idx="2">
                  <c:v>6135.4740577995599</c:v>
                </c:pt>
                <c:pt idx="3">
                  <c:v>6212.5401385837404</c:v>
                </c:pt>
                <c:pt idx="4">
                  <c:v>6294.6763562616097</c:v>
                </c:pt>
                <c:pt idx="5">
                  <c:v>6394.0510393780596</c:v>
                </c:pt>
                <c:pt idx="6">
                  <c:v>6585.2966030082798</c:v>
                </c:pt>
                <c:pt idx="7">
                  <c:v>6768.63275308433</c:v>
                </c:pt>
                <c:pt idx="8">
                  <c:v>7056.0081122190204</c:v>
                </c:pt>
                <c:pt idx="9">
                  <c:v>7439.5132668582</c:v>
                </c:pt>
                <c:pt idx="10">
                  <c:v>7877.3702889978003</c:v>
                </c:pt>
                <c:pt idx="11">
                  <c:v>8210.1740747000094</c:v>
                </c:pt>
                <c:pt idx="12">
                  <c:v>8478.8913300659096</c:v>
                </c:pt>
                <c:pt idx="13">
                  <c:v>9009.6332600980204</c:v>
                </c:pt>
                <c:pt idx="14">
                  <c:v>10001.757647456399</c:v>
                </c:pt>
                <c:pt idx="15">
                  <c:v>10916.0047321277</c:v>
                </c:pt>
                <c:pt idx="16">
                  <c:v>11546.324150752</c:v>
                </c:pt>
                <c:pt idx="17">
                  <c:v>12293.4595234071</c:v>
                </c:pt>
                <c:pt idx="18">
                  <c:v>13231.434848740901</c:v>
                </c:pt>
                <c:pt idx="19">
                  <c:v>14720.229846205801</c:v>
                </c:pt>
                <c:pt idx="20">
                  <c:v>16707.723508534698</c:v>
                </c:pt>
                <c:pt idx="21">
                  <c:v>18441.7103261788</c:v>
                </c:pt>
                <c:pt idx="22">
                  <c:v>19577.4209903667</c:v>
                </c:pt>
                <c:pt idx="23">
                  <c:v>20195.977691397598</c:v>
                </c:pt>
                <c:pt idx="24">
                  <c:v>21078.1815109007</c:v>
                </c:pt>
                <c:pt idx="25">
                  <c:v>21821.8691904681</c:v>
                </c:pt>
                <c:pt idx="26">
                  <c:v>22246.1382457326</c:v>
                </c:pt>
                <c:pt idx="27">
                  <c:v>23042.149738042899</c:v>
                </c:pt>
                <c:pt idx="28">
                  <c:v>23986.817644076302</c:v>
                </c:pt>
                <c:pt idx="29">
                  <c:v>25136.1162751394</c:v>
                </c:pt>
                <c:pt idx="30">
                  <c:v>26498.157850261901</c:v>
                </c:pt>
                <c:pt idx="31">
                  <c:v>27615.413216156801</c:v>
                </c:pt>
                <c:pt idx="32">
                  <c:v>28455.2306912286</c:v>
                </c:pt>
                <c:pt idx="33">
                  <c:v>29300.321108669901</c:v>
                </c:pt>
                <c:pt idx="34">
                  <c:v>30060.841642724299</c:v>
                </c:pt>
                <c:pt idx="35">
                  <c:v>30904.106810883801</c:v>
                </c:pt>
                <c:pt idx="36">
                  <c:v>31811.661314855501</c:v>
                </c:pt>
                <c:pt idx="37">
                  <c:v>32555.348994422799</c:v>
                </c:pt>
                <c:pt idx="38">
                  <c:v>33058.914990704703</c:v>
                </c:pt>
                <c:pt idx="39">
                  <c:v>33783.944566503204</c:v>
                </c:pt>
                <c:pt idx="40">
                  <c:v>34921.480479972903</c:v>
                </c:pt>
                <c:pt idx="41">
                  <c:v>35905.08703735</c:v>
                </c:pt>
                <c:pt idx="42">
                  <c:v>36478.012506337604</c:v>
                </c:pt>
                <c:pt idx="43">
                  <c:v>37316.207537603499</c:v>
                </c:pt>
                <c:pt idx="44">
                  <c:v>38311.576812573898</c:v>
                </c:pt>
                <c:pt idx="45">
                  <c:v>39601.216832854399</c:v>
                </c:pt>
                <c:pt idx="46">
                  <c:v>40877.066080784098</c:v>
                </c:pt>
                <c:pt idx="47">
                  <c:v>42050.498563461202</c:v>
                </c:pt>
                <c:pt idx="48">
                  <c:v>43654.689876626602</c:v>
                </c:pt>
                <c:pt idx="49">
                  <c:v>43514.956903836399</c:v>
                </c:pt>
                <c:pt idx="50">
                  <c:v>44227.006929187002</c:v>
                </c:pt>
                <c:pt idx="51">
                  <c:v>45615.616021632501</c:v>
                </c:pt>
                <c:pt idx="52">
                  <c:v>46561.297955044698</c:v>
                </c:pt>
                <c:pt idx="53">
                  <c:v>47243.941186411997</c:v>
                </c:pt>
                <c:pt idx="54">
                  <c:v>48007.098191651101</c:v>
                </c:pt>
                <c:pt idx="55">
                  <c:v>48065.303363190797</c:v>
                </c:pt>
                <c:pt idx="56">
                  <c:v>48671.083319249599</c:v>
                </c:pt>
                <c:pt idx="57">
                  <c:v>49711.881020787499</c:v>
                </c:pt>
                <c:pt idx="58">
                  <c:v>50924.657765759599</c:v>
                </c:pt>
                <c:pt idx="59">
                  <c:v>51847.422680412303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18-5543-9EE8-B31849AC97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Sheet3!$A$3:$A$63</c:f>
              <c:numCache>
                <c:formatCode>General</c:formatCode>
                <c:ptCount val="6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</c:numCache>
            </c:numRef>
          </c:cat>
          <c:val>
            <c:numRef>
              <c:f>Sheet3!$I$3:$I$62</c:f>
              <c:numCache>
                <c:formatCode>General</c:formatCode>
                <c:ptCount val="60"/>
                <c:pt idx="0">
                  <c:v>5458.8576323746502</c:v>
                </c:pt>
                <c:pt idx="1">
                  <c:v>5318.2494125499898</c:v>
                </c:pt>
                <c:pt idx="2">
                  <c:v>6543.6720401555003</c:v>
                </c:pt>
                <c:pt idx="3">
                  <c:v>5791.2148629965004</c:v>
                </c:pt>
                <c:pt idx="4">
                  <c:v>6895.76719744615</c:v>
                </c:pt>
                <c:pt idx="5">
                  <c:v>7788.3004529691498</c:v>
                </c:pt>
                <c:pt idx="6">
                  <c:v>8491.8993707717309</c:v>
                </c:pt>
                <c:pt idx="7">
                  <c:v>7405.4945730355503</c:v>
                </c:pt>
                <c:pt idx="8">
                  <c:v>8902.16046074724</c:v>
                </c:pt>
                <c:pt idx="9">
                  <c:v>9585.9656696402999</c:v>
                </c:pt>
                <c:pt idx="10">
                  <c:v>8504.1807431214493</c:v>
                </c:pt>
                <c:pt idx="11">
                  <c:v>8575.8166095693596</c:v>
                </c:pt>
                <c:pt idx="12">
                  <c:v>9504.2890389828008</c:v>
                </c:pt>
                <c:pt idx="13">
                  <c:v>10963.397219423099</c:v>
                </c:pt>
                <c:pt idx="14">
                  <c:v>9070.6945256263807</c:v>
                </c:pt>
                <c:pt idx="15">
                  <c:v>6466.0434085156403</c:v>
                </c:pt>
                <c:pt idx="16">
                  <c:v>8600.3576271484399</c:v>
                </c:pt>
                <c:pt idx="17">
                  <c:v>10325.0223186573</c:v>
                </c:pt>
                <c:pt idx="18">
                  <c:v>9290.4193701015192</c:v>
                </c:pt>
                <c:pt idx="19">
                  <c:v>9596.6775851733801</c:v>
                </c:pt>
                <c:pt idx="20">
                  <c:v>11017.895751767801</c:v>
                </c:pt>
                <c:pt idx="21">
                  <c:v>14142.2625032577</c:v>
                </c:pt>
                <c:pt idx="22">
                  <c:v>13034.8773309772</c:v>
                </c:pt>
                <c:pt idx="23">
                  <c:v>15356.805092262</c:v>
                </c:pt>
                <c:pt idx="24">
                  <c:v>18242.042799038001</c:v>
                </c:pt>
                <c:pt idx="25">
                  <c:v>18788.492605760599</c:v>
                </c:pt>
                <c:pt idx="26">
                  <c:v>23986.524804880999</c:v>
                </c:pt>
                <c:pt idx="27">
                  <c:v>27585.494145157601</c:v>
                </c:pt>
                <c:pt idx="28">
                  <c:v>28135.583887590601</c:v>
                </c:pt>
                <c:pt idx="29">
                  <c:v>31792.450723587401</c:v>
                </c:pt>
                <c:pt idx="30">
                  <c:v>40568.301134099704</c:v>
                </c:pt>
                <c:pt idx="31">
                  <c:v>38088.7497370208</c:v>
                </c:pt>
                <c:pt idx="32">
                  <c:v>48146.840056773603</c:v>
                </c:pt>
                <c:pt idx="33">
                  <c:v>50198.814792579302</c:v>
                </c:pt>
                <c:pt idx="34">
                  <c:v>53530.906983820503</c:v>
                </c:pt>
                <c:pt idx="35">
                  <c:v>52537.573938199399</c:v>
                </c:pt>
                <c:pt idx="36">
                  <c:v>70010.024920956697</c:v>
                </c:pt>
                <c:pt idx="37">
                  <c:v>83372.0496709133</c:v>
                </c:pt>
                <c:pt idx="38">
                  <c:v>107671.384082608</c:v>
                </c:pt>
                <c:pt idx="39">
                  <c:v>134054.57018772999</c:v>
                </c:pt>
                <c:pt idx="40">
                  <c:v>157096.799217249</c:v>
                </c:pt>
                <c:pt idx="41">
                  <c:v>138239.247753167</c:v>
                </c:pt>
                <c:pt idx="42">
                  <c:v>117894.509446936</c:v>
                </c:pt>
                <c:pt idx="43">
                  <c:v>88878.622254036003</c:v>
                </c:pt>
                <c:pt idx="44">
                  <c:v>110661.0679135</c:v>
                </c:pt>
                <c:pt idx="45">
                  <c:v>118698.142226949</c:v>
                </c:pt>
                <c:pt idx="46">
                  <c:v>120435.029518743</c:v>
                </c:pt>
                <c:pt idx="47">
                  <c:v>134832.88257984701</c:v>
                </c:pt>
                <c:pt idx="48">
                  <c:v>137479.73053543299</c:v>
                </c:pt>
                <c:pt idx="49">
                  <c:v>83684.406364468698</c:v>
                </c:pt>
                <c:pt idx="50">
                  <c:v>102202.88443234</c:v>
                </c:pt>
                <c:pt idx="51">
                  <c:v>113503.222154635</c:v>
                </c:pt>
                <c:pt idx="52">
                  <c:v>111786.818232919</c:v>
                </c:pt>
                <c:pt idx="53">
                  <c:v>124959.083174589</c:v>
                </c:pt>
                <c:pt idx="54">
                  <c:v>159226.25184451899</c:v>
                </c:pt>
                <c:pt idx="55">
                  <c:v>173935.51894973099</c:v>
                </c:pt>
                <c:pt idx="56">
                  <c:v>168996.71768357701</c:v>
                </c:pt>
                <c:pt idx="57">
                  <c:v>180557.44246964599</c:v>
                </c:pt>
                <c:pt idx="58">
                  <c:v>208109.15681338299</c:v>
                </c:pt>
                <c:pt idx="59">
                  <c:v>183358.73479356701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18-5543-9EE8-B31849AC9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927920"/>
        <c:axId val="2119455664"/>
      </c:lineChart>
      <c:catAx>
        <c:axId val="202592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55664"/>
        <c:crosses val="autoZero"/>
        <c:auto val="1"/>
        <c:lblAlgn val="ctr"/>
        <c:lblOffset val="100"/>
        <c:noMultiLvlLbl val="0"/>
      </c:catAx>
      <c:valAx>
        <c:axId val="2119455664"/>
        <c:scaling>
          <c:logBase val="10"/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9279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 balance over time (CPI adjusted)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Sheet3!$C$3:$C$64</c:f>
              <c:numCache>
                <c:formatCode>General</c:formatCode>
                <c:ptCount val="62"/>
                <c:pt idx="0">
                  <c:v>1296184.2994760857</c:v>
                </c:pt>
                <c:pt idx="1">
                  <c:v>1236945.513436263</c:v>
                </c:pt>
                <c:pt idx="2">
                  <c:v>1486290.3769179764</c:v>
                </c:pt>
                <c:pt idx="3">
                  <c:v>1292976.097225864</c:v>
                </c:pt>
                <c:pt idx="4">
                  <c:v>1504219.641567925</c:v>
                </c:pt>
                <c:pt idx="5">
                  <c:v>1665431.812512211</c:v>
                </c:pt>
                <c:pt idx="6">
                  <c:v>1761809.241180799</c:v>
                </c:pt>
                <c:pt idx="7">
                  <c:v>1496274.9384583365</c:v>
                </c:pt>
                <c:pt idx="8">
                  <c:v>1717882.4417170614</c:v>
                </c:pt>
                <c:pt idx="9">
                  <c:v>1754882.8115664336</c:v>
                </c:pt>
                <c:pt idx="10">
                  <c:v>1471688.2926940785</c:v>
                </c:pt>
                <c:pt idx="11">
                  <c:v>1416890.3465430115</c:v>
                </c:pt>
                <c:pt idx="12">
                  <c:v>1510929.1295893535</c:v>
                </c:pt>
                <c:pt idx="13">
                  <c:v>1633763.2914316936</c:v>
                </c:pt>
                <c:pt idx="14">
                  <c:v>1216101.3113244714</c:v>
                </c:pt>
                <c:pt idx="15">
                  <c:v>784371.54034649325</c:v>
                </c:pt>
                <c:pt idx="16">
                  <c:v>950152.89578189363</c:v>
                </c:pt>
                <c:pt idx="17">
                  <c:v>1044863.8920621055</c:v>
                </c:pt>
                <c:pt idx="18">
                  <c:v>856376.84589326009</c:v>
                </c:pt>
                <c:pt idx="19">
                  <c:v>770591.41439903609</c:v>
                </c:pt>
                <c:pt idx="20">
                  <c:v>750015.6910972097</c:v>
                </c:pt>
                <c:pt idx="21">
                  <c:v>837587.33287777286</c:v>
                </c:pt>
                <c:pt idx="22">
                  <c:v>703816.75567465764</c:v>
                </c:pt>
                <c:pt idx="23">
                  <c:v>768197.56790598517</c:v>
                </c:pt>
                <c:pt idx="24">
                  <c:v>841213.13368312235</c:v>
                </c:pt>
                <c:pt idx="25">
                  <c:v>810273.5121674164</c:v>
                </c:pt>
                <c:pt idx="26">
                  <c:v>980023.79622566921</c:v>
                </c:pt>
                <c:pt idx="27">
                  <c:v>1063415.5176996184</c:v>
                </c:pt>
                <c:pt idx="28">
                  <c:v>1022742.4238120583</c:v>
                </c:pt>
                <c:pt idx="29">
                  <c:v>1080397.8416018032</c:v>
                </c:pt>
                <c:pt idx="30">
                  <c:v>1284868.1491277087</c:v>
                </c:pt>
                <c:pt idx="31">
                  <c:v>1146464.2753247079</c:v>
                </c:pt>
                <c:pt idx="32">
                  <c:v>1385990.0186494689</c:v>
                </c:pt>
                <c:pt idx="33">
                  <c:v>1394395.7724090239</c:v>
                </c:pt>
                <c:pt idx="34">
                  <c:v>1440487.9063009305</c:v>
                </c:pt>
                <c:pt idx="35">
                  <c:v>1368576.280936891</c:v>
                </c:pt>
                <c:pt idx="36">
                  <c:v>1759874.045438149</c:v>
                </c:pt>
                <c:pt idx="37">
                  <c:v>2052217.7930380332</c:v>
                </c:pt>
                <c:pt idx="38">
                  <c:v>2627053.2895689528</c:v>
                </c:pt>
                <c:pt idx="39">
                  <c:v>3240139.1368102436</c:v>
                </c:pt>
                <c:pt idx="40">
                  <c:v>3733416.1772130998</c:v>
                </c:pt>
                <c:pt idx="41">
                  <c:v>3254868.3935574912</c:v>
                </c:pt>
                <c:pt idx="42">
                  <c:v>2777856.3279965245</c:v>
                </c:pt>
                <c:pt idx="43">
                  <c:v>2075857.7222074461</c:v>
                </c:pt>
                <c:pt idx="44">
                  <c:v>2536824.876806221</c:v>
                </c:pt>
                <c:pt idx="45">
                  <c:v>2665622.8263338818</c:v>
                </c:pt>
                <c:pt idx="46">
                  <c:v>2656516.4015892684</c:v>
                </c:pt>
                <c:pt idx="47">
                  <c:v>2931787.9218125409</c:v>
                </c:pt>
                <c:pt idx="48">
                  <c:v>2926408.2201284184</c:v>
                </c:pt>
                <c:pt idx="49">
                  <c:v>1816793.6085378211</c:v>
                </c:pt>
                <c:pt idx="50">
                  <c:v>2196011.6508971462</c:v>
                </c:pt>
                <c:pt idx="51">
                  <c:v>2391975.7439930704</c:v>
                </c:pt>
                <c:pt idx="52">
                  <c:v>2340972.2551769707</c:v>
                </c:pt>
                <c:pt idx="53">
                  <c:v>2617020.1159565635</c:v>
                </c:pt>
                <c:pt idx="54">
                  <c:v>3342042.6500076028</c:v>
                </c:pt>
                <c:pt idx="55">
                  <c:v>3736097.2068294226</c:v>
                </c:pt>
                <c:pt idx="56">
                  <c:v>3688597.5060285311</c:v>
                </c:pt>
                <c:pt idx="57">
                  <c:v>3986455.1741123153</c:v>
                </c:pt>
                <c:pt idx="58">
                  <c:v>4679372.8201948376</c:v>
                </c:pt>
                <c:pt idx="59">
                  <c:v>4346099.4008149104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F-0344-9793-C1D3341C82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Sheet3!$H$3:$H$63</c:f>
              <c:numCache>
                <c:formatCode>General</c:formatCode>
                <c:ptCount val="61"/>
                <c:pt idx="0">
                  <c:v>1296184.2994760857</c:v>
                </c:pt>
                <c:pt idx="1">
                  <c:v>1241593.8719346258</c:v>
                </c:pt>
                <c:pt idx="2">
                  <c:v>1500119.625289276</c:v>
                </c:pt>
                <c:pt idx="3">
                  <c:v>1302332.2576356328</c:v>
                </c:pt>
                <c:pt idx="4">
                  <c:v>1519820.6092098167</c:v>
                </c:pt>
                <c:pt idx="5">
                  <c:v>1677644.1543731086</c:v>
                </c:pt>
                <c:pt idx="6">
                  <c:v>1762799.4779886501</c:v>
                </c:pt>
                <c:pt idx="7">
                  <c:v>1484006.162743092</c:v>
                </c:pt>
                <c:pt idx="8">
                  <c:v>1697489.0974363191</c:v>
                </c:pt>
                <c:pt idx="9">
                  <c:v>1719112.8529366672</c:v>
                </c:pt>
                <c:pt idx="10">
                  <c:v>1427850.6607778387</c:v>
                </c:pt>
                <c:pt idx="11">
                  <c:v>1369026.7879722912</c:v>
                </c:pt>
                <c:pt idx="12">
                  <c:v>1455394.4784807642</c:v>
                </c:pt>
                <c:pt idx="13">
                  <c:v>1564559.2500551378</c:v>
                </c:pt>
                <c:pt idx="14">
                  <c:v>1154257.2834844769</c:v>
                </c:pt>
                <c:pt idx="15">
                  <c:v>745958.15251240763</c:v>
                </c:pt>
                <c:pt idx="16">
                  <c:v>927742.2722414661</c:v>
                </c:pt>
                <c:pt idx="17">
                  <c:v>1034183.627777655</c:v>
                </c:pt>
                <c:pt idx="18">
                  <c:v>854325.73034295696</c:v>
                </c:pt>
                <c:pt idx="19">
                  <c:v>783418.33202724636</c:v>
                </c:pt>
                <c:pt idx="20">
                  <c:v>782231.85630170186</c:v>
                </c:pt>
                <c:pt idx="21">
                  <c:v>897419.2878052243</c:v>
                </c:pt>
                <c:pt idx="22">
                  <c:v>768237.69741189794</c:v>
                </c:pt>
                <c:pt idx="23">
                  <c:v>864518.56164704415</c:v>
                </c:pt>
                <c:pt idx="24">
                  <c:v>968911.81424235681</c:v>
                </c:pt>
                <c:pt idx="25">
                  <c:v>948515.47890797909</c:v>
                </c:pt>
                <c:pt idx="26">
                  <c:v>1167970.3192339784</c:v>
                </c:pt>
                <c:pt idx="27">
                  <c:v>1274099.449283978</c:v>
                </c:pt>
                <c:pt idx="28">
                  <c:v>1225417.7203184448</c:v>
                </c:pt>
                <c:pt idx="29">
                  <c:v>1295953.0110730205</c:v>
                </c:pt>
                <c:pt idx="30">
                  <c:v>1536988.9781885711</c:v>
                </c:pt>
                <c:pt idx="31">
                  <c:v>1355288.9557903011</c:v>
                </c:pt>
                <c:pt idx="32">
                  <c:v>1625503.5016062383</c:v>
                </c:pt>
                <c:pt idx="33">
                  <c:v>1607226.4766458347</c:v>
                </c:pt>
                <c:pt idx="34">
                  <c:v>1629166.7745878263</c:v>
                </c:pt>
                <c:pt idx="35">
                  <c:v>1514633.9010573975</c:v>
                </c:pt>
                <c:pt idx="36">
                  <c:v>1906578.5011664603</c:v>
                </c:pt>
                <c:pt idx="37">
                  <c:v>2153683.2599067059</c:v>
                </c:pt>
                <c:pt idx="38">
                  <c:v>2654021.8552816105</c:v>
                </c:pt>
                <c:pt idx="39">
                  <c:v>3126839.7713151821</c:v>
                </c:pt>
                <c:pt idx="40">
                  <c:v>3420552.374557937</c:v>
                </c:pt>
                <c:pt idx="41">
                  <c:v>2817897.6026870473</c:v>
                </c:pt>
                <c:pt idx="42">
                  <c:v>2270731.4731800286</c:v>
                </c:pt>
                <c:pt idx="43">
                  <c:v>1601560.83840477</c:v>
                </c:pt>
                <c:pt idx="44">
                  <c:v>1852564.9553844237</c:v>
                </c:pt>
                <c:pt idx="45">
                  <c:v>1826592.070157429</c:v>
                </c:pt>
                <c:pt idx="46">
                  <c:v>1698515.4590053628</c:v>
                </c:pt>
                <c:pt idx="47">
                  <c:v>1739890.1073598915</c:v>
                </c:pt>
                <c:pt idx="48">
                  <c:v>1599034.7915488519</c:v>
                </c:pt>
                <c:pt idx="49">
                  <c:v>907432.30614828644</c:v>
                </c:pt>
                <c:pt idx="50">
                  <c:v>1004999.6522550299</c:v>
                </c:pt>
                <c:pt idx="51">
                  <c:v>987492.54049410927</c:v>
                </c:pt>
                <c:pt idx="52">
                  <c:v>858792.71003210091</c:v>
                </c:pt>
                <c:pt idx="53">
                  <c:v>839498.42013786302</c:v>
                </c:pt>
                <c:pt idx="54">
                  <c:v>915075.95944729098</c:v>
                </c:pt>
                <c:pt idx="55">
                  <c:v>843822.51214333484</c:v>
                </c:pt>
                <c:pt idx="56">
                  <c:v>656974.86923952808</c:v>
                </c:pt>
                <c:pt idx="57">
                  <c:v>522812.32559461234</c:v>
                </c:pt>
                <c:pt idx="58">
                  <c:v>397814.71655163338</c:v>
                </c:pt>
                <c:pt idx="59">
                  <c:v>174627.36647006401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F-0344-9793-C1D3341C8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505040"/>
        <c:axId val="2140506672"/>
      </c:lineChart>
      <c:catAx>
        <c:axId val="214050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06672"/>
        <c:crosses val="autoZero"/>
        <c:auto val="1"/>
        <c:lblAlgn val="ctr"/>
        <c:lblOffset val="100"/>
        <c:noMultiLvlLbl val="0"/>
      </c:catAx>
      <c:valAx>
        <c:axId val="21405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0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withdrawals over time (CPI</a:t>
            </a:r>
            <a:r>
              <a:rPr lang="en-US" baseline="0"/>
              <a:t> adjusted)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Sheet3!$E$3:$E$63</c:f>
              <c:numCache>
                <c:formatCode>General</c:formatCode>
                <c:ptCount val="61"/>
                <c:pt idx="0">
                  <c:v>51847.371979043433</c:v>
                </c:pt>
                <c:pt idx="1">
                  <c:v>51847.949955432414</c:v>
                </c:pt>
                <c:pt idx="2">
                  <c:v>51846.800721088613</c:v>
                </c:pt>
                <c:pt idx="3">
                  <c:v>51846.807807422316</c:v>
                </c:pt>
                <c:pt idx="4">
                  <c:v>51846.815168948531</c:v>
                </c:pt>
                <c:pt idx="5">
                  <c:v>51846.823822655198</c:v>
                </c:pt>
                <c:pt idx="6">
                  <c:v>51847.638101830431</c:v>
                </c:pt>
                <c:pt idx="7">
                  <c:v>51847.371979043404</c:v>
                </c:pt>
                <c:pt idx="8">
                  <c:v>51847.86872033179</c:v>
                </c:pt>
                <c:pt idx="9">
                  <c:v>51846.900853446132</c:v>
                </c:pt>
                <c:pt idx="10">
                  <c:v>51847.816925380932</c:v>
                </c:pt>
                <c:pt idx="11">
                  <c:v>51846.945076021737</c:v>
                </c:pt>
                <c:pt idx="12">
                  <c:v>51846.958605537504</c:v>
                </c:pt>
                <c:pt idx="13">
                  <c:v>51847.371979043419</c:v>
                </c:pt>
                <c:pt idx="14">
                  <c:v>51847.722417515317</c:v>
                </c:pt>
                <c:pt idx="15">
                  <c:v>51847.371979043106</c:v>
                </c:pt>
                <c:pt idx="16">
                  <c:v>51847.068423001088</c:v>
                </c:pt>
                <c:pt idx="17">
                  <c:v>51847.657089694825</c:v>
                </c:pt>
                <c:pt idx="18">
                  <c:v>51847.636878121055</c:v>
                </c:pt>
                <c:pt idx="19">
                  <c:v>51847.133874005478</c:v>
                </c:pt>
                <c:pt idx="20">
                  <c:v>51847.162198052116</c:v>
                </c:pt>
                <c:pt idx="21">
                  <c:v>51847.181922694508</c:v>
                </c:pt>
                <c:pt idx="22">
                  <c:v>51847.192948062737</c:v>
                </c:pt>
                <c:pt idx="23">
                  <c:v>51847.19843135462</c:v>
                </c:pt>
                <c:pt idx="24">
                  <c:v>51847.205694976554</c:v>
                </c:pt>
                <c:pt idx="25">
                  <c:v>51847.371979043339</c:v>
                </c:pt>
                <c:pt idx="26">
                  <c:v>51847.529533922869</c:v>
                </c:pt>
                <c:pt idx="27">
                  <c:v>51847.52409103392</c:v>
                </c:pt>
                <c:pt idx="28">
                  <c:v>51847.371979043244</c:v>
                </c:pt>
                <c:pt idx="29">
                  <c:v>51847.511419296126</c:v>
                </c:pt>
                <c:pt idx="30">
                  <c:v>51847.239706903572</c:v>
                </c:pt>
                <c:pt idx="31">
                  <c:v>51847.498900394603</c:v>
                </c:pt>
                <c:pt idx="32">
                  <c:v>51847.248804197487</c:v>
                </c:pt>
                <c:pt idx="33">
                  <c:v>51847.371979043375</c:v>
                </c:pt>
                <c:pt idx="34">
                  <c:v>51847.371979043339</c:v>
                </c:pt>
                <c:pt idx="35">
                  <c:v>51847.258564689175</c:v>
                </c:pt>
                <c:pt idx="36">
                  <c:v>51847.261800279208</c:v>
                </c:pt>
                <c:pt idx="37">
                  <c:v>51847.371979043346</c:v>
                </c:pt>
                <c:pt idx="38">
                  <c:v>51847.26595711815</c:v>
                </c:pt>
                <c:pt idx="39">
                  <c:v>51847.268232426017</c:v>
                </c:pt>
                <c:pt idx="40">
                  <c:v>51847.472346602714</c:v>
                </c:pt>
                <c:pt idx="41">
                  <c:v>51847.469597065508</c:v>
                </c:pt>
                <c:pt idx="42">
                  <c:v>51847.468063869092</c:v>
                </c:pt>
                <c:pt idx="43">
                  <c:v>51847.371979043412</c:v>
                </c:pt>
                <c:pt idx="44">
                  <c:v>51847.280493098733</c:v>
                </c:pt>
                <c:pt idx="45">
                  <c:v>51847.460485994452</c:v>
                </c:pt>
                <c:pt idx="46">
                  <c:v>51847.286234846892</c:v>
                </c:pt>
                <c:pt idx="47">
                  <c:v>51847.330303269257</c:v>
                </c:pt>
                <c:pt idx="48">
                  <c:v>51847.311762610945</c:v>
                </c:pt>
                <c:pt idx="49">
                  <c:v>51847.452525657165</c:v>
                </c:pt>
                <c:pt idx="50">
                  <c:v>51847.332354224192</c:v>
                </c:pt>
                <c:pt idx="51">
                  <c:v>51847.371979043339</c:v>
                </c:pt>
                <c:pt idx="52">
                  <c:v>51847.353159895989</c:v>
                </c:pt>
                <c:pt idx="53">
                  <c:v>51847.42762079322</c:v>
                </c:pt>
                <c:pt idx="54">
                  <c:v>51847.371979043353</c:v>
                </c:pt>
                <c:pt idx="55">
                  <c:v>51847.426669960238</c:v>
                </c:pt>
                <c:pt idx="56">
                  <c:v>51847.335972298672</c:v>
                </c:pt>
                <c:pt idx="57">
                  <c:v>51847.301473318345</c:v>
                </c:pt>
                <c:pt idx="58">
                  <c:v>51847.285945790551</c:v>
                </c:pt>
                <c:pt idx="59">
                  <c:v>51847.422680412303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A8-ED48-A1AC-AB0F36F1E3CD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Sheet3!$J$3:$J$62</c:f>
              <c:numCache>
                <c:formatCode>General</c:formatCode>
                <c:ptCount val="60"/>
                <c:pt idx="0">
                  <c:v>47171.237041061468</c:v>
                </c:pt>
                <c:pt idx="1">
                  <c:v>45469.520684648487</c:v>
                </c:pt>
                <c:pt idx="2">
                  <c:v>55296.209722998581</c:v>
                </c:pt>
                <c:pt idx="3">
                  <c:v>48330.634052324342</c:v>
                </c:pt>
                <c:pt idx="4">
                  <c:v>56797.768002550802</c:v>
                </c:pt>
                <c:pt idx="5">
                  <c:v>63152.239319984234</c:v>
                </c:pt>
                <c:pt idx="6">
                  <c:v>66858.784336578596</c:v>
                </c:pt>
                <c:pt idx="7">
                  <c:v>56725.700126366086</c:v>
                </c:pt>
                <c:pt idx="8">
                  <c:v>65413.480193831208</c:v>
                </c:pt>
                <c:pt idx="9">
                  <c:v>66805.796808299725</c:v>
                </c:pt>
                <c:pt idx="10">
                  <c:v>55973.401032771224</c:v>
                </c:pt>
                <c:pt idx="11">
                  <c:v>54155.964135830312</c:v>
                </c:pt>
                <c:pt idx="12">
                  <c:v>58117.088802855862</c:v>
                </c:pt>
                <c:pt idx="13">
                  <c:v>63090.618383645015</c:v>
                </c:pt>
                <c:pt idx="14">
                  <c:v>47021.220517011381</c:v>
                </c:pt>
                <c:pt idx="15">
                  <c:v>30711.543835013093</c:v>
                </c:pt>
                <c:pt idx="16">
                  <c:v>38618.63953715549</c:v>
                </c:pt>
                <c:pt idx="17">
                  <c:v>43545.774531726332</c:v>
                </c:pt>
                <c:pt idx="18">
                  <c:v>36404.690455194497</c:v>
                </c:pt>
                <c:pt idx="19">
                  <c:v>33801.118100910637</c:v>
                </c:pt>
                <c:pt idx="20">
                  <c:v>34190.57227223854</c:v>
                </c:pt>
                <c:pt idx="21">
                  <c:v>39759.677591510721</c:v>
                </c:pt>
                <c:pt idx="22">
                  <c:v>34520.471331032313</c:v>
                </c:pt>
                <c:pt idx="23">
                  <c:v>39424.054287269617</c:v>
                </c:pt>
                <c:pt idx="24">
                  <c:v>44870.993487230568</c:v>
                </c:pt>
                <c:pt idx="25">
                  <c:v>44640.262323718882</c:v>
                </c:pt>
                <c:pt idx="26">
                  <c:v>55903.727626785054</c:v>
                </c:pt>
                <c:pt idx="27">
                  <c:v>62070.578852839812</c:v>
                </c:pt>
                <c:pt idx="28">
                  <c:v>60814.906975696067</c:v>
                </c:pt>
                <c:pt idx="29">
                  <c:v>65577.332388810551</c:v>
                </c:pt>
                <c:pt idx="30">
                  <c:v>79377.383336884552</c:v>
                </c:pt>
                <c:pt idx="31">
                  <c:v>71511.021567919248</c:v>
                </c:pt>
                <c:pt idx="32">
                  <c:v>87726.619497375155</c:v>
                </c:pt>
                <c:pt idx="33">
                  <c:v>88827.580209960157</c:v>
                </c:pt>
                <c:pt idx="34">
                  <c:v>92327.316704968456</c:v>
                </c:pt>
                <c:pt idx="35">
                  <c:v>88141.333351073801</c:v>
                </c:pt>
                <c:pt idx="36">
                  <c:v>114103.69470474168</c:v>
                </c:pt>
                <c:pt idx="37">
                  <c:v>132777.61736431232</c:v>
                </c:pt>
                <c:pt idx="38">
                  <c:v>168864.18952562832</c:v>
                </c:pt>
                <c:pt idx="39">
                  <c:v>205729.77334319643</c:v>
                </c:pt>
                <c:pt idx="40">
                  <c:v>233239.59469093036</c:v>
                </c:pt>
                <c:pt idx="41">
                  <c:v>199619.49089686773</c:v>
                </c:pt>
                <c:pt idx="42">
                  <c:v>167567.56724050004</c:v>
                </c:pt>
                <c:pt idx="43">
                  <c:v>123488.51325114671</c:v>
                </c:pt>
                <c:pt idx="44">
                  <c:v>149758.26904347193</c:v>
                </c:pt>
                <c:pt idx="45">
                  <c:v>155404.24590607465</c:v>
                </c:pt>
                <c:pt idx="46">
                  <c:v>152756.30192783952</c:v>
                </c:pt>
                <c:pt idx="47">
                  <c:v>166245.94803101037</c:v>
                </c:pt>
                <c:pt idx="48">
                  <c:v>163280.38225113481</c:v>
                </c:pt>
                <c:pt idx="49">
                  <c:v>99708.780493749495</c:v>
                </c:pt>
                <c:pt idx="50">
                  <c:v>119812.46945352141</c:v>
                </c:pt>
                <c:pt idx="51">
                  <c:v>129009.41153749975</c:v>
                </c:pt>
                <c:pt idx="52">
                  <c:v>124477.85818039675</c:v>
                </c:pt>
                <c:pt idx="53">
                  <c:v>137135.19358792566</c:v>
                </c:pt>
                <c:pt idx="54">
                  <c:v>171963.37665014961</c:v>
                </c:pt>
                <c:pt idx="55">
                  <c:v>187622.01490553524</c:v>
                </c:pt>
                <c:pt idx="56">
                  <c:v>180025.36624227365</c:v>
                </c:pt>
                <c:pt idx="57">
                  <c:v>188313.45667770051</c:v>
                </c:pt>
                <c:pt idx="58">
                  <c:v>211879.57729380511</c:v>
                </c:pt>
                <c:pt idx="59">
                  <c:v>183358.73479356701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A8-ED48-A1AC-AB0F36F1E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927920"/>
        <c:axId val="2119455664"/>
      </c:lineChart>
      <c:catAx>
        <c:axId val="202592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55664"/>
        <c:crosses val="autoZero"/>
        <c:auto val="1"/>
        <c:lblAlgn val="ctr"/>
        <c:lblOffset val="100"/>
        <c:noMultiLvlLbl val="0"/>
      </c:catAx>
      <c:valAx>
        <c:axId val="21194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9279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546100</xdr:colOff>
      <xdr:row>1</xdr:row>
      <xdr:rowOff>146050</xdr:rowOff>
    </xdr:from>
    <xdr:to>
      <xdr:col>21</xdr:col>
      <xdr:colOff>266700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04522-8222-124F-9C22-903CCD835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22</xdr:row>
      <xdr:rowOff>107950</xdr:rowOff>
    </xdr:from>
    <xdr:to>
      <xdr:col>22</xdr:col>
      <xdr:colOff>139700</xdr:colOff>
      <xdr:row>43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A91D3A-9443-4E4C-BC73-40F26F225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241300</xdr:colOff>
      <xdr:row>1</xdr:row>
      <xdr:rowOff>177800</xdr:rowOff>
    </xdr:from>
    <xdr:to>
      <xdr:col>29</xdr:col>
      <xdr:colOff>787400</xdr:colOff>
      <xdr:row>20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C4CFB1-284C-2049-A043-80AA6AEC8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241300</xdr:colOff>
      <xdr:row>22</xdr:row>
      <xdr:rowOff>127000</xdr:rowOff>
    </xdr:from>
    <xdr:to>
      <xdr:col>30</xdr:col>
      <xdr:colOff>101600</xdr:colOff>
      <xdr:row>40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B42066-3931-5848-A967-9809AF874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0CC3-4FE2-FD47-AA8D-0DD8DBF0345A}">
  <dimension ref="A1:G15"/>
  <sheetViews>
    <sheetView workbookViewId="0">
      <selection activeCell="A8" sqref="A8"/>
    </sheetView>
  </sheetViews>
  <sheetFormatPr baseColWidth="10" defaultRowHeight="16" x14ac:dyDescent="0.2"/>
  <cols>
    <col min="1" max="1" width="19" customWidth="1"/>
    <col min="5" max="5" width="19.1640625" customWidth="1"/>
  </cols>
  <sheetData>
    <row r="1" spans="1:7" x14ac:dyDescent="0.2">
      <c r="A1" s="2" t="s">
        <v>5</v>
      </c>
    </row>
    <row r="2" spans="1:7" x14ac:dyDescent="0.2">
      <c r="A2" t="s">
        <v>0</v>
      </c>
      <c r="B2">
        <v>100</v>
      </c>
      <c r="C2">
        <f>B6</f>
        <v>101.76</v>
      </c>
    </row>
    <row r="3" spans="1:7" x14ac:dyDescent="0.2">
      <c r="A3" t="s">
        <v>1</v>
      </c>
      <c r="B3">
        <f>-B2*(0.04)</f>
        <v>-4</v>
      </c>
      <c r="C3">
        <f>B3*(1.02)</f>
        <v>-4.08</v>
      </c>
      <c r="F3" s="1"/>
      <c r="G3" s="1"/>
    </row>
    <row r="4" spans="1:7" x14ac:dyDescent="0.2">
      <c r="A4" t="s">
        <v>2</v>
      </c>
      <c r="B4">
        <f>B2+B3</f>
        <v>96</v>
      </c>
      <c r="C4">
        <f>C2+C3</f>
        <v>97.68</v>
      </c>
    </row>
    <row r="5" spans="1:7" x14ac:dyDescent="0.2">
      <c r="A5" t="s">
        <v>3</v>
      </c>
      <c r="B5" s="1">
        <v>0.06</v>
      </c>
      <c r="C5" s="1">
        <v>-0.06</v>
      </c>
    </row>
    <row r="6" spans="1:7" x14ac:dyDescent="0.2">
      <c r="A6" t="s">
        <v>4</v>
      </c>
      <c r="B6">
        <f>B4*(1 + B5)</f>
        <v>101.76</v>
      </c>
      <c r="C6">
        <f>C4*(1 + C5)</f>
        <v>91.819199999999995</v>
      </c>
    </row>
    <row r="8" spans="1:7" x14ac:dyDescent="0.2">
      <c r="A8" s="2" t="s">
        <v>6</v>
      </c>
      <c r="F8" s="1"/>
      <c r="G8" s="1"/>
    </row>
    <row r="9" spans="1:7" x14ac:dyDescent="0.2">
      <c r="A9" t="s">
        <v>0</v>
      </c>
      <c r="B9">
        <v>100</v>
      </c>
      <c r="C9">
        <f>B13</f>
        <v>101.29147999999999</v>
      </c>
    </row>
    <row r="10" spans="1:7" x14ac:dyDescent="0.2">
      <c r="A10" t="s">
        <v>1</v>
      </c>
      <c r="B10">
        <v>-4.4420000000000002</v>
      </c>
      <c r="C10">
        <v>-4.5190000000000001</v>
      </c>
    </row>
    <row r="11" spans="1:7" x14ac:dyDescent="0.2">
      <c r="A11" t="s">
        <v>2</v>
      </c>
      <c r="B11">
        <f>B9+B10</f>
        <v>95.557999999999993</v>
      </c>
      <c r="C11">
        <f>C9+C10</f>
        <v>96.772479999999987</v>
      </c>
    </row>
    <row r="12" spans="1:7" x14ac:dyDescent="0.2">
      <c r="A12" t="s">
        <v>3</v>
      </c>
      <c r="B12" s="1">
        <v>0.06</v>
      </c>
      <c r="C12" s="3">
        <v>-0.06</v>
      </c>
    </row>
    <row r="13" spans="1:7" x14ac:dyDescent="0.2">
      <c r="A13" t="s">
        <v>4</v>
      </c>
      <c r="B13">
        <f>B11*(1+B12)</f>
        <v>101.29147999999999</v>
      </c>
      <c r="C13">
        <f>C11*(1+C12)</f>
        <v>90.966131199999978</v>
      </c>
    </row>
    <row r="15" spans="1:7" x14ac:dyDescent="0.2">
      <c r="B15" s="1"/>
      <c r="C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B62AC-7EC0-184D-B92C-8AF4F5BD096C}">
  <dimension ref="A1:E62"/>
  <sheetViews>
    <sheetView tabSelected="1" topLeftCell="A40" workbookViewId="0">
      <selection activeCell="E63" sqref="E63"/>
    </sheetView>
  </sheetViews>
  <sheetFormatPr baseColWidth="10" defaultRowHeight="16" x14ac:dyDescent="0.2"/>
  <sheetData>
    <row r="1" spans="1:5" x14ac:dyDescent="0.2">
      <c r="A1" t="s">
        <v>14</v>
      </c>
      <c r="D1" t="s">
        <v>15</v>
      </c>
    </row>
    <row r="2" spans="1:5" ht="20" x14ac:dyDescent="0.25">
      <c r="A2" s="4">
        <v>2020</v>
      </c>
      <c r="B2" s="5">
        <v>-10.49</v>
      </c>
      <c r="D2">
        <v>2020</v>
      </c>
    </row>
    <row r="3" spans="1:5" ht="20" x14ac:dyDescent="0.25">
      <c r="A3" s="4">
        <v>2019</v>
      </c>
      <c r="B3" s="4">
        <v>31.49</v>
      </c>
      <c r="D3">
        <v>2019</v>
      </c>
      <c r="E3">
        <v>22.51</v>
      </c>
    </row>
    <row r="4" spans="1:5" ht="20" x14ac:dyDescent="0.25">
      <c r="A4" s="4">
        <v>2018</v>
      </c>
      <c r="B4" s="5">
        <v>-4.38</v>
      </c>
      <c r="D4">
        <v>2018</v>
      </c>
      <c r="E4">
        <v>3.42</v>
      </c>
    </row>
    <row r="5" spans="1:5" ht="20" x14ac:dyDescent="0.25">
      <c r="A5" s="4">
        <v>2017</v>
      </c>
      <c r="B5" s="4">
        <v>21.83</v>
      </c>
      <c r="D5">
        <v>2017</v>
      </c>
      <c r="E5">
        <v>14.72</v>
      </c>
    </row>
    <row r="6" spans="1:5" ht="20" x14ac:dyDescent="0.25">
      <c r="A6" s="4">
        <v>2016</v>
      </c>
      <c r="B6" s="4">
        <v>11.96</v>
      </c>
      <c r="D6">
        <v>2016</v>
      </c>
      <c r="E6">
        <v>11.01</v>
      </c>
    </row>
    <row r="7" spans="1:5" ht="20" x14ac:dyDescent="0.25">
      <c r="A7" s="4">
        <v>2015</v>
      </c>
      <c r="B7" s="4">
        <v>1.38</v>
      </c>
      <c r="D7">
        <v>2015</v>
      </c>
      <c r="E7">
        <v>0.06</v>
      </c>
    </row>
    <row r="8" spans="1:5" ht="20" x14ac:dyDescent="0.25">
      <c r="A8" s="4">
        <v>2014</v>
      </c>
      <c r="B8" s="4">
        <v>13.69</v>
      </c>
      <c r="D8">
        <v>2014</v>
      </c>
      <c r="E8">
        <v>9.82</v>
      </c>
    </row>
    <row r="9" spans="1:5" ht="20" x14ac:dyDescent="0.25">
      <c r="A9" s="4">
        <v>2013</v>
      </c>
      <c r="B9" s="4">
        <v>32.39</v>
      </c>
      <c r="D9">
        <v>2013</v>
      </c>
      <c r="E9">
        <v>19.66</v>
      </c>
    </row>
    <row r="10" spans="1:5" ht="20" x14ac:dyDescent="0.25">
      <c r="A10" s="4">
        <v>2012</v>
      </c>
      <c r="B10" s="4">
        <v>16</v>
      </c>
      <c r="D10">
        <v>2012</v>
      </c>
      <c r="E10">
        <v>12.57</v>
      </c>
    </row>
    <row r="11" spans="1:5" ht="20" x14ac:dyDescent="0.25">
      <c r="A11" s="4">
        <v>2011</v>
      </c>
      <c r="B11" s="4">
        <v>2.11</v>
      </c>
      <c r="D11">
        <v>2011</v>
      </c>
      <c r="E11">
        <v>3.85</v>
      </c>
    </row>
    <row r="12" spans="1:5" ht="20" x14ac:dyDescent="0.25">
      <c r="A12" s="4">
        <v>2010</v>
      </c>
      <c r="B12" s="4">
        <v>15.06</v>
      </c>
      <c r="D12">
        <v>2010</v>
      </c>
      <c r="E12">
        <v>10.94</v>
      </c>
    </row>
    <row r="13" spans="1:5" ht="20" x14ac:dyDescent="0.25">
      <c r="A13" s="4">
        <v>2009</v>
      </c>
      <c r="B13" s="4">
        <v>26.46</v>
      </c>
      <c r="D13">
        <v>2009</v>
      </c>
      <c r="E13">
        <v>22.2</v>
      </c>
    </row>
    <row r="14" spans="1:5" ht="20" x14ac:dyDescent="0.25">
      <c r="A14" s="4">
        <v>2008</v>
      </c>
      <c r="B14" s="5">
        <v>-37</v>
      </c>
      <c r="D14">
        <v>2008</v>
      </c>
      <c r="E14">
        <v>-22.3</v>
      </c>
    </row>
    <row r="15" spans="1:5" ht="20" x14ac:dyDescent="0.25">
      <c r="A15" s="4">
        <v>2007</v>
      </c>
      <c r="B15" s="4">
        <v>5.49</v>
      </c>
      <c r="D15">
        <v>2007</v>
      </c>
      <c r="E15">
        <v>8.34</v>
      </c>
    </row>
    <row r="16" spans="1:5" ht="20" x14ac:dyDescent="0.25">
      <c r="A16" s="4">
        <v>2006</v>
      </c>
      <c r="B16" s="4">
        <v>15.79</v>
      </c>
      <c r="D16">
        <v>2006</v>
      </c>
      <c r="E16">
        <v>14.97</v>
      </c>
    </row>
    <row r="17" spans="1:5" ht="20" x14ac:dyDescent="0.25">
      <c r="A17" s="4">
        <v>2005</v>
      </c>
      <c r="B17" s="4">
        <v>4.91</v>
      </c>
      <c r="D17">
        <v>2005</v>
      </c>
      <c r="E17">
        <v>6.82</v>
      </c>
    </row>
    <row r="18" spans="1:5" ht="20" x14ac:dyDescent="0.25">
      <c r="A18" s="4">
        <v>2004</v>
      </c>
      <c r="B18" s="4">
        <v>10.88</v>
      </c>
      <c r="D18">
        <v>2004</v>
      </c>
      <c r="E18">
        <v>11.17</v>
      </c>
    </row>
    <row r="19" spans="1:5" ht="20" x14ac:dyDescent="0.25">
      <c r="A19" s="4">
        <v>2003</v>
      </c>
      <c r="B19" s="4">
        <v>28.68</v>
      </c>
      <c r="D19">
        <v>2003</v>
      </c>
      <c r="E19">
        <v>20.75</v>
      </c>
    </row>
    <row r="20" spans="1:5" ht="20" x14ac:dyDescent="0.25">
      <c r="A20" s="4">
        <v>2002</v>
      </c>
      <c r="B20" s="5">
        <v>-22.1</v>
      </c>
      <c r="D20">
        <v>2002</v>
      </c>
      <c r="E20">
        <v>-6.9</v>
      </c>
    </row>
    <row r="21" spans="1:5" ht="20" x14ac:dyDescent="0.25">
      <c r="A21" s="4">
        <v>2001</v>
      </c>
      <c r="B21" s="5">
        <v>-11.89</v>
      </c>
      <c r="D21">
        <v>2001</v>
      </c>
      <c r="E21">
        <v>4.1900000000000004</v>
      </c>
    </row>
    <row r="22" spans="1:5" ht="20" x14ac:dyDescent="0.25">
      <c r="A22" s="4">
        <v>2000</v>
      </c>
      <c r="B22" s="5">
        <v>-9.1</v>
      </c>
      <c r="D22">
        <v>2000</v>
      </c>
      <c r="E22">
        <v>10.4</v>
      </c>
    </row>
    <row r="23" spans="1:5" ht="20" x14ac:dyDescent="0.25">
      <c r="A23" s="4">
        <v>1999</v>
      </c>
      <c r="B23" s="4">
        <v>21.04</v>
      </c>
      <c r="D23">
        <v>1999</v>
      </c>
      <c r="E23">
        <v>4.41</v>
      </c>
    </row>
    <row r="24" spans="1:5" ht="20" x14ac:dyDescent="0.25">
      <c r="A24" s="4">
        <v>1998</v>
      </c>
      <c r="B24" s="4">
        <v>28.58</v>
      </c>
      <c r="D24">
        <v>1998</v>
      </c>
      <c r="E24">
        <v>12.06</v>
      </c>
    </row>
    <row r="25" spans="1:5" ht="20" x14ac:dyDescent="0.25">
      <c r="A25" s="4">
        <v>1997</v>
      </c>
      <c r="B25" s="4">
        <v>33.36</v>
      </c>
      <c r="D25">
        <v>1997</v>
      </c>
      <c r="E25">
        <v>23.23</v>
      </c>
    </row>
    <row r="26" spans="1:5" ht="20" x14ac:dyDescent="0.25">
      <c r="A26" s="4">
        <v>1996</v>
      </c>
      <c r="B26" s="4">
        <v>22.96</v>
      </c>
      <c r="D26">
        <v>1996</v>
      </c>
      <c r="E26">
        <v>16.190000000000001</v>
      </c>
    </row>
    <row r="27" spans="1:5" ht="20" x14ac:dyDescent="0.25">
      <c r="A27" s="4">
        <v>1995</v>
      </c>
      <c r="B27" s="4">
        <v>37.58</v>
      </c>
      <c r="D27">
        <v>1995</v>
      </c>
      <c r="E27">
        <v>32.92</v>
      </c>
    </row>
    <row r="28" spans="1:5" ht="20" x14ac:dyDescent="0.25">
      <c r="A28" s="4">
        <v>1994</v>
      </c>
      <c r="B28" s="4">
        <v>1.32</v>
      </c>
      <c r="D28">
        <v>1994</v>
      </c>
      <c r="E28">
        <v>-0.49</v>
      </c>
    </row>
    <row r="29" spans="1:5" ht="20" x14ac:dyDescent="0.25">
      <c r="A29" s="4">
        <v>1993</v>
      </c>
      <c r="B29" s="4">
        <v>10.08</v>
      </c>
      <c r="D29">
        <v>1993</v>
      </c>
      <c r="E29">
        <v>13.52</v>
      </c>
    </row>
    <row r="30" spans="1:5" ht="20" x14ac:dyDescent="0.25">
      <c r="A30" s="4">
        <v>1992</v>
      </c>
      <c r="B30" s="4">
        <v>7.62</v>
      </c>
      <c r="D30">
        <v>1992</v>
      </c>
      <c r="E30">
        <v>7.93</v>
      </c>
    </row>
    <row r="31" spans="1:5" ht="20" x14ac:dyDescent="0.25">
      <c r="A31" s="4">
        <v>1991</v>
      </c>
      <c r="B31" s="4">
        <v>30.47</v>
      </c>
      <c r="D31">
        <v>1991</v>
      </c>
      <c r="E31">
        <v>23.65</v>
      </c>
    </row>
    <row r="32" spans="1:5" ht="20" x14ac:dyDescent="0.25">
      <c r="A32" s="4">
        <v>1990</v>
      </c>
      <c r="B32" s="5">
        <v>-3.1</v>
      </c>
      <c r="D32">
        <v>1990</v>
      </c>
      <c r="E32">
        <v>-2.81</v>
      </c>
    </row>
    <row r="33" spans="1:5" ht="20" x14ac:dyDescent="0.25">
      <c r="A33" s="4">
        <v>1989</v>
      </c>
      <c r="B33" s="4">
        <v>31.69</v>
      </c>
      <c r="D33">
        <v>1989</v>
      </c>
      <c r="E33">
        <v>21.6</v>
      </c>
    </row>
    <row r="34" spans="1:5" ht="20" x14ac:dyDescent="0.25">
      <c r="A34" s="4">
        <v>1988</v>
      </c>
      <c r="B34" s="4">
        <v>16.61</v>
      </c>
      <c r="D34">
        <v>1988</v>
      </c>
      <c r="E34">
        <v>16.11</v>
      </c>
    </row>
    <row r="35" spans="1:5" ht="20" x14ac:dyDescent="0.25">
      <c r="A35" s="4">
        <v>1987</v>
      </c>
      <c r="B35" s="4">
        <v>5.25</v>
      </c>
      <c r="D35">
        <v>1987</v>
      </c>
      <c r="E35">
        <v>2.2799999999999998</v>
      </c>
    </row>
    <row r="36" spans="1:5" ht="20" x14ac:dyDescent="0.25">
      <c r="A36" s="4">
        <v>1986</v>
      </c>
      <c r="B36" s="4">
        <v>18.670000000000002</v>
      </c>
      <c r="D36">
        <v>1986</v>
      </c>
      <c r="E36">
        <v>18.399999999999999</v>
      </c>
    </row>
    <row r="37" spans="1:5" ht="20" x14ac:dyDescent="0.25">
      <c r="A37" s="4">
        <v>1985</v>
      </c>
      <c r="B37" s="4">
        <v>31.73</v>
      </c>
      <c r="D37">
        <v>1985</v>
      </c>
      <c r="E37">
        <v>28.53</v>
      </c>
    </row>
    <row r="38" spans="1:5" ht="20" x14ac:dyDescent="0.25">
      <c r="A38" s="4">
        <v>1984</v>
      </c>
      <c r="B38" s="4">
        <v>6.27</v>
      </c>
      <c r="D38">
        <v>1984</v>
      </c>
      <c r="E38">
        <v>10.7</v>
      </c>
    </row>
    <row r="39" spans="1:5" ht="20" x14ac:dyDescent="0.25">
      <c r="A39" s="4">
        <v>1983</v>
      </c>
      <c r="B39" s="4">
        <v>22.56</v>
      </c>
      <c r="D39">
        <v>1983</v>
      </c>
      <c r="E39">
        <v>23.57</v>
      </c>
    </row>
    <row r="40" spans="1:5" ht="20" x14ac:dyDescent="0.25">
      <c r="A40" s="4">
        <v>1982</v>
      </c>
      <c r="B40" s="4">
        <v>21.55</v>
      </c>
      <c r="D40">
        <v>1982</v>
      </c>
      <c r="E40">
        <v>24.55</v>
      </c>
    </row>
    <row r="41" spans="1:5" ht="20" x14ac:dyDescent="0.25">
      <c r="A41" s="4">
        <v>1981</v>
      </c>
      <c r="B41" s="5">
        <v>-4.91</v>
      </c>
      <c r="D41">
        <v>1981</v>
      </c>
      <c r="E41">
        <v>2.9</v>
      </c>
    </row>
    <row r="42" spans="1:5" ht="20" x14ac:dyDescent="0.25">
      <c r="A42" s="4">
        <v>1980</v>
      </c>
      <c r="B42" s="4">
        <v>32.42</v>
      </c>
      <c r="D42">
        <v>1980</v>
      </c>
      <c r="E42">
        <v>22.58</v>
      </c>
    </row>
    <row r="43" spans="1:5" ht="20" x14ac:dyDescent="0.25">
      <c r="A43" s="4">
        <v>1979</v>
      </c>
      <c r="B43" s="4">
        <v>18.440000000000001</v>
      </c>
      <c r="D43">
        <v>1979</v>
      </c>
      <c r="E43">
        <v>13.54</v>
      </c>
    </row>
    <row r="44" spans="1:5" ht="20" x14ac:dyDescent="0.25">
      <c r="A44" s="4">
        <v>1978</v>
      </c>
      <c r="B44" s="4">
        <v>6.56</v>
      </c>
      <c r="D44">
        <v>1978</v>
      </c>
      <c r="E44">
        <v>5.32</v>
      </c>
    </row>
    <row r="45" spans="1:5" ht="20" x14ac:dyDescent="0.25">
      <c r="A45" s="4">
        <v>1977</v>
      </c>
      <c r="B45" s="5">
        <v>-7.18</v>
      </c>
      <c r="D45">
        <v>1977</v>
      </c>
      <c r="E45">
        <v>-4.38</v>
      </c>
    </row>
    <row r="46" spans="1:5" ht="20" x14ac:dyDescent="0.25">
      <c r="A46" s="4">
        <v>1976</v>
      </c>
      <c r="B46" s="4">
        <v>23.84</v>
      </c>
      <c r="D46">
        <v>1976</v>
      </c>
      <c r="E46">
        <v>23.36</v>
      </c>
    </row>
    <row r="47" spans="1:5" ht="20" x14ac:dyDescent="0.25">
      <c r="A47" s="4">
        <v>1975</v>
      </c>
      <c r="B47" s="4">
        <v>37.200000000000003</v>
      </c>
      <c r="D47">
        <v>1975</v>
      </c>
      <c r="E47">
        <v>25.18</v>
      </c>
    </row>
    <row r="48" spans="1:5" ht="20" x14ac:dyDescent="0.25">
      <c r="A48" s="4">
        <v>1974</v>
      </c>
      <c r="B48" s="5">
        <v>-26.47</v>
      </c>
      <c r="D48">
        <v>1974</v>
      </c>
      <c r="E48">
        <v>-17.73</v>
      </c>
    </row>
    <row r="49" spans="1:5" ht="20" x14ac:dyDescent="0.25">
      <c r="A49" s="4">
        <v>1973</v>
      </c>
      <c r="B49" s="5">
        <v>-14.66</v>
      </c>
      <c r="D49">
        <v>1973</v>
      </c>
      <c r="E49">
        <v>-11.83</v>
      </c>
    </row>
    <row r="50" spans="1:5" ht="20" x14ac:dyDescent="0.25">
      <c r="A50" s="4">
        <v>1972</v>
      </c>
      <c r="B50" s="4">
        <v>18.98</v>
      </c>
      <c r="D50">
        <v>1972</v>
      </c>
      <c r="E50">
        <v>10.99</v>
      </c>
    </row>
    <row r="51" spans="1:5" ht="20" x14ac:dyDescent="0.25">
      <c r="A51" s="4">
        <v>1971</v>
      </c>
      <c r="B51" s="4">
        <v>14.31</v>
      </c>
      <c r="D51">
        <v>1971</v>
      </c>
      <c r="E51">
        <v>8.8800000000000008</v>
      </c>
    </row>
    <row r="52" spans="1:5" ht="20" x14ac:dyDescent="0.25">
      <c r="A52" s="4">
        <v>1970</v>
      </c>
      <c r="B52" s="4">
        <v>4.01</v>
      </c>
      <c r="D52">
        <v>1970</v>
      </c>
      <c r="E52">
        <v>6.4</v>
      </c>
    </row>
    <row r="53" spans="1:5" ht="20" x14ac:dyDescent="0.25">
      <c r="A53" s="4">
        <v>1969</v>
      </c>
      <c r="B53" s="5">
        <v>-8.5</v>
      </c>
      <c r="D53">
        <v>1969</v>
      </c>
      <c r="E53">
        <v>-7.83</v>
      </c>
    </row>
    <row r="54" spans="1:5" ht="20" x14ac:dyDescent="0.25">
      <c r="A54" s="4">
        <v>1968</v>
      </c>
      <c r="B54" s="4">
        <v>11.06</v>
      </c>
      <c r="D54">
        <v>1968</v>
      </c>
      <c r="E54">
        <v>7.91</v>
      </c>
    </row>
    <row r="55" spans="1:5" ht="20" x14ac:dyDescent="0.25">
      <c r="A55" s="4">
        <v>1967</v>
      </c>
      <c r="B55" s="4">
        <v>23.98</v>
      </c>
      <c r="D55">
        <v>1967</v>
      </c>
      <c r="E55">
        <v>8.16</v>
      </c>
    </row>
    <row r="56" spans="1:5" ht="20" x14ac:dyDescent="0.25">
      <c r="A56" s="4">
        <v>1966</v>
      </c>
      <c r="B56" s="5">
        <v>-10.06</v>
      </c>
      <c r="D56">
        <v>1966</v>
      </c>
      <c r="E56">
        <v>-6.61</v>
      </c>
    </row>
    <row r="57" spans="1:5" ht="20" x14ac:dyDescent="0.25">
      <c r="A57" s="4">
        <v>1965</v>
      </c>
      <c r="B57" s="4">
        <v>12.45</v>
      </c>
      <c r="D57">
        <v>1965</v>
      </c>
      <c r="E57">
        <v>5.44</v>
      </c>
    </row>
    <row r="58" spans="1:5" ht="20" x14ac:dyDescent="0.25">
      <c r="A58" s="4">
        <v>1964</v>
      </c>
      <c r="B58" s="4">
        <v>16.48</v>
      </c>
      <c r="D58">
        <v>1964</v>
      </c>
      <c r="E58">
        <v>10.85</v>
      </c>
    </row>
    <row r="59" spans="1:5" ht="20" x14ac:dyDescent="0.25">
      <c r="A59" s="4">
        <v>1963</v>
      </c>
      <c r="B59" s="4">
        <v>22.8</v>
      </c>
      <c r="D59">
        <v>1963</v>
      </c>
      <c r="E59">
        <v>11.92</v>
      </c>
    </row>
    <row r="60" spans="1:5" ht="20" x14ac:dyDescent="0.25">
      <c r="A60" s="4">
        <v>1962</v>
      </c>
      <c r="B60" s="5">
        <v>-8.73</v>
      </c>
      <c r="D60">
        <v>1962</v>
      </c>
      <c r="E60">
        <v>-5.17</v>
      </c>
    </row>
    <row r="61" spans="1:5" ht="20" x14ac:dyDescent="0.25">
      <c r="A61" s="4">
        <v>1961</v>
      </c>
      <c r="B61" s="4">
        <v>26.89</v>
      </c>
      <c r="D61">
        <v>1961</v>
      </c>
      <c r="E61">
        <v>18.97</v>
      </c>
    </row>
    <row r="62" spans="1:5" ht="20" x14ac:dyDescent="0.25">
      <c r="A62" s="4">
        <v>1960</v>
      </c>
      <c r="B62" s="4">
        <v>0.47</v>
      </c>
      <c r="D62">
        <v>1960</v>
      </c>
      <c r="E62">
        <v>5.17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94AE-2AEC-314E-A995-D566FCB9AEF3}">
  <dimension ref="A1:M64"/>
  <sheetViews>
    <sheetView topLeftCell="M14" zoomScaleNormal="100" workbookViewId="0">
      <selection activeCell="B3" sqref="B3:B63"/>
    </sheetView>
  </sheetViews>
  <sheetFormatPr baseColWidth="10" defaultRowHeight="16" x14ac:dyDescent="0.2"/>
  <cols>
    <col min="1" max="1" width="26" customWidth="1"/>
    <col min="2" max="2" width="26.83203125" customWidth="1"/>
    <col min="3" max="4" width="12.5" customWidth="1"/>
    <col min="5" max="5" width="12.33203125" customWidth="1"/>
    <col min="7" max="7" width="22.6640625" customWidth="1"/>
    <col min="8" max="8" width="12.1640625" customWidth="1"/>
    <col min="9" max="9" width="14.33203125" customWidth="1"/>
    <col min="10" max="10" width="21.1640625" customWidth="1"/>
  </cols>
  <sheetData>
    <row r="1" spans="1:13" x14ac:dyDescent="0.2">
      <c r="B1" t="s">
        <v>7</v>
      </c>
      <c r="G1" t="s">
        <v>6</v>
      </c>
    </row>
    <row r="2" spans="1:13" x14ac:dyDescent="0.2">
      <c r="A2" t="s">
        <v>10</v>
      </c>
      <c r="B2" t="s">
        <v>8</v>
      </c>
      <c r="C2" t="s">
        <v>13</v>
      </c>
      <c r="D2" t="s">
        <v>9</v>
      </c>
      <c r="E2" t="s">
        <v>13</v>
      </c>
      <c r="G2" t="s">
        <v>8</v>
      </c>
      <c r="H2" t="s">
        <v>13</v>
      </c>
      <c r="I2" t="s">
        <v>9</v>
      </c>
      <c r="J2" t="s">
        <v>13</v>
      </c>
      <c r="L2" t="s">
        <v>11</v>
      </c>
      <c r="M2" t="s">
        <v>12</v>
      </c>
    </row>
    <row r="3" spans="1:13" x14ac:dyDescent="0.2">
      <c r="A3">
        <v>40</v>
      </c>
      <c r="B3" s="6">
        <v>150000</v>
      </c>
      <c r="C3">
        <f>B3*M3</f>
        <v>1296184.2994760857</v>
      </c>
      <c r="D3" s="6">
        <v>6000</v>
      </c>
      <c r="E3">
        <f>D3*M3</f>
        <v>51847.371979043433</v>
      </c>
      <c r="G3" s="6">
        <v>150000</v>
      </c>
      <c r="H3">
        <f>G3*M3</f>
        <v>1296184.2994760857</v>
      </c>
      <c r="I3" s="6">
        <v>5458.8576323746502</v>
      </c>
      <c r="J3">
        <f>I3*M3</f>
        <v>47171.237041061468</v>
      </c>
      <c r="L3" s="7">
        <v>29.585000000000001</v>
      </c>
      <c r="M3">
        <f>$L$62/L3</f>
        <v>8.641228663173905</v>
      </c>
    </row>
    <row r="4" spans="1:13" x14ac:dyDescent="0.2">
      <c r="A4">
        <v>41</v>
      </c>
      <c r="B4" s="6">
        <v>144676.79999999999</v>
      </c>
      <c r="C4">
        <f t="shared" ref="C4:C64" si="0">B4*M4</f>
        <v>1236945.513436263</v>
      </c>
      <c r="D4" s="6">
        <v>6064.28933581206</v>
      </c>
      <c r="E4">
        <f t="shared" ref="E4:E63" si="1">D4*M4</f>
        <v>51847.949955432414</v>
      </c>
      <c r="G4" s="6">
        <v>145220.48573675301</v>
      </c>
      <c r="H4">
        <f t="shared" ref="H4:H62" si="2">G4*M4</f>
        <v>1241593.8719346258</v>
      </c>
      <c r="I4" s="6">
        <v>5318.2494125499898</v>
      </c>
      <c r="J4">
        <f t="shared" ref="J4:J62" si="3">I4*M4</f>
        <v>45469.520684648487</v>
      </c>
      <c r="L4" s="7">
        <v>29.901666666666667</v>
      </c>
      <c r="M4">
        <f>$L$62/L4</f>
        <v>8.549715734908867</v>
      </c>
    </row>
    <row r="5" spans="1:13" x14ac:dyDescent="0.2">
      <c r="A5">
        <v>42</v>
      </c>
      <c r="B5" s="6">
        <v>175885.41478178799</v>
      </c>
      <c r="C5">
        <f t="shared" si="0"/>
        <v>1486290.3769179764</v>
      </c>
      <c r="D5" s="6">
        <v>6135.4740577995599</v>
      </c>
      <c r="E5">
        <f t="shared" si="1"/>
        <v>51846.800721088613</v>
      </c>
      <c r="G5" s="6">
        <v>177521.947671781</v>
      </c>
      <c r="H5">
        <f t="shared" si="2"/>
        <v>1500119.625289276</v>
      </c>
      <c r="I5" s="6">
        <v>6543.6720401555003</v>
      </c>
      <c r="J5">
        <f t="shared" si="3"/>
        <v>55296.209722998581</v>
      </c>
      <c r="L5" s="7">
        <v>30.253333333333334</v>
      </c>
      <c r="M5">
        <f>$L$62/L5</f>
        <v>8.4503332966064342</v>
      </c>
    </row>
    <row r="6" spans="1:13" x14ac:dyDescent="0.2">
      <c r="A6">
        <v>43</v>
      </c>
      <c r="B6" s="6">
        <v>154930.77089878399</v>
      </c>
      <c r="C6">
        <f t="shared" si="0"/>
        <v>1292976.097225864</v>
      </c>
      <c r="D6" s="6">
        <v>6212.5401385837404</v>
      </c>
      <c r="E6">
        <f t="shared" si="1"/>
        <v>51846.807807422316</v>
      </c>
      <c r="G6" s="6">
        <v>156051.872168984</v>
      </c>
      <c r="H6">
        <f t="shared" si="2"/>
        <v>1302332.2576356328</v>
      </c>
      <c r="I6" s="6">
        <v>5791.2148629965004</v>
      </c>
      <c r="J6">
        <f t="shared" si="3"/>
        <v>48330.634052324342</v>
      </c>
      <c r="L6" s="7">
        <v>30.633333333333333</v>
      </c>
      <c r="M6">
        <f>$L$62/L6</f>
        <v>8.3455087051142538</v>
      </c>
    </row>
    <row r="7" spans="1:13" x14ac:dyDescent="0.2">
      <c r="A7">
        <v>44</v>
      </c>
      <c r="B7" s="6">
        <v>182625.987373526</v>
      </c>
      <c r="C7">
        <f t="shared" si="0"/>
        <v>1504219.641567925</v>
      </c>
      <c r="D7" s="6">
        <v>6294.6763562616097</v>
      </c>
      <c r="E7">
        <f t="shared" si="1"/>
        <v>51846.815168948531</v>
      </c>
      <c r="G7" s="6">
        <v>184520.087171753</v>
      </c>
      <c r="H7">
        <f t="shared" si="2"/>
        <v>1519820.6092098167</v>
      </c>
      <c r="I7" s="6">
        <v>6895.76719744615</v>
      </c>
      <c r="J7">
        <f t="shared" si="3"/>
        <v>56797.768002550802</v>
      </c>
      <c r="L7" s="7">
        <v>31.038333333333334</v>
      </c>
      <c r="M7">
        <f>$L$62/L7</f>
        <v>8.2366133276056477</v>
      </c>
    </row>
    <row r="8" spans="1:13" x14ac:dyDescent="0.2">
      <c r="A8">
        <v>45</v>
      </c>
      <c r="B8" s="6">
        <v>205390.71107290901</v>
      </c>
      <c r="C8">
        <f t="shared" si="0"/>
        <v>1665431.812512211</v>
      </c>
      <c r="D8" s="6">
        <v>6394.0510393780596</v>
      </c>
      <c r="E8">
        <f t="shared" si="1"/>
        <v>51846.823822655198</v>
      </c>
      <c r="G8" s="6">
        <v>206896.80790607299</v>
      </c>
      <c r="H8">
        <f t="shared" si="2"/>
        <v>1677644.1543731086</v>
      </c>
      <c r="I8" s="6">
        <v>7788.3004529691498</v>
      </c>
      <c r="J8">
        <f t="shared" si="3"/>
        <v>63152.239319984234</v>
      </c>
      <c r="L8" s="7">
        <v>31.528333333333332</v>
      </c>
      <c r="M8">
        <f>$L$62/L8</f>
        <v>8.1086033726277957</v>
      </c>
    </row>
    <row r="9" spans="1:13" x14ac:dyDescent="0.2">
      <c r="A9">
        <v>46</v>
      </c>
      <c r="B9" s="6">
        <v>223771.74420770601</v>
      </c>
      <c r="C9">
        <f t="shared" si="0"/>
        <v>1761809.241180799</v>
      </c>
      <c r="D9" s="6">
        <v>6585.2966030082798</v>
      </c>
      <c r="E9">
        <f t="shared" si="1"/>
        <v>51847.638101830431</v>
      </c>
      <c r="G9" s="6">
        <v>223897.51663101499</v>
      </c>
      <c r="H9">
        <f t="shared" si="2"/>
        <v>1762799.4779886501</v>
      </c>
      <c r="I9" s="6">
        <v>8491.8993707717309</v>
      </c>
      <c r="J9">
        <f t="shared" si="3"/>
        <v>66858.784336578596</v>
      </c>
      <c r="L9" s="7">
        <v>32.470833333333331</v>
      </c>
      <c r="M9">
        <f>$L$62/L9</f>
        <v>7.873242653663544</v>
      </c>
    </row>
    <row r="10" spans="1:13" x14ac:dyDescent="0.2">
      <c r="A10">
        <v>47</v>
      </c>
      <c r="B10" s="6">
        <v>195337.49097566499</v>
      </c>
      <c r="C10">
        <f t="shared" si="0"/>
        <v>1496274.9384583365</v>
      </c>
      <c r="D10" s="6">
        <v>6768.63275308433</v>
      </c>
      <c r="E10">
        <f t="shared" si="1"/>
        <v>51847.371979043404</v>
      </c>
      <c r="G10" s="6">
        <v>193735.81216386301</v>
      </c>
      <c r="H10">
        <f t="shared" si="2"/>
        <v>1484006.162743092</v>
      </c>
      <c r="I10" s="6">
        <v>7405.4945730355503</v>
      </c>
      <c r="J10">
        <f t="shared" si="3"/>
        <v>56725.700126366086</v>
      </c>
      <c r="L10" s="7">
        <v>33.375</v>
      </c>
      <c r="M10">
        <f>$L$62/L10</f>
        <v>7.6599475655430709</v>
      </c>
    </row>
    <row r="11" spans="1:13" x14ac:dyDescent="0.2">
      <c r="A11">
        <v>48</v>
      </c>
      <c r="B11" s="6">
        <v>233787.67042435601</v>
      </c>
      <c r="C11">
        <f t="shared" si="0"/>
        <v>1717882.4417170614</v>
      </c>
      <c r="D11" s="6">
        <v>7056.0081122190204</v>
      </c>
      <c r="E11">
        <f t="shared" si="1"/>
        <v>51847.86872033179</v>
      </c>
      <c r="G11" s="6">
        <v>231012.32774910799</v>
      </c>
      <c r="H11">
        <f t="shared" si="2"/>
        <v>1697489.0974363191</v>
      </c>
      <c r="I11" s="6">
        <v>8902.16046074724</v>
      </c>
      <c r="J11">
        <f t="shared" si="3"/>
        <v>65413.480193831208</v>
      </c>
      <c r="L11" s="7">
        <v>34.791666666666664</v>
      </c>
      <c r="M11">
        <f>$L$62/L11</f>
        <v>7.348045508982036</v>
      </c>
    </row>
    <row r="12" spans="1:13" x14ac:dyDescent="0.2">
      <c r="A12">
        <v>49</v>
      </c>
      <c r="B12" s="6">
        <v>251808.184163859</v>
      </c>
      <c r="C12">
        <f t="shared" si="0"/>
        <v>1754882.8115664336</v>
      </c>
      <c r="D12" s="6">
        <v>7439.5132668582</v>
      </c>
      <c r="E12">
        <f t="shared" si="1"/>
        <v>51846.900853446132</v>
      </c>
      <c r="G12" s="6">
        <v>246675.55179045399</v>
      </c>
      <c r="H12">
        <f t="shared" si="2"/>
        <v>1719112.8529366672</v>
      </c>
      <c r="I12" s="6">
        <v>9585.9656696402999</v>
      </c>
      <c r="J12">
        <f t="shared" si="3"/>
        <v>66805.796808299725</v>
      </c>
      <c r="L12" s="7">
        <v>36.68333333333333</v>
      </c>
      <c r="M12">
        <f>$L$62/L12</f>
        <v>6.9691253975465699</v>
      </c>
    </row>
    <row r="13" spans="1:13" x14ac:dyDescent="0.2">
      <c r="A13">
        <v>50</v>
      </c>
      <c r="B13" s="6">
        <v>223597.333870756</v>
      </c>
      <c r="C13">
        <f t="shared" si="0"/>
        <v>1471688.2926940785</v>
      </c>
      <c r="D13" s="6">
        <v>7877.3702889978003</v>
      </c>
      <c r="E13">
        <f t="shared" si="1"/>
        <v>51847.816925380932</v>
      </c>
      <c r="G13" s="6">
        <v>216936.97130054401</v>
      </c>
      <c r="H13">
        <f t="shared" si="2"/>
        <v>1427850.6607778387</v>
      </c>
      <c r="I13" s="6">
        <v>8504.1807431214493</v>
      </c>
      <c r="J13">
        <f t="shared" si="3"/>
        <v>55973.401032771224</v>
      </c>
      <c r="L13" s="7">
        <v>38.841666666666669</v>
      </c>
      <c r="M13">
        <f>$L$62/L13</f>
        <v>6.5818686977043548</v>
      </c>
    </row>
    <row r="14" spans="1:13" x14ac:dyDescent="0.2">
      <c r="A14">
        <v>51</v>
      </c>
      <c r="B14" s="6">
        <v>224370.334121386</v>
      </c>
      <c r="C14">
        <f t="shared" si="0"/>
        <v>1416890.3465430115</v>
      </c>
      <c r="D14" s="6">
        <v>8210.1740747000094</v>
      </c>
      <c r="E14">
        <f t="shared" si="1"/>
        <v>51846.945076021737</v>
      </c>
      <c r="G14" s="6">
        <v>216790.94545877501</v>
      </c>
      <c r="H14">
        <f t="shared" si="2"/>
        <v>1369026.7879722912</v>
      </c>
      <c r="I14" s="6">
        <v>8575.8166095693596</v>
      </c>
      <c r="J14">
        <f t="shared" si="3"/>
        <v>54155.964135830312</v>
      </c>
      <c r="L14" s="7">
        <v>40.483333333333334</v>
      </c>
      <c r="M14">
        <f>$L$62/L14</f>
        <v>6.3149629477151086</v>
      </c>
    </row>
    <row r="15" spans="1:13" x14ac:dyDescent="0.2">
      <c r="A15">
        <v>52</v>
      </c>
      <c r="B15" s="6">
        <v>247092.67894936699</v>
      </c>
      <c r="C15">
        <f t="shared" si="0"/>
        <v>1510929.1295893535</v>
      </c>
      <c r="D15" s="6">
        <v>8478.8913300659096</v>
      </c>
      <c r="E15">
        <f t="shared" si="1"/>
        <v>51846.958605537504</v>
      </c>
      <c r="G15" s="6">
        <v>238010.713787527</v>
      </c>
      <c r="H15">
        <f t="shared" si="2"/>
        <v>1455394.4784807642</v>
      </c>
      <c r="I15" s="6">
        <v>9504.2890389828008</v>
      </c>
      <c r="J15">
        <f t="shared" si="3"/>
        <v>58117.088802855862</v>
      </c>
      <c r="L15" s="7">
        <v>41.80833333333333</v>
      </c>
      <c r="M15">
        <f>$L$62/L15</f>
        <v>6.1148275862068964</v>
      </c>
    </row>
    <row r="16" spans="1:13" x14ac:dyDescent="0.2">
      <c r="A16">
        <v>53</v>
      </c>
      <c r="B16" s="6">
        <v>283902.68450944498</v>
      </c>
      <c r="C16">
        <f t="shared" si="0"/>
        <v>1633763.2914316936</v>
      </c>
      <c r="D16" s="6">
        <v>9009.6332600980204</v>
      </c>
      <c r="E16">
        <f t="shared" si="1"/>
        <v>51847.371979043419</v>
      </c>
      <c r="G16" s="6">
        <v>271876.94416581799</v>
      </c>
      <c r="H16">
        <f t="shared" si="2"/>
        <v>1564559.2500551378</v>
      </c>
      <c r="I16" s="6">
        <v>10963.397219423099</v>
      </c>
      <c r="J16">
        <f t="shared" si="3"/>
        <v>63090.618383645015</v>
      </c>
      <c r="L16" s="7">
        <v>44.424999999999997</v>
      </c>
      <c r="M16">
        <f>$L$62/L16</f>
        <v>5.7546595385481147</v>
      </c>
    </row>
    <row r="17" spans="1:13" x14ac:dyDescent="0.2">
      <c r="A17">
        <v>54</v>
      </c>
      <c r="B17" s="6">
        <v>234593.72993619301</v>
      </c>
      <c r="C17">
        <f t="shared" si="0"/>
        <v>1216101.3113244714</v>
      </c>
      <c r="D17" s="6">
        <v>10001.757647456399</v>
      </c>
      <c r="E17">
        <f t="shared" si="1"/>
        <v>51847.722417515317</v>
      </c>
      <c r="G17" s="6">
        <v>222663.62096405399</v>
      </c>
      <c r="H17">
        <f t="shared" si="2"/>
        <v>1154257.2834844769</v>
      </c>
      <c r="I17" s="6">
        <v>9070.6945256263807</v>
      </c>
      <c r="J17">
        <f t="shared" si="3"/>
        <v>47021.220517011381</v>
      </c>
      <c r="L17" s="7">
        <v>49.31666666666667</v>
      </c>
      <c r="M17">
        <f>$L$62/L17</f>
        <v>5.1838611017235543</v>
      </c>
    </row>
    <row r="18" spans="1:13" x14ac:dyDescent="0.2">
      <c r="A18">
        <v>55</v>
      </c>
      <c r="B18" s="6">
        <v>165142.477223908</v>
      </c>
      <c r="C18">
        <f t="shared" si="0"/>
        <v>784371.54034649325</v>
      </c>
      <c r="D18" s="6">
        <v>10916.0047321277</v>
      </c>
      <c r="E18">
        <f t="shared" si="1"/>
        <v>51847.371979043106</v>
      </c>
      <c r="G18" s="6">
        <v>157054.878810175</v>
      </c>
      <c r="H18">
        <f t="shared" si="2"/>
        <v>745958.15251240763</v>
      </c>
      <c r="I18" s="6">
        <v>6466.0434085156403</v>
      </c>
      <c r="J18">
        <f t="shared" si="3"/>
        <v>30711.543835013093</v>
      </c>
      <c r="L18" s="7">
        <v>53.825000000000003</v>
      </c>
      <c r="M18">
        <f>$L$62/L18</f>
        <v>4.7496655829075705</v>
      </c>
    </row>
    <row r="19" spans="1:13" x14ac:dyDescent="0.2">
      <c r="A19">
        <v>56</v>
      </c>
      <c r="B19" s="6">
        <v>211598.72025872199</v>
      </c>
      <c r="C19">
        <f t="shared" si="0"/>
        <v>950152.89578189363</v>
      </c>
      <c r="D19" s="6">
        <v>11546.324150752</v>
      </c>
      <c r="E19">
        <f t="shared" si="1"/>
        <v>51847.068423001088</v>
      </c>
      <c r="G19" s="6">
        <v>206607.88217107701</v>
      </c>
      <c r="H19">
        <f t="shared" si="2"/>
        <v>927742.2722414661</v>
      </c>
      <c r="I19" s="6">
        <v>8600.3576271484399</v>
      </c>
      <c r="J19">
        <f t="shared" si="3"/>
        <v>38618.63953715549</v>
      </c>
      <c r="L19" s="7">
        <v>56.93333333333333</v>
      </c>
      <c r="M19">
        <f>$L$62/L19</f>
        <v>4.4903527517564408</v>
      </c>
    </row>
    <row r="20" spans="1:13" x14ac:dyDescent="0.2">
      <c r="A20">
        <v>57</v>
      </c>
      <c r="B20" s="6">
        <v>247744.88734011</v>
      </c>
      <c r="C20">
        <f t="shared" si="0"/>
        <v>1044863.8920621055</v>
      </c>
      <c r="D20" s="6">
        <v>12293.4595234071</v>
      </c>
      <c r="E20">
        <f t="shared" si="1"/>
        <v>51847.657089694825</v>
      </c>
      <c r="G20" s="6">
        <v>245212.518395202</v>
      </c>
      <c r="H20">
        <f t="shared" si="2"/>
        <v>1034183.627777655</v>
      </c>
      <c r="I20" s="6">
        <v>10325.0223186573</v>
      </c>
      <c r="J20">
        <f t="shared" si="3"/>
        <v>43545.774531726332</v>
      </c>
      <c r="L20" s="7">
        <v>60.616666666666667</v>
      </c>
      <c r="M20">
        <f>$L$62/L20</f>
        <v>4.2174993126202915</v>
      </c>
    </row>
    <row r="21" spans="1:13" x14ac:dyDescent="0.2">
      <c r="A21">
        <v>58</v>
      </c>
      <c r="B21" s="6">
        <v>218546.01529946399</v>
      </c>
      <c r="C21">
        <f t="shared" si="0"/>
        <v>856376.84589326009</v>
      </c>
      <c r="D21" s="6">
        <v>13231.434848740901</v>
      </c>
      <c r="E21">
        <f t="shared" si="1"/>
        <v>51847.636878121055</v>
      </c>
      <c r="G21" s="6">
        <v>218022.573858249</v>
      </c>
      <c r="H21">
        <f t="shared" si="2"/>
        <v>854325.73034295696</v>
      </c>
      <c r="I21" s="6">
        <v>9290.4193701015192</v>
      </c>
      <c r="J21">
        <f t="shared" si="3"/>
        <v>36404.690455194497</v>
      </c>
      <c r="L21" s="7">
        <v>65.24166666666666</v>
      </c>
      <c r="M21">
        <f>$L$62/L21</f>
        <v>3.9185196065908801</v>
      </c>
    </row>
    <row r="22" spans="1:13" x14ac:dyDescent="0.2">
      <c r="A22">
        <v>59</v>
      </c>
      <c r="B22" s="6">
        <v>218783.21692829</v>
      </c>
      <c r="C22">
        <f t="shared" si="0"/>
        <v>770591.41439903609</v>
      </c>
      <c r="D22" s="6">
        <v>14720.229846205801</v>
      </c>
      <c r="E22">
        <f t="shared" si="1"/>
        <v>51847.133874005478</v>
      </c>
      <c r="G22" s="6">
        <v>222424.98382256899</v>
      </c>
      <c r="H22">
        <f t="shared" si="2"/>
        <v>783418.33202724636</v>
      </c>
      <c r="I22" s="6">
        <v>9596.6775851733801</v>
      </c>
      <c r="J22">
        <f t="shared" si="3"/>
        <v>33801.118100910637</v>
      </c>
      <c r="L22" s="7">
        <v>72.583333333333329</v>
      </c>
      <c r="M22">
        <f>$L$62/L22</f>
        <v>3.5221687715269807</v>
      </c>
    </row>
    <row r="23" spans="1:13" x14ac:dyDescent="0.2">
      <c r="A23">
        <v>60</v>
      </c>
      <c r="B23" s="6">
        <v>241692.201900021</v>
      </c>
      <c r="C23">
        <f t="shared" si="0"/>
        <v>750015.6910972097</v>
      </c>
      <c r="D23" s="6">
        <v>16707.723508534698</v>
      </c>
      <c r="E23">
        <f t="shared" si="1"/>
        <v>51847.162198052116</v>
      </c>
      <c r="G23" s="6">
        <v>252073.84590757199</v>
      </c>
      <c r="H23">
        <f t="shared" si="2"/>
        <v>782231.85630170186</v>
      </c>
      <c r="I23" s="6">
        <v>11017.895751767801</v>
      </c>
      <c r="J23">
        <f t="shared" si="3"/>
        <v>34190.57227223854</v>
      </c>
      <c r="L23" s="7">
        <v>82.38333333333334</v>
      </c>
      <c r="M23">
        <f>$L$62/L23</f>
        <v>3.1031853125632205</v>
      </c>
    </row>
    <row r="24" spans="1:13" x14ac:dyDescent="0.2">
      <c r="A24">
        <v>61</v>
      </c>
      <c r="B24" s="6">
        <v>297924.44628600602</v>
      </c>
      <c r="C24">
        <f t="shared" si="0"/>
        <v>837587.33287777286</v>
      </c>
      <c r="D24" s="6">
        <v>18441.7103261788</v>
      </c>
      <c r="E24">
        <f t="shared" si="1"/>
        <v>51847.181922694508</v>
      </c>
      <c r="G24" s="6">
        <v>319206.28919631598</v>
      </c>
      <c r="H24">
        <f t="shared" si="2"/>
        <v>897419.2878052243</v>
      </c>
      <c r="I24" s="6">
        <v>14142.2625032577</v>
      </c>
      <c r="J24">
        <f t="shared" si="3"/>
        <v>39759.677591510721</v>
      </c>
      <c r="L24" s="7">
        <v>90.933333333333337</v>
      </c>
      <c r="M24">
        <f>$L$62/L24</f>
        <v>2.8114085410557181</v>
      </c>
    </row>
    <row r="25" spans="1:13" x14ac:dyDescent="0.2">
      <c r="A25">
        <v>62</v>
      </c>
      <c r="B25" s="6">
        <v>265760.13362420001</v>
      </c>
      <c r="C25">
        <f t="shared" si="0"/>
        <v>703816.75567465764</v>
      </c>
      <c r="D25" s="6">
        <v>19577.4209903667</v>
      </c>
      <c r="E25">
        <f t="shared" si="1"/>
        <v>51847.192948062737</v>
      </c>
      <c r="G25" s="6">
        <v>290085.382982429</v>
      </c>
      <c r="H25">
        <f t="shared" si="2"/>
        <v>768237.69741189794</v>
      </c>
      <c r="I25" s="6">
        <v>13034.8773309772</v>
      </c>
      <c r="J25">
        <f t="shared" si="3"/>
        <v>34520.471331032313</v>
      </c>
      <c r="L25" s="7">
        <v>96.533333333333331</v>
      </c>
      <c r="M25">
        <f>$L$62/L25</f>
        <v>2.6483157803867403</v>
      </c>
    </row>
    <row r="26" spans="1:13" x14ac:dyDescent="0.2">
      <c r="A26">
        <v>63</v>
      </c>
      <c r="B26" s="6">
        <v>299235.08720642398</v>
      </c>
      <c r="C26">
        <f t="shared" si="0"/>
        <v>768197.56790598517</v>
      </c>
      <c r="D26" s="6">
        <v>20195.977691397598</v>
      </c>
      <c r="E26">
        <f t="shared" si="1"/>
        <v>51847.19843135462</v>
      </c>
      <c r="G26" s="6">
        <v>336754.88961934001</v>
      </c>
      <c r="H26">
        <f t="shared" si="2"/>
        <v>864518.56164704415</v>
      </c>
      <c r="I26" s="6">
        <v>15356.805092262</v>
      </c>
      <c r="J26">
        <f t="shared" si="3"/>
        <v>39424.054287269617</v>
      </c>
      <c r="L26" s="7">
        <v>99.583333333333329</v>
      </c>
      <c r="M26">
        <f>$L$62/L26</f>
        <v>2.5672041841004183</v>
      </c>
    </row>
    <row r="27" spans="1:13" x14ac:dyDescent="0.2">
      <c r="A27">
        <v>64</v>
      </c>
      <c r="B27" s="6">
        <v>341990.33262161701</v>
      </c>
      <c r="C27">
        <f t="shared" si="0"/>
        <v>841213.13368312235</v>
      </c>
      <c r="D27" s="6">
        <v>21078.1815109007</v>
      </c>
      <c r="E27">
        <f t="shared" si="1"/>
        <v>51847.205694976554</v>
      </c>
      <c r="G27" s="6">
        <v>393905.49239638698</v>
      </c>
      <c r="H27">
        <f t="shared" si="2"/>
        <v>968911.81424235681</v>
      </c>
      <c r="I27" s="6">
        <v>18242.042799038001</v>
      </c>
      <c r="J27">
        <f t="shared" si="3"/>
        <v>44870.993487230568</v>
      </c>
      <c r="L27" s="7">
        <v>103.93333333333334</v>
      </c>
      <c r="M27">
        <f>$L$62/L27</f>
        <v>2.459757055805003</v>
      </c>
    </row>
    <row r="28" spans="1:13" x14ac:dyDescent="0.2">
      <c r="A28">
        <v>65</v>
      </c>
      <c r="B28" s="6">
        <v>341033.34298535797</v>
      </c>
      <c r="C28">
        <f t="shared" si="0"/>
        <v>810273.5121674164</v>
      </c>
      <c r="D28" s="6">
        <v>21821.8691904681</v>
      </c>
      <c r="E28">
        <f t="shared" si="1"/>
        <v>51847.371979043339</v>
      </c>
      <c r="G28" s="6">
        <v>399217.547887102</v>
      </c>
      <c r="H28">
        <f t="shared" si="2"/>
        <v>948515.47890797909</v>
      </c>
      <c r="I28" s="6">
        <v>18788.492605760599</v>
      </c>
      <c r="J28">
        <f t="shared" si="3"/>
        <v>44640.262323718882</v>
      </c>
      <c r="L28" s="7">
        <v>107.6</v>
      </c>
      <c r="M28">
        <f>$L$62/L28</f>
        <v>2.375936338289963</v>
      </c>
    </row>
    <row r="29" spans="1:13" x14ac:dyDescent="0.2">
      <c r="A29">
        <v>66</v>
      </c>
      <c r="B29" s="6">
        <v>420497.27443000802</v>
      </c>
      <c r="C29">
        <f t="shared" si="0"/>
        <v>980023.79622566921</v>
      </c>
      <c r="D29" s="6">
        <v>22246.1382457326</v>
      </c>
      <c r="E29">
        <f t="shared" si="1"/>
        <v>51847.529533922869</v>
      </c>
      <c r="G29" s="6">
        <v>501139.19452211203</v>
      </c>
      <c r="H29">
        <f t="shared" si="2"/>
        <v>1167970.3192339784</v>
      </c>
      <c r="I29" s="6">
        <v>23986.524804880999</v>
      </c>
      <c r="J29">
        <f t="shared" si="3"/>
        <v>55903.727626785054</v>
      </c>
      <c r="L29" s="7">
        <v>109.69166666666666</v>
      </c>
      <c r="M29">
        <f>$L$62/L29</f>
        <v>2.3306305553445261</v>
      </c>
    </row>
    <row r="30" spans="1:13" x14ac:dyDescent="0.2">
      <c r="A30">
        <v>67</v>
      </c>
      <c r="B30" s="6">
        <v>472604.62330987997</v>
      </c>
      <c r="C30">
        <f t="shared" si="0"/>
        <v>1063415.5176996184</v>
      </c>
      <c r="D30" s="6">
        <v>23042.149738042899</v>
      </c>
      <c r="E30">
        <f t="shared" si="1"/>
        <v>51847.52409103392</v>
      </c>
      <c r="G30" s="6">
        <v>566237.07315343805</v>
      </c>
      <c r="H30">
        <f t="shared" si="2"/>
        <v>1274099.449283978</v>
      </c>
      <c r="I30" s="6">
        <v>27585.494145157601</v>
      </c>
      <c r="J30">
        <f t="shared" si="3"/>
        <v>62070.578852839812</v>
      </c>
      <c r="L30" s="7">
        <v>113.61666666666666</v>
      </c>
      <c r="M30">
        <f>$L$62/L30</f>
        <v>2.2501166202141705</v>
      </c>
    </row>
    <row r="31" spans="1:13" x14ac:dyDescent="0.2">
      <c r="A31">
        <v>68</v>
      </c>
      <c r="B31" s="6">
        <v>473164.50343435799</v>
      </c>
      <c r="C31">
        <f t="shared" si="0"/>
        <v>1022742.4238120583</v>
      </c>
      <c r="D31" s="6">
        <v>23986.817644076302</v>
      </c>
      <c r="E31">
        <f t="shared" si="1"/>
        <v>51847.371979043244</v>
      </c>
      <c r="G31" s="6">
        <v>566930.78690621501</v>
      </c>
      <c r="H31">
        <f t="shared" si="2"/>
        <v>1225417.7203184448</v>
      </c>
      <c r="I31" s="6">
        <v>28135.583887590601</v>
      </c>
      <c r="J31">
        <f t="shared" si="3"/>
        <v>60814.906975696067</v>
      </c>
      <c r="L31" s="7">
        <v>118.27500000000001</v>
      </c>
      <c r="M31">
        <f>$L$62/L31</f>
        <v>2.1614943986472204</v>
      </c>
    </row>
    <row r="32" spans="1:13" x14ac:dyDescent="0.2">
      <c r="A32">
        <v>69</v>
      </c>
      <c r="B32" s="6">
        <v>523786.09940004803</v>
      </c>
      <c r="C32">
        <f t="shared" si="0"/>
        <v>1080397.8416018032</v>
      </c>
      <c r="D32" s="6">
        <v>25136.1162751394</v>
      </c>
      <c r="E32">
        <f t="shared" si="1"/>
        <v>51847.511419296126</v>
      </c>
      <c r="G32" s="6">
        <v>628289.08624001802</v>
      </c>
      <c r="H32">
        <f t="shared" si="2"/>
        <v>1295953.0110730205</v>
      </c>
      <c r="I32" s="6">
        <v>31792.450723587401</v>
      </c>
      <c r="J32">
        <f t="shared" si="3"/>
        <v>65577.332388810551</v>
      </c>
      <c r="L32" s="7">
        <v>123.94166666666666</v>
      </c>
      <c r="M32">
        <f>$L$62/L32</f>
        <v>2.0626699388153029</v>
      </c>
    </row>
    <row r="33" spans="1:13" x14ac:dyDescent="0.2">
      <c r="A33">
        <v>70</v>
      </c>
      <c r="B33" s="6">
        <v>656672.16277719196</v>
      </c>
      <c r="C33">
        <f t="shared" si="0"/>
        <v>1284868.1491277087</v>
      </c>
      <c r="D33" s="6">
        <v>26498.157850261901</v>
      </c>
      <c r="E33">
        <f t="shared" si="1"/>
        <v>51847.239706903572</v>
      </c>
      <c r="G33" s="6">
        <v>785526.419311587</v>
      </c>
      <c r="H33">
        <f t="shared" si="2"/>
        <v>1536988.9781885711</v>
      </c>
      <c r="I33" s="6">
        <v>40568.301134099704</v>
      </c>
      <c r="J33">
        <f t="shared" si="3"/>
        <v>79377.383336884552</v>
      </c>
      <c r="L33" s="7">
        <v>130.65833333333333</v>
      </c>
      <c r="M33">
        <f>$L$62/L33</f>
        <v>1.9566356272721475</v>
      </c>
    </row>
    <row r="34" spans="1:13" x14ac:dyDescent="0.2">
      <c r="A34">
        <v>71</v>
      </c>
      <c r="B34" s="6">
        <v>610638.61077419505</v>
      </c>
      <c r="C34">
        <f t="shared" si="0"/>
        <v>1146464.2753247079</v>
      </c>
      <c r="D34" s="6">
        <v>27615.413216156801</v>
      </c>
      <c r="E34">
        <f t="shared" si="1"/>
        <v>51847.498900394603</v>
      </c>
      <c r="G34" s="6">
        <v>721864.41651398502</v>
      </c>
      <c r="H34">
        <f t="shared" si="2"/>
        <v>1355288.9557903011</v>
      </c>
      <c r="I34" s="6">
        <v>38088.7497370208</v>
      </c>
      <c r="J34">
        <f t="shared" si="3"/>
        <v>71511.021567919248</v>
      </c>
      <c r="L34" s="7">
        <v>136.16666666666666</v>
      </c>
      <c r="M34">
        <f>$L$62/L34</f>
        <v>1.8774840881272949</v>
      </c>
    </row>
    <row r="35" spans="1:13" x14ac:dyDescent="0.2">
      <c r="A35">
        <v>72</v>
      </c>
      <c r="B35" s="6">
        <v>760670.36585397297</v>
      </c>
      <c r="C35">
        <f t="shared" si="0"/>
        <v>1385990.0186494689</v>
      </c>
      <c r="D35" s="6">
        <v>28455.2306912286</v>
      </c>
      <c r="E35">
        <f t="shared" si="1"/>
        <v>51847.248804197487</v>
      </c>
      <c r="G35" s="6">
        <v>892122.11244390497</v>
      </c>
      <c r="H35">
        <f t="shared" si="2"/>
        <v>1625503.5016062383</v>
      </c>
      <c r="I35" s="6">
        <v>48146.840056773603</v>
      </c>
      <c r="J35">
        <f t="shared" si="3"/>
        <v>87726.619497375155</v>
      </c>
      <c r="L35" s="7">
        <v>140.30833333333334</v>
      </c>
      <c r="M35">
        <f>$L$62/L35</f>
        <v>1.8220639068717703</v>
      </c>
    </row>
    <row r="36" spans="1:13" x14ac:dyDescent="0.2">
      <c r="A36">
        <v>73</v>
      </c>
      <c r="B36" s="6">
        <v>788009.92846214504</v>
      </c>
      <c r="C36">
        <f t="shared" si="0"/>
        <v>1394395.7724090239</v>
      </c>
      <c r="D36" s="6">
        <v>29300.321108669901</v>
      </c>
      <c r="E36">
        <f t="shared" si="1"/>
        <v>51847.371979043375</v>
      </c>
      <c r="G36" s="6">
        <v>908286.18814303097</v>
      </c>
      <c r="H36">
        <f t="shared" si="2"/>
        <v>1607226.4766458347</v>
      </c>
      <c r="I36" s="6">
        <v>50198.814792579302</v>
      </c>
      <c r="J36">
        <f t="shared" si="3"/>
        <v>88827.580209960157</v>
      </c>
      <c r="L36" s="7">
        <v>144.47499999999999</v>
      </c>
      <c r="M36">
        <f>$L$62/L36</f>
        <v>1.7695154871084964</v>
      </c>
    </row>
    <row r="37" spans="1:13" x14ac:dyDescent="0.2">
      <c r="A37">
        <v>74</v>
      </c>
      <c r="B37" s="6">
        <v>835187.53577470605</v>
      </c>
      <c r="C37">
        <f t="shared" si="0"/>
        <v>1440487.9063009305</v>
      </c>
      <c r="D37" s="6">
        <v>30060.841642724299</v>
      </c>
      <c r="E37">
        <f t="shared" si="1"/>
        <v>51847.371979043339</v>
      </c>
      <c r="G37" s="6">
        <v>944582.58058417798</v>
      </c>
      <c r="H37">
        <f t="shared" si="2"/>
        <v>1629166.7745878263</v>
      </c>
      <c r="I37" s="6">
        <v>53530.906983820503</v>
      </c>
      <c r="J37">
        <f t="shared" si="3"/>
        <v>92327.316704968456</v>
      </c>
      <c r="L37" s="7">
        <v>148.22499999999999</v>
      </c>
      <c r="M37">
        <f>$L$62/L37</f>
        <v>1.7247478495530444</v>
      </c>
    </row>
    <row r="38" spans="1:13" x14ac:dyDescent="0.2">
      <c r="A38">
        <v>75</v>
      </c>
      <c r="B38" s="6">
        <v>815754.36649452394</v>
      </c>
      <c r="C38">
        <f t="shared" si="0"/>
        <v>1368576.280936891</v>
      </c>
      <c r="D38" s="6">
        <v>30904.106810883801</v>
      </c>
      <c r="E38">
        <f t="shared" si="1"/>
        <v>51847.258564689175</v>
      </c>
      <c r="G38" s="6">
        <v>902813.55569188204</v>
      </c>
      <c r="H38">
        <f t="shared" si="2"/>
        <v>1514633.9010573975</v>
      </c>
      <c r="I38" s="6">
        <v>52537.573938199399</v>
      </c>
      <c r="J38">
        <f t="shared" si="3"/>
        <v>88141.333351073801</v>
      </c>
      <c r="L38" s="7">
        <v>152.38333333333333</v>
      </c>
      <c r="M38">
        <f>$L$62/L38</f>
        <v>1.6776818330963579</v>
      </c>
    </row>
    <row r="39" spans="1:13" x14ac:dyDescent="0.2">
      <c r="A39">
        <v>76</v>
      </c>
      <c r="B39" s="6">
        <v>1079796.9872727499</v>
      </c>
      <c r="C39">
        <f t="shared" si="0"/>
        <v>1759874.045438149</v>
      </c>
      <c r="D39" s="6">
        <v>31811.661314855501</v>
      </c>
      <c r="E39">
        <f t="shared" si="1"/>
        <v>51847.261800279208</v>
      </c>
      <c r="G39" s="6">
        <v>1169809.6956967099</v>
      </c>
      <c r="H39">
        <f t="shared" si="2"/>
        <v>1906578.5011664603</v>
      </c>
      <c r="I39" s="6">
        <v>70010.024920956697</v>
      </c>
      <c r="J39">
        <f t="shared" si="3"/>
        <v>114103.69470474168</v>
      </c>
      <c r="L39" s="7">
        <v>156.85833333333332</v>
      </c>
      <c r="M39">
        <f>$L$62/L39</f>
        <v>1.6298193699197792</v>
      </c>
    </row>
    <row r="40" spans="1:13" x14ac:dyDescent="0.2">
      <c r="A40">
        <v>77</v>
      </c>
      <c r="B40" s="6">
        <v>1288602.7567978201</v>
      </c>
      <c r="C40">
        <f t="shared" si="0"/>
        <v>2052217.7930380332</v>
      </c>
      <c r="D40" s="6">
        <v>32555.348994422799</v>
      </c>
      <c r="E40">
        <f t="shared" si="1"/>
        <v>51847.371979043346</v>
      </c>
      <c r="G40" s="6">
        <v>1352313.6751858699</v>
      </c>
      <c r="H40">
        <f t="shared" si="2"/>
        <v>2153683.2599067059</v>
      </c>
      <c r="I40" s="6">
        <v>83372.0496709133</v>
      </c>
      <c r="J40">
        <f t="shared" si="3"/>
        <v>132777.61736431232</v>
      </c>
      <c r="L40" s="7">
        <v>160.52500000000001</v>
      </c>
      <c r="M40">
        <f>$L$62/L40</f>
        <v>1.5925914966516117</v>
      </c>
    </row>
    <row r="41" spans="1:13" x14ac:dyDescent="0.2">
      <c r="A41">
        <v>78</v>
      </c>
      <c r="B41" s="6">
        <v>1675064.82304662</v>
      </c>
      <c r="C41">
        <f t="shared" si="0"/>
        <v>2627053.2895689528</v>
      </c>
      <c r="D41" s="6">
        <v>33058.914990704703</v>
      </c>
      <c r="E41">
        <f t="shared" si="1"/>
        <v>51847.26595711815</v>
      </c>
      <c r="G41" s="6">
        <v>1692260.5517867501</v>
      </c>
      <c r="H41">
        <f t="shared" si="2"/>
        <v>2654021.8552816105</v>
      </c>
      <c r="I41" s="6">
        <v>107671.384082608</v>
      </c>
      <c r="J41">
        <f t="shared" si="3"/>
        <v>168864.18952562832</v>
      </c>
      <c r="L41" s="7">
        <v>163.00833333333333</v>
      </c>
      <c r="M41">
        <f>$L$62/L41</f>
        <v>1.5683293287664231</v>
      </c>
    </row>
    <row r="42" spans="1:13" x14ac:dyDescent="0.2">
      <c r="A42">
        <v>79</v>
      </c>
      <c r="B42" s="6">
        <v>2111291.1965783001</v>
      </c>
      <c r="C42">
        <f t="shared" si="0"/>
        <v>3240139.1368102436</v>
      </c>
      <c r="D42" s="6">
        <v>33783.944566503204</v>
      </c>
      <c r="E42">
        <f t="shared" si="1"/>
        <v>51847.268232426017</v>
      </c>
      <c r="G42" s="6">
        <v>2037464.75183398</v>
      </c>
      <c r="H42">
        <f t="shared" si="2"/>
        <v>3126839.7713151821</v>
      </c>
      <c r="I42" s="6">
        <v>134054.57018772999</v>
      </c>
      <c r="J42">
        <f t="shared" si="3"/>
        <v>205729.77334319643</v>
      </c>
      <c r="L42" s="7">
        <v>166.58333333333334</v>
      </c>
      <c r="M42">
        <f>$L$62/L42</f>
        <v>1.5346718359179587</v>
      </c>
    </row>
    <row r="43" spans="1:13" x14ac:dyDescent="0.2">
      <c r="A43">
        <v>80</v>
      </c>
      <c r="B43" s="6">
        <v>2514614.7778350702</v>
      </c>
      <c r="C43">
        <f t="shared" si="0"/>
        <v>3733416.1772130998</v>
      </c>
      <c r="D43" s="6">
        <v>34921.480479972903</v>
      </c>
      <c r="E43">
        <f t="shared" si="1"/>
        <v>51847.472346602714</v>
      </c>
      <c r="G43" s="6">
        <v>2303887.6838646298</v>
      </c>
      <c r="H43">
        <f t="shared" si="2"/>
        <v>3420552.374557937</v>
      </c>
      <c r="I43" s="6">
        <v>157096.799217249</v>
      </c>
      <c r="J43">
        <f t="shared" si="3"/>
        <v>233239.59469093036</v>
      </c>
      <c r="L43" s="7">
        <v>172.19166666666666</v>
      </c>
      <c r="M43">
        <f>$L$62/L43</f>
        <v>1.4846871219087256</v>
      </c>
    </row>
    <row r="44" spans="1:13" x14ac:dyDescent="0.2">
      <c r="A44">
        <v>81</v>
      </c>
      <c r="B44" s="6">
        <v>2254041.2072957898</v>
      </c>
      <c r="C44">
        <f t="shared" si="0"/>
        <v>3254868.3935574912</v>
      </c>
      <c r="D44" s="6">
        <v>35905.08703735</v>
      </c>
      <c r="E44">
        <f t="shared" si="1"/>
        <v>51847.469597065508</v>
      </c>
      <c r="G44" s="6">
        <v>1951432.9141444699</v>
      </c>
      <c r="H44">
        <f t="shared" si="2"/>
        <v>2817897.6026870473</v>
      </c>
      <c r="I44" s="6">
        <v>138239.247753167</v>
      </c>
      <c r="J44">
        <f t="shared" si="3"/>
        <v>199619.49089686773</v>
      </c>
      <c r="L44" s="7">
        <v>177.04166666666666</v>
      </c>
      <c r="M44">
        <f>$L$62/L44</f>
        <v>1.444014591668628</v>
      </c>
    </row>
    <row r="45" spans="1:13" x14ac:dyDescent="0.2">
      <c r="A45">
        <v>82</v>
      </c>
      <c r="B45" s="6">
        <v>1954399.7355597101</v>
      </c>
      <c r="C45">
        <f t="shared" si="0"/>
        <v>2777856.3279965245</v>
      </c>
      <c r="D45" s="6">
        <v>36478.012506337604</v>
      </c>
      <c r="E45">
        <f t="shared" si="1"/>
        <v>51847.468063869092</v>
      </c>
      <c r="G45" s="6">
        <v>1597604.93945737</v>
      </c>
      <c r="H45">
        <f t="shared" si="2"/>
        <v>2270731.4731800286</v>
      </c>
      <c r="I45" s="6">
        <v>117894.509446936</v>
      </c>
      <c r="J45">
        <f t="shared" si="3"/>
        <v>167567.56724050004</v>
      </c>
      <c r="L45" s="7">
        <v>179.86666666666667</v>
      </c>
      <c r="M45">
        <f>$L$62/L45</f>
        <v>1.421334785025945</v>
      </c>
    </row>
    <row r="46" spans="1:13" x14ac:dyDescent="0.2">
      <c r="A46">
        <v>83</v>
      </c>
      <c r="B46" s="6">
        <v>1494061.02225857</v>
      </c>
      <c r="C46">
        <f t="shared" si="0"/>
        <v>2075857.7222074461</v>
      </c>
      <c r="D46" s="6">
        <v>37316.207537603499</v>
      </c>
      <c r="E46">
        <f t="shared" si="1"/>
        <v>51847.371979043412</v>
      </c>
      <c r="G46" s="6">
        <v>1152694.42497813</v>
      </c>
      <c r="H46">
        <f t="shared" si="2"/>
        <v>1601560.83840477</v>
      </c>
      <c r="I46" s="6">
        <v>88878.622254036003</v>
      </c>
      <c r="J46">
        <f t="shared" si="3"/>
        <v>123488.51325114671</v>
      </c>
      <c r="L46" s="7">
        <v>184</v>
      </c>
      <c r="M46">
        <f>$L$62/L46</f>
        <v>1.38940625</v>
      </c>
    </row>
    <row r="47" spans="1:13" x14ac:dyDescent="0.2">
      <c r="A47">
        <v>84</v>
      </c>
      <c r="B47" s="6">
        <v>1874539.2275829499</v>
      </c>
      <c r="C47">
        <f t="shared" si="0"/>
        <v>2536824.876806221</v>
      </c>
      <c r="D47" s="6">
        <v>38311.576812573898</v>
      </c>
      <c r="E47">
        <f t="shared" si="1"/>
        <v>51847.280493098733</v>
      </c>
      <c r="G47" s="6">
        <v>1368918.17494536</v>
      </c>
      <c r="H47">
        <f t="shared" si="2"/>
        <v>1852564.9553844237</v>
      </c>
      <c r="I47" s="6">
        <v>110661.0679135</v>
      </c>
      <c r="J47">
        <f t="shared" si="3"/>
        <v>149758.26904347193</v>
      </c>
      <c r="L47" s="7">
        <v>188.90833333333333</v>
      </c>
      <c r="M47">
        <f>$L$62/L47</f>
        <v>1.3533058361639243</v>
      </c>
    </row>
    <row r="48" spans="1:13" x14ac:dyDescent="0.2">
      <c r="A48">
        <v>85</v>
      </c>
      <c r="B48" s="6">
        <v>2036009.21917419</v>
      </c>
      <c r="C48">
        <f t="shared" si="0"/>
        <v>2665622.8263338818</v>
      </c>
      <c r="D48" s="6">
        <v>39601.216832854399</v>
      </c>
      <c r="E48">
        <f t="shared" si="1"/>
        <v>51847.460485994452</v>
      </c>
      <c r="G48" s="6">
        <v>1395155.4802769299</v>
      </c>
      <c r="H48">
        <f t="shared" si="2"/>
        <v>1826592.070157429</v>
      </c>
      <c r="I48" s="6">
        <v>118698.142226949</v>
      </c>
      <c r="J48">
        <f t="shared" si="3"/>
        <v>155404.24590607465</v>
      </c>
      <c r="L48" s="7">
        <v>195.26666666666668</v>
      </c>
      <c r="M48">
        <f>$L$62/L48</f>
        <v>1.3092390747695457</v>
      </c>
    </row>
    <row r="49" spans="1:13" x14ac:dyDescent="0.2">
      <c r="A49">
        <v>86</v>
      </c>
      <c r="B49" s="6">
        <v>2094431.63525629</v>
      </c>
      <c r="C49">
        <f t="shared" si="0"/>
        <v>2656516.4015892684</v>
      </c>
      <c r="D49" s="6">
        <v>40877.066080784098</v>
      </c>
      <c r="E49">
        <f t="shared" si="1"/>
        <v>51847.286234846892</v>
      </c>
      <c r="G49" s="6">
        <v>1339131.3933482401</v>
      </c>
      <c r="H49">
        <f t="shared" si="2"/>
        <v>1698515.4590053628</v>
      </c>
      <c r="I49" s="6">
        <v>120435.029518743</v>
      </c>
      <c r="J49">
        <f t="shared" si="3"/>
        <v>152756.30192783952</v>
      </c>
      <c r="L49" s="7">
        <v>201.55833333333334</v>
      </c>
      <c r="M49">
        <f>$L$62/L49</f>
        <v>1.2683710257576384</v>
      </c>
    </row>
    <row r="50" spans="1:13" x14ac:dyDescent="0.2">
      <c r="A50">
        <v>87</v>
      </c>
      <c r="B50" s="6">
        <v>2377810.8356483201</v>
      </c>
      <c r="C50">
        <f t="shared" si="0"/>
        <v>2931787.9218125409</v>
      </c>
      <c r="D50" s="6">
        <v>42050.498563461202</v>
      </c>
      <c r="E50">
        <f t="shared" si="1"/>
        <v>51847.330303269257</v>
      </c>
      <c r="G50" s="6">
        <v>1411128.5196781701</v>
      </c>
      <c r="H50">
        <f t="shared" si="2"/>
        <v>1739890.1073598915</v>
      </c>
      <c r="I50" s="6">
        <v>134832.88257984701</v>
      </c>
      <c r="J50">
        <f t="shared" si="3"/>
        <v>166245.94803101037</v>
      </c>
      <c r="L50" s="7">
        <v>207.34416666666667</v>
      </c>
      <c r="M50">
        <f>$L$62/L50</f>
        <v>1.2329777784922813</v>
      </c>
    </row>
    <row r="51" spans="1:13" x14ac:dyDescent="0.2">
      <c r="A51">
        <v>88</v>
      </c>
      <c r="B51" s="6">
        <v>2463993.5795908198</v>
      </c>
      <c r="C51">
        <f t="shared" si="0"/>
        <v>2926408.2201284184</v>
      </c>
      <c r="D51" s="6">
        <v>43654.689876626602</v>
      </c>
      <c r="E51">
        <f t="shared" si="1"/>
        <v>51847.311762610945</v>
      </c>
      <c r="G51" s="6">
        <v>1346364.26757502</v>
      </c>
      <c r="H51">
        <f t="shared" si="2"/>
        <v>1599034.7915488519</v>
      </c>
      <c r="I51" s="6">
        <v>137479.73053543299</v>
      </c>
      <c r="J51">
        <f t="shared" si="3"/>
        <v>163280.38225113481</v>
      </c>
      <c r="L51" s="7">
        <v>215.25425000000001</v>
      </c>
      <c r="M51">
        <f>$L$62/L51</f>
        <v>1.1876687684447575</v>
      </c>
    </row>
    <row r="52" spans="1:13" x14ac:dyDescent="0.2">
      <c r="A52">
        <v>89</v>
      </c>
      <c r="B52" s="6">
        <v>1524813.5005199399</v>
      </c>
      <c r="C52">
        <f t="shared" si="0"/>
        <v>1816793.6085378211</v>
      </c>
      <c r="D52" s="6">
        <v>43514.956903836399</v>
      </c>
      <c r="E52">
        <f t="shared" si="1"/>
        <v>51847.452525657165</v>
      </c>
      <c r="G52" s="6">
        <v>761597.25833494205</v>
      </c>
      <c r="H52">
        <f t="shared" si="2"/>
        <v>907432.30614828644</v>
      </c>
      <c r="I52" s="6">
        <v>83684.406364468698</v>
      </c>
      <c r="J52">
        <f t="shared" si="3"/>
        <v>99708.780493749495</v>
      </c>
      <c r="L52" s="7">
        <v>214.56466666666665</v>
      </c>
      <c r="M52">
        <f>$L$62/L52</f>
        <v>1.1914857836176818</v>
      </c>
    </row>
    <row r="53" spans="1:13" x14ac:dyDescent="0.2">
      <c r="A53">
        <v>90</v>
      </c>
      <c r="B53" s="6">
        <v>1873250.13825693</v>
      </c>
      <c r="C53">
        <f t="shared" si="0"/>
        <v>2196011.6508971462</v>
      </c>
      <c r="D53" s="6">
        <v>44227.006929187002</v>
      </c>
      <c r="E53">
        <f t="shared" si="1"/>
        <v>51847.332354224192</v>
      </c>
      <c r="G53" s="6">
        <v>857288.59260185994</v>
      </c>
      <c r="H53">
        <f t="shared" si="2"/>
        <v>1004999.6522550299</v>
      </c>
      <c r="I53" s="6">
        <v>102202.88443234</v>
      </c>
      <c r="J53">
        <f t="shared" si="3"/>
        <v>119812.46945352141</v>
      </c>
      <c r="L53" s="7">
        <v>218.07616666666667</v>
      </c>
      <c r="M53">
        <f>$L$62/L53</f>
        <v>1.1723002742925446</v>
      </c>
    </row>
    <row r="54" spans="1:13" x14ac:dyDescent="0.2">
      <c r="A54">
        <v>91</v>
      </c>
      <c r="B54" s="6">
        <v>2104474.0149057</v>
      </c>
      <c r="C54">
        <f t="shared" si="0"/>
        <v>2391975.7439930704</v>
      </c>
      <c r="D54" s="6">
        <v>45615.616021632501</v>
      </c>
      <c r="E54">
        <f t="shared" si="1"/>
        <v>51847.371979043339</v>
      </c>
      <c r="G54" s="6">
        <v>868801.61581985001</v>
      </c>
      <c r="H54">
        <f t="shared" si="2"/>
        <v>987492.54049410927</v>
      </c>
      <c r="I54" s="6">
        <v>113503.222154635</v>
      </c>
      <c r="J54">
        <f t="shared" si="3"/>
        <v>129009.41153749975</v>
      </c>
      <c r="L54" s="7">
        <v>224.923</v>
      </c>
      <c r="M54">
        <f>$L$62/L54</f>
        <v>1.136614530305927</v>
      </c>
    </row>
    <row r="55" spans="1:13" x14ac:dyDescent="0.2">
      <c r="A55">
        <v>92</v>
      </c>
      <c r="B55" s="6">
        <v>2102300.3111005202</v>
      </c>
      <c r="C55">
        <f t="shared" si="0"/>
        <v>2340972.2551769707</v>
      </c>
      <c r="D55" s="6">
        <v>46561.297955044698</v>
      </c>
      <c r="E55">
        <f t="shared" si="1"/>
        <v>51847.353159895989</v>
      </c>
      <c r="G55" s="6">
        <v>771235.18977155001</v>
      </c>
      <c r="H55">
        <f t="shared" si="2"/>
        <v>858792.71003210091</v>
      </c>
      <c r="I55" s="6">
        <v>111786.818232919</v>
      </c>
      <c r="J55">
        <f t="shared" si="3"/>
        <v>124477.85818039675</v>
      </c>
      <c r="L55" s="7">
        <v>229.58608333333333</v>
      </c>
      <c r="M55">
        <f>$L$62/L55</f>
        <v>1.1135289486550615</v>
      </c>
    </row>
    <row r="56" spans="1:13" x14ac:dyDescent="0.2">
      <c r="A56">
        <v>93</v>
      </c>
      <c r="B56" s="6">
        <v>2384657.2552487501</v>
      </c>
      <c r="C56">
        <f t="shared" si="0"/>
        <v>2617020.1159565635</v>
      </c>
      <c r="D56" s="6">
        <v>47243.941186411997</v>
      </c>
      <c r="E56">
        <f t="shared" si="1"/>
        <v>51847.42762079322</v>
      </c>
      <c r="G56" s="6">
        <v>764960.11098481202</v>
      </c>
      <c r="H56">
        <f t="shared" si="2"/>
        <v>839498.42013786302</v>
      </c>
      <c r="I56" s="6">
        <v>124959.083174589</v>
      </c>
      <c r="J56">
        <f t="shared" si="3"/>
        <v>137135.19358792566</v>
      </c>
      <c r="L56" s="7">
        <v>232.95175</v>
      </c>
      <c r="M56">
        <f>$L$62/L56</f>
        <v>1.0974407790454461</v>
      </c>
    </row>
    <row r="57" spans="1:13" x14ac:dyDescent="0.2">
      <c r="A57">
        <v>94</v>
      </c>
      <c r="B57" s="6">
        <v>3094501.4864871302</v>
      </c>
      <c r="C57">
        <f t="shared" si="0"/>
        <v>3342042.6500076028</v>
      </c>
      <c r="D57" s="6">
        <v>48007.098191651101</v>
      </c>
      <c r="E57">
        <f t="shared" si="1"/>
        <v>51847.371979043353</v>
      </c>
      <c r="G57" s="6">
        <v>847297.360717954</v>
      </c>
      <c r="H57">
        <f t="shared" si="2"/>
        <v>915075.95944729098</v>
      </c>
      <c r="I57" s="6">
        <v>159226.25184451899</v>
      </c>
      <c r="J57">
        <f t="shared" si="3"/>
        <v>171963.37665014961</v>
      </c>
      <c r="L57" s="7">
        <v>236.715</v>
      </c>
      <c r="M57">
        <f>$L$62/L57</f>
        <v>1.0799938744904209</v>
      </c>
    </row>
    <row r="58" spans="1:13" x14ac:dyDescent="0.2">
      <c r="A58">
        <v>95</v>
      </c>
      <c r="B58" s="6">
        <v>3463559.4700531298</v>
      </c>
      <c r="C58">
        <f t="shared" si="0"/>
        <v>3736097.2068294226</v>
      </c>
      <c r="D58" s="6">
        <v>48065.303363190797</v>
      </c>
      <c r="E58">
        <f t="shared" si="1"/>
        <v>51847.426669960238</v>
      </c>
      <c r="G58" s="6">
        <v>782268.04367820802</v>
      </c>
      <c r="H58">
        <f t="shared" si="2"/>
        <v>843822.51214333484</v>
      </c>
      <c r="I58" s="6">
        <v>173935.51894973099</v>
      </c>
      <c r="J58">
        <f t="shared" si="3"/>
        <v>187622.01490553524</v>
      </c>
      <c r="L58" s="7">
        <v>237.00174999999999</v>
      </c>
      <c r="M58">
        <f>$L$62/L58</f>
        <v>1.0786871826895792</v>
      </c>
    </row>
    <row r="59" spans="1:13" x14ac:dyDescent="0.2">
      <c r="A59">
        <v>96</v>
      </c>
      <c r="B59" s="6">
        <v>3462627.9861902702</v>
      </c>
      <c r="C59">
        <f t="shared" si="0"/>
        <v>3688597.5060285311</v>
      </c>
      <c r="D59" s="6">
        <v>48671.083319249599</v>
      </c>
      <c r="E59">
        <f t="shared" si="1"/>
        <v>51847.335972298672</v>
      </c>
      <c r="G59" s="6">
        <v>616727.51356972998</v>
      </c>
      <c r="H59">
        <f t="shared" si="2"/>
        <v>656974.86923952808</v>
      </c>
      <c r="I59" s="6">
        <v>168996.71768357701</v>
      </c>
      <c r="J59">
        <f t="shared" si="3"/>
        <v>180025.36624227365</v>
      </c>
      <c r="L59" s="7">
        <v>239.98916666666668</v>
      </c>
      <c r="M59">
        <f>$L$62/L59</f>
        <v>1.065259542965481</v>
      </c>
    </row>
    <row r="60" spans="1:13" x14ac:dyDescent="0.2">
      <c r="A60">
        <v>97</v>
      </c>
      <c r="B60" s="6">
        <v>3822266.14845439</v>
      </c>
      <c r="C60">
        <f t="shared" si="0"/>
        <v>3986455.1741123153</v>
      </c>
      <c r="D60" s="6">
        <v>49711.881020787499</v>
      </c>
      <c r="E60">
        <f t="shared" si="1"/>
        <v>51847.301473318345</v>
      </c>
      <c r="G60" s="6">
        <v>501279.39907413599</v>
      </c>
      <c r="H60">
        <f t="shared" si="2"/>
        <v>522812.32559461234</v>
      </c>
      <c r="I60" s="6">
        <v>180557.44246964599</v>
      </c>
      <c r="J60">
        <f t="shared" si="3"/>
        <v>188313.45667770051</v>
      </c>
      <c r="L60" s="7">
        <v>245.12133333333333</v>
      </c>
      <c r="M60">
        <f>$L$62/L60</f>
        <v>1.0429559374677031</v>
      </c>
    </row>
    <row r="61" spans="1:13" x14ac:dyDescent="0.2">
      <c r="A61">
        <v>98</v>
      </c>
      <c r="B61" s="6">
        <v>4596102.8640143601</v>
      </c>
      <c r="C61">
        <f t="shared" si="0"/>
        <v>4679372.8201948376</v>
      </c>
      <c r="D61" s="6">
        <v>50924.657765759599</v>
      </c>
      <c r="E61">
        <f t="shared" si="1"/>
        <v>51847.285945790551</v>
      </c>
      <c r="G61" s="6">
        <v>390735.559731249</v>
      </c>
      <c r="H61">
        <f t="shared" si="2"/>
        <v>397814.71655163338</v>
      </c>
      <c r="I61" s="6">
        <v>208109.15681338299</v>
      </c>
      <c r="J61">
        <f t="shared" si="3"/>
        <v>211879.57729380511</v>
      </c>
      <c r="L61" s="7">
        <v>251.10141666666667</v>
      </c>
      <c r="M61">
        <f>$L$62/L61</f>
        <v>1.0181175136075495</v>
      </c>
    </row>
    <row r="62" spans="1:13" x14ac:dyDescent="0.2">
      <c r="A62">
        <v>99</v>
      </c>
      <c r="B62" s="6">
        <v>4346099.4008149104</v>
      </c>
      <c r="C62">
        <f t="shared" si="0"/>
        <v>4346099.4008149104</v>
      </c>
      <c r="D62" s="6">
        <v>51847.422680412303</v>
      </c>
      <c r="E62">
        <f t="shared" si="1"/>
        <v>51847.422680412303</v>
      </c>
      <c r="G62" s="6">
        <v>174627.36647006401</v>
      </c>
      <c r="H62">
        <f t="shared" si="2"/>
        <v>174627.36647006401</v>
      </c>
      <c r="I62" s="6">
        <v>183358.73479356701</v>
      </c>
      <c r="J62">
        <f t="shared" si="3"/>
        <v>183358.73479356701</v>
      </c>
      <c r="L62" s="7">
        <v>255.65074999999999</v>
      </c>
      <c r="M62">
        <f>$L$62/L62</f>
        <v>1</v>
      </c>
    </row>
    <row r="63" spans="1:13" x14ac:dyDescent="0.2">
      <c r="A63">
        <v>100</v>
      </c>
      <c r="B63" s="6">
        <v>5646511.9260490499</v>
      </c>
      <c r="D63" s="6"/>
      <c r="G63" s="6"/>
    </row>
    <row r="64" spans="1:13" x14ac:dyDescent="0.2">
      <c r="A64">
        <v>101</v>
      </c>
      <c r="B64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Jones</dc:creator>
  <cp:lastModifiedBy>James Jones</cp:lastModifiedBy>
  <dcterms:created xsi:type="dcterms:W3CDTF">2020-04-18T11:59:08Z</dcterms:created>
  <dcterms:modified xsi:type="dcterms:W3CDTF">2020-04-18T19:11:10Z</dcterms:modified>
</cp:coreProperties>
</file>