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540" tabRatio="600" firstSheet="0" activeTab="0" autoFilterDateGrouping="1"/>
  </bookViews>
  <sheets>
    <sheet name="给徐燕打印" sheetId="1" state="visible" r:id="rId1"/>
    <sheet name="Sheet1" sheetId="2" state="visible" r:id="rId2"/>
    <sheet name="Sheet3" sheetId="3" state="visible" r:id="rId3"/>
  </sheets>
  <definedNames>
    <definedName name="_xlnm.Print_Area" localSheetId="0">'给徐燕打印'!$A$1:$R$25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yyyy/m/d;@"/>
    <numFmt numFmtId="165" formatCode="0.00_ "/>
  </numFmts>
  <fonts count="12">
    <font>
      <name val="宋体"/>
      <charset val="134"/>
      <color theme="1"/>
      <sz val="11"/>
      <scheme val="minor"/>
    </font>
    <font>
      <name val="微软雅黑"/>
      <charset val="134"/>
      <family val="2"/>
      <b val="1"/>
      <sz val="20"/>
    </font>
    <font>
      <name val="微软雅黑"/>
      <charset val="134"/>
      <family val="2"/>
      <b val="1"/>
      <sz val="12"/>
    </font>
    <font>
      <name val="宋体"/>
      <charset val="134"/>
      <family val="3"/>
      <sz val="12"/>
    </font>
    <font>
      <name val="宋体"/>
      <charset val="134"/>
      <family val="3"/>
      <sz val="11"/>
    </font>
    <font>
      <name val="宋体"/>
      <charset val="134"/>
      <family val="3"/>
      <sz val="12"/>
      <scheme val="minor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2"/>
    </font>
    <font>
      <name val="微软雅黑"/>
      <charset val="134"/>
      <family val="2"/>
      <b val="1"/>
      <color rgb="FFFF0000"/>
      <sz val="12"/>
    </font>
    <font>
      <name val="宋体"/>
      <charset val="134"/>
      <family val="3"/>
      <sz val="11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164" fontId="6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 fitToPage="1"/>
  </sheetPr>
  <dimension ref="A1:R26"/>
  <sheetViews>
    <sheetView showGridLines="1" showRowColHeaders="1" tabSelected="1" view="pageBreakPreview" topLeftCell="E1" workbookViewId="0">
      <selection activeCell="I8" sqref="I8:I15"/>
    </sheetView>
  </sheetViews>
  <sheetFormatPr baseColWidth="8" defaultColWidth="9" defaultRowHeight="13.5"/>
  <cols>
    <col width="13.125" customWidth="1" style="10" min="1" max="1"/>
    <col width="15" customWidth="1" style="27" min="2" max="2"/>
    <col width="15.125" customWidth="1" style="27" min="3" max="3"/>
    <col width="15.5" customWidth="1" style="27" min="4" max="4"/>
    <col width="19" customWidth="1" style="27" min="5" max="5"/>
    <col width="15.25" customWidth="1" style="27" min="6" max="6"/>
    <col width="12.625" customWidth="1" style="27" min="7" max="7"/>
    <col width="10" customWidth="1" style="27" min="8" max="8"/>
    <col width="12.75" customWidth="1" style="27" min="10" max="10"/>
    <col width="7.875" customWidth="1" style="27" min="12" max="12"/>
    <col width="16.375" customWidth="1" style="27" min="14" max="14"/>
    <col width="18.875" customWidth="1" style="27" min="15" max="15"/>
    <col width="12.625" customWidth="1" style="27" min="16" max="16"/>
    <col width="13.625" customWidth="1" style="27" min="17" max="17"/>
    <col width="16" customWidth="1" style="27" min="18" max="18"/>
  </cols>
  <sheetData>
    <row r="1" ht="29.25" customHeight="1" s="27">
      <c r="A1" s="19" t="inlineStr">
        <is>
          <t>货物装运通知单</t>
        </is>
      </c>
      <c r="B1" s="28" t="n"/>
      <c r="C1" s="28" t="n"/>
      <c r="D1" s="28" t="n"/>
      <c r="E1" s="28" t="n"/>
      <c r="F1" s="28" t="n"/>
      <c r="G1" s="28" t="n"/>
      <c r="H1" s="28" t="n"/>
      <c r="I1" s="28" t="n"/>
      <c r="J1" s="28" t="n"/>
      <c r="K1" s="28" t="n"/>
      <c r="L1" s="28" t="n"/>
      <c r="M1" s="28" t="n"/>
      <c r="N1" s="28" t="n"/>
      <c r="O1" s="28" t="n"/>
      <c r="P1" s="28" t="n"/>
      <c r="Q1" s="29" t="n"/>
      <c r="R1" s="16" t="n"/>
    </row>
    <row r="2" ht="18" customHeight="1" s="27">
      <c r="A2" s="22" t="inlineStr">
        <is>
          <t>客户：MOTO INNOVATION VIETNAM LIMITED COMPANY</t>
        </is>
      </c>
      <c r="B2" s="28" t="n"/>
      <c r="C2" s="28" t="n"/>
      <c r="D2" s="28" t="n"/>
      <c r="E2" s="28" t="n"/>
      <c r="F2" s="29" t="n"/>
      <c r="G2" s="23" t="inlineStr">
        <is>
          <t>装运日期：2025.7.18</t>
        </is>
      </c>
      <c r="H2" s="28" t="n"/>
      <c r="I2" s="28" t="n"/>
      <c r="J2" s="28" t="n"/>
      <c r="K2" s="28" t="n"/>
      <c r="L2" s="29" t="n"/>
      <c r="M2" s="24" t="n"/>
      <c r="N2" s="28" t="n"/>
      <c r="O2" s="28" t="n"/>
      <c r="P2" s="28" t="n"/>
      <c r="Q2" s="29" t="n"/>
      <c r="R2" s="7" t="inlineStr">
        <is>
          <t>MT2-25005E</t>
        </is>
      </c>
    </row>
    <row r="3" ht="14.25" customHeight="1" s="27">
      <c r="A3" s="2" t="inlineStr">
        <is>
          <t>入库日期</t>
        </is>
      </c>
      <c r="B3" s="13" t="inlineStr">
        <is>
          <t>订单号</t>
        </is>
      </c>
      <c r="C3" s="4" t="inlineStr">
        <is>
          <t>PO</t>
        </is>
      </c>
      <c r="D3" s="4" t="inlineStr">
        <is>
          <t>物料编码</t>
        </is>
      </c>
      <c r="E3" s="13" t="inlineStr">
        <is>
          <t>TTX编号</t>
        </is>
      </c>
      <c r="F3" s="13" t="inlineStr">
        <is>
          <t>产品编号</t>
        </is>
      </c>
      <c r="G3" s="13" t="inlineStr">
        <is>
          <t>厚度</t>
        </is>
      </c>
      <c r="H3" s="5" t="inlineStr">
        <is>
          <t>级别</t>
        </is>
      </c>
      <c r="I3" s="12" t="inlineStr">
        <is>
          <t>张数</t>
        </is>
      </c>
      <c r="J3" s="12" t="inlineStr">
        <is>
          <t>尺数</t>
        </is>
      </c>
      <c r="K3" s="12" t="inlineStr">
        <is>
          <t>件数</t>
        </is>
      </c>
      <c r="L3" s="13" t="inlineStr">
        <is>
          <t>净重</t>
        </is>
      </c>
      <c r="M3" s="13" t="inlineStr">
        <is>
          <t>重量</t>
        </is>
      </c>
      <c r="N3" s="4" t="inlineStr">
        <is>
          <t>手册号</t>
        </is>
      </c>
      <c r="O3" s="14" t="inlineStr">
        <is>
          <t>备注</t>
        </is>
      </c>
      <c r="P3" s="12" t="inlineStr">
        <is>
          <t>价格</t>
        </is>
      </c>
      <c r="Q3" s="4" t="inlineStr">
        <is>
          <t>金额</t>
        </is>
      </c>
      <c r="R3" s="17" t="n"/>
    </row>
    <row r="4" ht="14.25" customHeight="1" s="27">
      <c r="A4" s="30" t="n">
        <v>45820</v>
      </c>
      <c r="B4" s="7" t="inlineStr">
        <is>
          <t>2506027-01</t>
        </is>
      </c>
      <c r="C4" s="8" t="inlineStr">
        <is>
          <t>BPL2570385</t>
        </is>
      </c>
      <c r="D4" s="8" t="inlineStr">
        <is>
          <t>B13100440A</t>
        </is>
      </c>
      <c r="E4" s="9" t="inlineStr">
        <is>
          <t>UXCY-ET-白163</t>
        </is>
      </c>
      <c r="F4" s="8" t="inlineStr">
        <is>
          <t>美福亮白色</t>
        </is>
      </c>
      <c r="G4" s="8" t="inlineStr">
        <is>
          <t>1.4-1.6</t>
        </is>
      </c>
      <c r="H4" s="7" t="inlineStr">
        <is>
          <t>B级</t>
        </is>
      </c>
      <c r="I4" s="12" t="n">
        <v>175</v>
      </c>
      <c r="J4" s="12" t="n">
        <v>10252.6</v>
      </c>
      <c r="K4" s="8" t="n">
        <v>1</v>
      </c>
      <c r="L4" s="12">
        <f>M4-45</f>
        <v/>
      </c>
      <c r="M4" s="12" t="n">
        <v>1071.5</v>
      </c>
      <c r="N4" s="15" t="inlineStr">
        <is>
          <t>加利福发越南二厂</t>
        </is>
      </c>
      <c r="O4" s="7" t="inlineStr">
        <is>
          <t>2.2*1.8*0.73</t>
        </is>
      </c>
      <c r="P4" s="7" t="n">
        <v>1.44</v>
      </c>
      <c r="Q4" s="8">
        <f>ROUND(P4*J4,2)</f>
        <v/>
      </c>
      <c r="R4" s="8" t="inlineStr">
        <is>
          <t>1.46-0.02</t>
        </is>
      </c>
    </row>
    <row r="5" ht="14.25" customHeight="1" s="27">
      <c r="A5" s="30" t="n">
        <v>45820</v>
      </c>
      <c r="B5" s="7" t="inlineStr">
        <is>
          <t>2506027-01</t>
        </is>
      </c>
      <c r="C5" s="8" t="inlineStr">
        <is>
          <t>BPL2570385</t>
        </is>
      </c>
      <c r="D5" s="8" t="inlineStr">
        <is>
          <t>B13100440A</t>
        </is>
      </c>
      <c r="E5" s="9" t="inlineStr">
        <is>
          <t>UXCY-ET-白163</t>
        </is>
      </c>
      <c r="F5" s="8" t="inlineStr">
        <is>
          <t>美福亮白色</t>
        </is>
      </c>
      <c r="G5" s="8" t="inlineStr">
        <is>
          <t>1.4-1.6</t>
        </is>
      </c>
      <c r="H5" s="7" t="inlineStr">
        <is>
          <t>C级</t>
        </is>
      </c>
      <c r="I5" s="12" t="n">
        <v>143</v>
      </c>
      <c r="J5" s="12" t="n">
        <v>8153.7</v>
      </c>
      <c r="K5" s="8" t="n">
        <v>1</v>
      </c>
      <c r="L5" s="12">
        <f>M5-45</f>
        <v/>
      </c>
      <c r="M5" s="12" t="n">
        <v>976</v>
      </c>
      <c r="N5" s="15" t="inlineStr">
        <is>
          <t>加利福发越南二厂</t>
        </is>
      </c>
      <c r="O5" s="7" t="inlineStr">
        <is>
          <t>2.2*1.8*0.65</t>
        </is>
      </c>
      <c r="P5" s="7" t="n">
        <v>1.44</v>
      </c>
      <c r="Q5" s="8">
        <f>ROUND(P5*J5,2)</f>
        <v/>
      </c>
      <c r="R5" s="8" t="n"/>
    </row>
    <row r="6" ht="14.25" customHeight="1" s="27">
      <c r="A6" s="30" t="n">
        <v>45820</v>
      </c>
      <c r="B6" s="7" t="inlineStr">
        <is>
          <t>2506027-01</t>
        </is>
      </c>
      <c r="C6" s="8" t="inlineStr">
        <is>
          <t>BPL2570385</t>
        </is>
      </c>
      <c r="D6" s="8" t="inlineStr">
        <is>
          <t>B13100440A</t>
        </is>
      </c>
      <c r="E6" s="9" t="inlineStr">
        <is>
          <t>UXCY-ET-白163</t>
        </is>
      </c>
      <c r="F6" s="8" t="inlineStr">
        <is>
          <t>美福亮白色</t>
        </is>
      </c>
      <c r="G6" s="8" t="inlineStr">
        <is>
          <t>1.4-1.6</t>
        </is>
      </c>
      <c r="H6" s="7" t="inlineStr">
        <is>
          <t>C级小皮</t>
        </is>
      </c>
      <c r="I6" s="12" t="n">
        <v>1</v>
      </c>
      <c r="J6" s="12" t="n">
        <v>43.8</v>
      </c>
      <c r="K6" s="8" t="n"/>
      <c r="L6" s="12" t="n"/>
      <c r="M6" s="12" t="n"/>
      <c r="N6" s="15" t="inlineStr">
        <is>
          <t>加利福发越南二厂</t>
        </is>
      </c>
      <c r="O6" s="7" t="n"/>
      <c r="P6" s="7" t="n">
        <v>1.44</v>
      </c>
      <c r="Q6" s="8">
        <f>ROUND(P6*J6,2)</f>
        <v/>
      </c>
      <c r="R6" s="8" t="n"/>
    </row>
    <row r="7" ht="14.25" customHeight="1" s="27">
      <c r="A7" s="30" t="n">
        <v>45820</v>
      </c>
      <c r="B7" s="7" t="inlineStr">
        <is>
          <t>2506027-01</t>
        </is>
      </c>
      <c r="C7" s="8" t="inlineStr">
        <is>
          <t>BPL2570385</t>
        </is>
      </c>
      <c r="D7" s="8" t="inlineStr">
        <is>
          <t>B13100440A</t>
        </is>
      </c>
      <c r="E7" s="9" t="inlineStr">
        <is>
          <t>UXCY-ET-白163</t>
        </is>
      </c>
      <c r="F7" s="8" t="inlineStr">
        <is>
          <t>美福亮白色</t>
        </is>
      </c>
      <c r="G7" s="8" t="inlineStr">
        <is>
          <t>1.4-1.6</t>
        </is>
      </c>
      <c r="H7" s="7" t="inlineStr">
        <is>
          <t>D级</t>
        </is>
      </c>
      <c r="I7" s="12" t="n">
        <v>20</v>
      </c>
      <c r="J7" s="12" t="n">
        <v>1068.4</v>
      </c>
      <c r="K7" s="8" t="n"/>
      <c r="L7" s="12" t="n"/>
      <c r="M7" s="12" t="n"/>
      <c r="N7" s="15" t="inlineStr">
        <is>
          <t>加利福发越南二厂</t>
        </is>
      </c>
      <c r="O7" s="7" t="n"/>
      <c r="P7" s="7" t="n">
        <v>1.44</v>
      </c>
      <c r="Q7" s="8">
        <f>ROUND(P7*J7,2)</f>
        <v/>
      </c>
      <c r="R7" s="8" t="n"/>
    </row>
    <row r="8" ht="14.25" customHeight="1" s="27">
      <c r="A8" s="30" t="n">
        <v>45848</v>
      </c>
      <c r="B8" s="7" t="inlineStr">
        <is>
          <t>2507011-01</t>
        </is>
      </c>
      <c r="C8" s="8" t="inlineStr">
        <is>
          <t>BPL2570385</t>
        </is>
      </c>
      <c r="D8" s="8" t="inlineStr">
        <is>
          <t>B13100061A</t>
        </is>
      </c>
      <c r="E8" s="9" t="inlineStr">
        <is>
          <t>XPAY-FX-深蓝45</t>
        </is>
      </c>
      <c r="F8" s="8" t="inlineStr">
        <is>
          <t>L577</t>
        </is>
      </c>
      <c r="G8" s="8" t="inlineStr">
        <is>
          <t>1.2-1.3</t>
        </is>
      </c>
      <c r="H8" s="7" t="inlineStr">
        <is>
          <t>B级</t>
        </is>
      </c>
      <c r="I8" s="12" t="n">
        <v>134</v>
      </c>
      <c r="J8" s="12" t="n">
        <v>7037</v>
      </c>
      <c r="K8" s="8" t="n">
        <v>1</v>
      </c>
      <c r="L8" s="12">
        <f>M8-45</f>
        <v/>
      </c>
      <c r="M8" s="12" t="n">
        <v>782.5</v>
      </c>
      <c r="N8" s="15" t="inlineStr">
        <is>
          <t>加利福发越南二厂</t>
        </is>
      </c>
      <c r="O8" s="7" t="inlineStr">
        <is>
          <t>2.2*1.8*0.59</t>
        </is>
      </c>
      <c r="P8" s="7" t="n">
        <v>1.48</v>
      </c>
      <c r="Q8" s="8">
        <f>ROUND(P8*J8,2)</f>
        <v/>
      </c>
      <c r="R8" s="8" t="inlineStr">
        <is>
          <t>1.5-0.02</t>
        </is>
      </c>
    </row>
    <row r="9" ht="14.25" customHeight="1" s="27">
      <c r="A9" s="30" t="n">
        <v>45848</v>
      </c>
      <c r="B9" s="7" t="inlineStr">
        <is>
          <t>2507011-01</t>
        </is>
      </c>
      <c r="C9" s="8" t="inlineStr">
        <is>
          <t>BPL2570385</t>
        </is>
      </c>
      <c r="D9" s="8" t="inlineStr">
        <is>
          <t>B13100061A</t>
        </is>
      </c>
      <c r="E9" s="9" t="inlineStr">
        <is>
          <t>XPAY-FX-深蓝45</t>
        </is>
      </c>
      <c r="F9" s="8" t="inlineStr">
        <is>
          <t>L577</t>
        </is>
      </c>
      <c r="G9" s="8" t="inlineStr">
        <is>
          <t>1.2-1.3</t>
        </is>
      </c>
      <c r="H9" s="7" t="inlineStr">
        <is>
          <t>C级</t>
        </is>
      </c>
      <c r="I9" s="12" t="n">
        <v>60</v>
      </c>
      <c r="J9" s="12" t="n">
        <v>3008.5</v>
      </c>
      <c r="K9" s="8" t="n"/>
      <c r="L9" s="12" t="n"/>
      <c r="M9" s="12" t="n"/>
      <c r="N9" s="15" t="inlineStr">
        <is>
          <t>加利福发越南二厂</t>
        </is>
      </c>
      <c r="O9" s="7" t="n"/>
      <c r="P9" s="7" t="n">
        <v>1.48</v>
      </c>
      <c r="Q9" s="8">
        <f>ROUND(P9*J9,2)</f>
        <v/>
      </c>
      <c r="R9" s="8" t="n"/>
    </row>
    <row r="10" ht="14.25" customHeight="1" s="27">
      <c r="A10" s="30" t="n">
        <v>45848</v>
      </c>
      <c r="B10" s="7" t="inlineStr">
        <is>
          <t>2507011-01</t>
        </is>
      </c>
      <c r="C10" s="8" t="inlineStr">
        <is>
          <t>BPL2570385</t>
        </is>
      </c>
      <c r="D10" s="8" t="inlineStr">
        <is>
          <t>B13100061A</t>
        </is>
      </c>
      <c r="E10" s="9" t="inlineStr">
        <is>
          <t>XPAY-FX-深蓝45</t>
        </is>
      </c>
      <c r="F10" s="8" t="inlineStr">
        <is>
          <t>L577</t>
        </is>
      </c>
      <c r="G10" s="8" t="inlineStr">
        <is>
          <t>1.2-1.3</t>
        </is>
      </c>
      <c r="H10" s="7" t="inlineStr">
        <is>
          <t>C级</t>
        </is>
      </c>
      <c r="I10" s="12" t="n">
        <v>141</v>
      </c>
      <c r="J10" s="12" t="n">
        <v>7041.7</v>
      </c>
      <c r="K10" s="8" t="n">
        <v>1</v>
      </c>
      <c r="L10" s="12">
        <f>M10-45</f>
        <v/>
      </c>
      <c r="M10" s="12" t="n">
        <v>781</v>
      </c>
      <c r="N10" s="15" t="inlineStr">
        <is>
          <t>加利福发越南二厂</t>
        </is>
      </c>
      <c r="O10" s="7" t="inlineStr">
        <is>
          <t>2.2*1.8*0.62</t>
        </is>
      </c>
      <c r="P10" s="7" t="n">
        <v>1.48</v>
      </c>
      <c r="Q10" s="8">
        <f>ROUND(P10*J10,2)</f>
        <v/>
      </c>
      <c r="R10" s="8" t="n"/>
    </row>
    <row r="11" ht="14.25" customHeight="1" s="27">
      <c r="A11" s="30" t="n">
        <v>45848</v>
      </c>
      <c r="B11" s="7" t="inlineStr">
        <is>
          <t>2507011-01</t>
        </is>
      </c>
      <c r="C11" s="8" t="inlineStr">
        <is>
          <t>BPL2570385</t>
        </is>
      </c>
      <c r="D11" s="8" t="inlineStr">
        <is>
          <t>B13100061A</t>
        </is>
      </c>
      <c r="E11" s="9" t="inlineStr">
        <is>
          <t>XPAY-FX-深蓝45</t>
        </is>
      </c>
      <c r="F11" s="8" t="inlineStr">
        <is>
          <t>L577</t>
        </is>
      </c>
      <c r="G11" s="8" t="inlineStr">
        <is>
          <t>1.2-1.3</t>
        </is>
      </c>
      <c r="H11" s="7" t="inlineStr">
        <is>
          <t>D级</t>
        </is>
      </c>
      <c r="I11" s="12" t="n">
        <v>62</v>
      </c>
      <c r="J11" s="12" t="n">
        <v>3009.7</v>
      </c>
      <c r="K11" s="8" t="n"/>
      <c r="L11" s="12" t="n"/>
      <c r="M11" s="12" t="n"/>
      <c r="N11" s="15" t="inlineStr">
        <is>
          <t>加利福发越南二厂</t>
        </is>
      </c>
      <c r="O11" s="7" t="n"/>
      <c r="P11" s="7" t="n">
        <v>1.48</v>
      </c>
      <c r="Q11" s="8">
        <f>ROUND(P11*J11,2)</f>
        <v/>
      </c>
      <c r="R11" s="8" t="n"/>
    </row>
    <row r="12" ht="14.25" customHeight="1" s="27">
      <c r="A12" s="30" t="n">
        <v>45848</v>
      </c>
      <c r="B12" s="7" t="inlineStr">
        <is>
          <t>2507011-01</t>
        </is>
      </c>
      <c r="C12" s="8" t="inlineStr">
        <is>
          <t>BPL2570385</t>
        </is>
      </c>
      <c r="D12" s="8" t="inlineStr">
        <is>
          <t>B13100061A</t>
        </is>
      </c>
      <c r="E12" s="9" t="inlineStr">
        <is>
          <t>XPAY-FX-深蓝45</t>
        </is>
      </c>
      <c r="F12" s="8" t="inlineStr">
        <is>
          <t>L577</t>
        </is>
      </c>
      <c r="G12" s="8" t="inlineStr">
        <is>
          <t>1.2-1.3</t>
        </is>
      </c>
      <c r="H12" s="7" t="inlineStr">
        <is>
          <t>B级</t>
        </is>
      </c>
      <c r="I12" s="12" t="n">
        <v>220</v>
      </c>
      <c r="J12" s="12" t="n">
        <v>11566</v>
      </c>
      <c r="K12" s="8" t="n">
        <v>1</v>
      </c>
      <c r="L12" s="12">
        <f>M12-45</f>
        <v/>
      </c>
      <c r="M12" s="12" t="n">
        <v>890.5</v>
      </c>
      <c r="N12" s="15" t="inlineStr">
        <is>
          <t>加利福发越南二厂</t>
        </is>
      </c>
      <c r="O12" s="7" t="inlineStr">
        <is>
          <t>2.2*1.8*0.63</t>
        </is>
      </c>
      <c r="P12" s="7" t="n">
        <v>1.48</v>
      </c>
      <c r="Q12" s="8">
        <f>ROUND(P12*J12,2)</f>
        <v/>
      </c>
      <c r="R12" s="8" t="n"/>
    </row>
    <row r="13" ht="14.25" customHeight="1" s="27">
      <c r="A13" s="30" t="n">
        <v>45848</v>
      </c>
      <c r="B13" s="7" t="inlineStr">
        <is>
          <t>2507011-01</t>
        </is>
      </c>
      <c r="C13" s="8" t="inlineStr">
        <is>
          <t>BPL2570385</t>
        </is>
      </c>
      <c r="D13" s="8" t="inlineStr">
        <is>
          <t>B13100061A</t>
        </is>
      </c>
      <c r="E13" s="9" t="inlineStr">
        <is>
          <t>XPAY-FX-深蓝45</t>
        </is>
      </c>
      <c r="F13" s="8" t="inlineStr">
        <is>
          <t>L577</t>
        </is>
      </c>
      <c r="G13" s="8" t="inlineStr">
        <is>
          <t>1.2-1.3</t>
        </is>
      </c>
      <c r="H13" s="7" t="inlineStr">
        <is>
          <t>C级</t>
        </is>
      </c>
      <c r="I13" s="12" t="n">
        <v>147</v>
      </c>
      <c r="J13" s="12" t="n">
        <v>7371</v>
      </c>
      <c r="K13" s="8" t="n">
        <v>1</v>
      </c>
      <c r="L13" s="12">
        <f>M13-45</f>
        <v/>
      </c>
      <c r="M13" s="12" t="n">
        <v>643.5</v>
      </c>
      <c r="N13" s="15" t="inlineStr">
        <is>
          <t>加利福发越南二厂</t>
        </is>
      </c>
      <c r="O13" s="7" t="inlineStr">
        <is>
          <t>2.2*1.8*0.5</t>
        </is>
      </c>
      <c r="P13" s="7" t="n">
        <v>1.48</v>
      </c>
      <c r="Q13" s="8">
        <f>ROUND(P13*J13,2)</f>
        <v/>
      </c>
      <c r="R13" s="8" t="n"/>
    </row>
    <row r="14" ht="14.25" customHeight="1" s="27">
      <c r="A14" s="30" t="n">
        <v>45848</v>
      </c>
      <c r="B14" s="7" t="inlineStr">
        <is>
          <t>2507011-01</t>
        </is>
      </c>
      <c r="C14" s="8" t="inlineStr">
        <is>
          <t>BPL2570385</t>
        </is>
      </c>
      <c r="D14" s="8" t="inlineStr">
        <is>
          <t>B13100061A</t>
        </is>
      </c>
      <c r="E14" s="9" t="inlineStr">
        <is>
          <t>XPAY-FX-深蓝45</t>
        </is>
      </c>
      <c r="F14" s="8" t="inlineStr">
        <is>
          <t>L577</t>
        </is>
      </c>
      <c r="G14" s="8" t="inlineStr">
        <is>
          <t>1.2-1.3</t>
        </is>
      </c>
      <c r="H14" s="7" t="inlineStr">
        <is>
          <t>D级</t>
        </is>
      </c>
      <c r="I14" s="12" t="n">
        <v>1</v>
      </c>
      <c r="J14" s="12" t="n">
        <v>53.3</v>
      </c>
      <c r="K14" s="8" t="n"/>
      <c r="L14" s="12" t="n"/>
      <c r="M14" s="12" t="n"/>
      <c r="N14" s="15" t="inlineStr">
        <is>
          <t>加利福发越南二厂</t>
        </is>
      </c>
      <c r="O14" s="7" t="n"/>
      <c r="P14" s="7" t="n">
        <v>1.48</v>
      </c>
      <c r="Q14" s="8">
        <f>ROUND(P14*J14,2)</f>
        <v/>
      </c>
      <c r="R14" s="8" t="n"/>
    </row>
    <row r="15" ht="14.25" customHeight="1" s="27">
      <c r="A15" s="30" t="n">
        <v>45848</v>
      </c>
      <c r="B15" s="7" t="inlineStr">
        <is>
          <t>2507011-01</t>
        </is>
      </c>
      <c r="C15" s="8" t="inlineStr">
        <is>
          <t>BPL2570385</t>
        </is>
      </c>
      <c r="D15" s="8" t="inlineStr">
        <is>
          <t>B13100061A</t>
        </is>
      </c>
      <c r="E15" s="9" t="inlineStr">
        <is>
          <t>XPAY-FX-深蓝45</t>
        </is>
      </c>
      <c r="F15" s="8" t="inlineStr">
        <is>
          <t>L577</t>
        </is>
      </c>
      <c r="G15" s="8" t="inlineStr">
        <is>
          <t>1.2-1.3</t>
        </is>
      </c>
      <c r="H15" s="7" t="inlineStr">
        <is>
          <t>等外</t>
        </is>
      </c>
      <c r="I15" s="12" t="n">
        <v>15</v>
      </c>
      <c r="J15" s="12" t="n">
        <v>781.9</v>
      </c>
      <c r="K15" s="8" t="n"/>
      <c r="L15" s="12" t="n"/>
      <c r="M15" s="12" t="n"/>
      <c r="N15" s="15" t="inlineStr">
        <is>
          <t>加利福发越南二厂</t>
        </is>
      </c>
      <c r="O15" s="7" t="n"/>
      <c r="P15" s="7" t="n">
        <v>1.18</v>
      </c>
      <c r="Q15" s="8">
        <f>ROUND(P15*J15,2)</f>
        <v/>
      </c>
      <c r="R15" s="8" t="n"/>
    </row>
    <row r="16" ht="14.25" customHeight="1" s="27">
      <c r="A16" s="30" t="n">
        <v>45847</v>
      </c>
      <c r="B16" s="7" t="inlineStr">
        <is>
          <t>2506085-01</t>
        </is>
      </c>
      <c r="C16" s="8" t="inlineStr">
        <is>
          <t>BPL2570385</t>
        </is>
      </c>
      <c r="D16" s="8" t="inlineStr">
        <is>
          <t>B13100081A</t>
        </is>
      </c>
      <c r="E16" s="9" t="inlineStr">
        <is>
          <t>XPDY-FX-灰白215</t>
        </is>
      </c>
      <c r="F16" s="8" t="inlineStr">
        <is>
          <t>L580</t>
        </is>
      </c>
      <c r="G16" s="8" t="inlineStr">
        <is>
          <t>1.2-1.3</t>
        </is>
      </c>
      <c r="H16" s="7" t="inlineStr">
        <is>
          <t>B级</t>
        </is>
      </c>
      <c r="I16" s="12" t="n">
        <v>144</v>
      </c>
      <c r="J16" s="12" t="n">
        <v>7512.6</v>
      </c>
      <c r="K16" s="8" t="n">
        <v>1</v>
      </c>
      <c r="L16" s="12">
        <f>M16-45</f>
        <v/>
      </c>
      <c r="M16" s="12" t="n">
        <v>693.5</v>
      </c>
      <c r="N16" s="15" t="inlineStr">
        <is>
          <t>加利福发越南二厂</t>
        </is>
      </c>
      <c r="O16" s="7" t="inlineStr">
        <is>
          <t>2.2*1.8*0.5</t>
        </is>
      </c>
      <c r="P16" s="7" t="n">
        <v>1.48</v>
      </c>
      <c r="Q16" s="8">
        <f>ROUND(P16*J16,2)</f>
        <v/>
      </c>
      <c r="R16" s="8" t="inlineStr">
        <is>
          <t>1.5-0.02</t>
        </is>
      </c>
    </row>
    <row r="17" ht="14.25" customHeight="1" s="27">
      <c r="A17" s="30" t="n">
        <v>45847</v>
      </c>
      <c r="B17" s="7" t="inlineStr">
        <is>
          <t>2506085-01</t>
        </is>
      </c>
      <c r="C17" s="8" t="inlineStr">
        <is>
          <t>BPL2570385</t>
        </is>
      </c>
      <c r="D17" s="8" t="inlineStr">
        <is>
          <t>B13100081A</t>
        </is>
      </c>
      <c r="E17" s="9" t="inlineStr">
        <is>
          <t>XPDY-FX-灰白215</t>
        </is>
      </c>
      <c r="F17" s="8" t="inlineStr">
        <is>
          <t>L580</t>
        </is>
      </c>
      <c r="G17" s="8" t="inlineStr">
        <is>
          <t>1.2-1.3</t>
        </is>
      </c>
      <c r="H17" s="7" t="inlineStr">
        <is>
          <t>D级</t>
        </is>
      </c>
      <c r="I17" s="12" t="n">
        <v>16</v>
      </c>
      <c r="J17" s="12" t="n">
        <v>740.8</v>
      </c>
      <c r="K17" s="8" t="n"/>
      <c r="L17" s="12" t="n"/>
      <c r="M17" s="12" t="n"/>
      <c r="N17" s="15" t="inlineStr">
        <is>
          <t>加利福发越南二厂</t>
        </is>
      </c>
      <c r="O17" s="7" t="n"/>
      <c r="P17" s="7" t="n">
        <v>1.48</v>
      </c>
      <c r="Q17" s="8">
        <f>ROUND(P17*J17,2)</f>
        <v/>
      </c>
      <c r="R17" s="8" t="n"/>
    </row>
    <row r="18" ht="14.25" customHeight="1" s="27">
      <c r="A18" s="30" t="n">
        <v>45847</v>
      </c>
      <c r="B18" s="7" t="inlineStr">
        <is>
          <t>2506085-01</t>
        </is>
      </c>
      <c r="C18" s="8" t="inlineStr">
        <is>
          <t>BPL2570385</t>
        </is>
      </c>
      <c r="D18" s="8" t="inlineStr">
        <is>
          <t>B13100081A</t>
        </is>
      </c>
      <c r="E18" s="9" t="inlineStr">
        <is>
          <t>XPDY-FX-灰白215</t>
        </is>
      </c>
      <c r="F18" s="8" t="inlineStr">
        <is>
          <t>L580</t>
        </is>
      </c>
      <c r="G18" s="8" t="inlineStr">
        <is>
          <t>1.2-1.3</t>
        </is>
      </c>
      <c r="H18" s="7" t="inlineStr">
        <is>
          <t>D级小皮</t>
        </is>
      </c>
      <c r="I18" s="12" t="n">
        <v>2</v>
      </c>
      <c r="J18" s="12" t="n">
        <v>76.3</v>
      </c>
      <c r="K18" s="8" t="n"/>
      <c r="L18" s="12" t="n"/>
      <c r="M18" s="12" t="n"/>
      <c r="N18" s="15" t="inlineStr">
        <is>
          <t>加利福发越南二厂</t>
        </is>
      </c>
      <c r="O18" s="7" t="n"/>
      <c r="P18" s="7" t="n">
        <v>1.48</v>
      </c>
      <c r="Q18" s="8">
        <f>ROUND(P18*J18,2)</f>
        <v/>
      </c>
      <c r="R18" s="8" t="n"/>
    </row>
    <row r="19" ht="14.25" customHeight="1" s="27">
      <c r="A19" s="30" t="n">
        <v>45847</v>
      </c>
      <c r="B19" s="7" t="inlineStr">
        <is>
          <t>2506085-01</t>
        </is>
      </c>
      <c r="C19" s="8" t="inlineStr">
        <is>
          <t>BPL2570385</t>
        </is>
      </c>
      <c r="D19" s="8" t="inlineStr">
        <is>
          <t>B13100081A</t>
        </is>
      </c>
      <c r="E19" s="9" t="inlineStr">
        <is>
          <t>XPDY-FX-灰白215</t>
        </is>
      </c>
      <c r="F19" s="8" t="inlineStr">
        <is>
          <t>L580</t>
        </is>
      </c>
      <c r="G19" s="8" t="inlineStr">
        <is>
          <t>1.2-1.3</t>
        </is>
      </c>
      <c r="H19" s="7" t="inlineStr">
        <is>
          <t>C级</t>
        </is>
      </c>
      <c r="I19" s="12" t="n">
        <v>199</v>
      </c>
      <c r="J19" s="12" t="n">
        <v>9545.200000000001</v>
      </c>
      <c r="K19" s="8" t="n">
        <v>1</v>
      </c>
      <c r="L19" s="12">
        <f>M19-45</f>
        <v/>
      </c>
      <c r="M19" s="12" t="n">
        <v>801.5</v>
      </c>
      <c r="N19" s="15" t="inlineStr">
        <is>
          <t>加利福发越南二厂</t>
        </is>
      </c>
      <c r="O19" s="7" t="inlineStr">
        <is>
          <t>2.2*1.8*0.6</t>
        </is>
      </c>
      <c r="P19" s="7" t="n">
        <v>1.48</v>
      </c>
      <c r="Q19" s="8">
        <f>ROUND(P19*J19,2)</f>
        <v/>
      </c>
      <c r="R19" s="8" t="n"/>
    </row>
    <row r="20" ht="14.25" customHeight="1" s="27">
      <c r="A20" s="30" t="n">
        <v>45847</v>
      </c>
      <c r="B20" s="7" t="inlineStr">
        <is>
          <t>2506085-01</t>
        </is>
      </c>
      <c r="C20" s="8" t="inlineStr">
        <is>
          <t>BPL2570385</t>
        </is>
      </c>
      <c r="D20" s="8" t="inlineStr">
        <is>
          <t>B13100081A</t>
        </is>
      </c>
      <c r="E20" s="9" t="inlineStr">
        <is>
          <t>XPDY-FX-灰白215</t>
        </is>
      </c>
      <c r="F20" s="8" t="inlineStr">
        <is>
          <t>L580</t>
        </is>
      </c>
      <c r="G20" s="8" t="inlineStr">
        <is>
          <t>1.2-1.3</t>
        </is>
      </c>
      <c r="H20" s="7" t="inlineStr">
        <is>
          <t>C级小皮</t>
        </is>
      </c>
      <c r="I20" s="12" t="n">
        <v>4</v>
      </c>
      <c r="J20" s="12" t="n">
        <v>154.2</v>
      </c>
      <c r="K20" s="8" t="n"/>
      <c r="L20" s="12" t="n"/>
      <c r="M20" s="12" t="n"/>
      <c r="N20" s="15" t="inlineStr">
        <is>
          <t>加利福发越南二厂</t>
        </is>
      </c>
      <c r="O20" s="7" t="n"/>
      <c r="P20" s="7" t="n">
        <v>1.48</v>
      </c>
      <c r="Q20" s="8">
        <f>ROUND(P20*J20,2)</f>
        <v/>
      </c>
      <c r="R20" s="8" t="n"/>
    </row>
    <row r="21" ht="14.25" customHeight="1" s="27">
      <c r="A21" s="30" t="n">
        <v>45854</v>
      </c>
      <c r="B21" s="7" t="inlineStr">
        <is>
          <t>2507043-01</t>
        </is>
      </c>
      <c r="C21" s="8" t="inlineStr">
        <is>
          <t>BPL2570385</t>
        </is>
      </c>
      <c r="D21" s="8" t="inlineStr">
        <is>
          <t>B13100349A</t>
        </is>
      </c>
      <c r="E21" s="9" t="inlineStr">
        <is>
          <t>XPDY-FX-白151</t>
        </is>
      </c>
      <c r="F21" s="8" t="inlineStr">
        <is>
          <t>索伦骨白色</t>
        </is>
      </c>
      <c r="G21" s="8" t="inlineStr">
        <is>
          <t>1.2-1.3</t>
        </is>
      </c>
      <c r="H21" s="7" t="inlineStr">
        <is>
          <t>B级</t>
        </is>
      </c>
      <c r="I21" s="12" t="n">
        <v>132</v>
      </c>
      <c r="J21" s="12" t="n">
        <v>6795.3</v>
      </c>
      <c r="K21" s="8" t="n">
        <v>1</v>
      </c>
      <c r="L21" s="12">
        <f>M21-45</f>
        <v/>
      </c>
      <c r="M21" s="12" t="n">
        <v>837</v>
      </c>
      <c r="N21" s="15" t="inlineStr">
        <is>
          <t>加利福发越南二厂</t>
        </is>
      </c>
      <c r="O21" s="7" t="inlineStr">
        <is>
          <t>2.2*1.8*0.65</t>
        </is>
      </c>
      <c r="P21" s="7" t="n">
        <v>1.5</v>
      </c>
      <c r="Q21" s="8">
        <f>ROUND(P21*J21,2)</f>
        <v/>
      </c>
      <c r="R21" s="8" t="n">
        <v>1.5</v>
      </c>
    </row>
    <row r="22" ht="14.25" customHeight="1" s="27">
      <c r="A22" s="30" t="n">
        <v>45854</v>
      </c>
      <c r="B22" s="7" t="inlineStr">
        <is>
          <t>2507043-01</t>
        </is>
      </c>
      <c r="C22" s="8" t="inlineStr">
        <is>
          <t>BPL2570385</t>
        </is>
      </c>
      <c r="D22" s="8" t="inlineStr">
        <is>
          <t>B13100349A</t>
        </is>
      </c>
      <c r="E22" s="9" t="inlineStr">
        <is>
          <t>XPDY-FX-白151</t>
        </is>
      </c>
      <c r="F22" s="8" t="inlineStr">
        <is>
          <t>索伦骨白色</t>
        </is>
      </c>
      <c r="G22" s="8" t="inlineStr">
        <is>
          <t>1.2-1.3</t>
        </is>
      </c>
      <c r="H22" s="7" t="inlineStr">
        <is>
          <t>C级</t>
        </is>
      </c>
      <c r="I22" s="12" t="n">
        <v>61</v>
      </c>
      <c r="J22" s="12" t="n">
        <v>3062.8</v>
      </c>
      <c r="K22" s="8" t="n"/>
      <c r="L22" s="12" t="n"/>
      <c r="M22" s="12" t="n"/>
      <c r="N22" s="15" t="inlineStr">
        <is>
          <t>加利福发越南二厂</t>
        </is>
      </c>
      <c r="O22" s="7" t="n"/>
      <c r="P22" s="7" t="n">
        <v>1.5</v>
      </c>
      <c r="Q22" s="8">
        <f>ROUND(P22*J22,2)</f>
        <v/>
      </c>
      <c r="R22" s="8" t="n"/>
    </row>
    <row r="23" ht="14.25" customHeight="1" s="27">
      <c r="A23" s="30" t="n">
        <v>45854</v>
      </c>
      <c r="B23" s="7" t="inlineStr">
        <is>
          <t>2507043-01</t>
        </is>
      </c>
      <c r="C23" s="8" t="inlineStr">
        <is>
          <t>BPL2570385</t>
        </is>
      </c>
      <c r="D23" s="8" t="inlineStr">
        <is>
          <t>B13100349A</t>
        </is>
      </c>
      <c r="E23" s="9" t="inlineStr">
        <is>
          <t>XPDY-FX-白151</t>
        </is>
      </c>
      <c r="F23" s="8" t="inlineStr">
        <is>
          <t>索伦骨白色</t>
        </is>
      </c>
      <c r="G23" s="8" t="inlineStr">
        <is>
          <t>1.2-1.3</t>
        </is>
      </c>
      <c r="H23" s="7" t="inlineStr">
        <is>
          <t>D级</t>
        </is>
      </c>
      <c r="I23" s="12" t="n">
        <v>7</v>
      </c>
      <c r="J23" s="12" t="n">
        <v>336.3</v>
      </c>
      <c r="K23" s="8" t="n"/>
      <c r="L23" s="12" t="n"/>
      <c r="M23" s="12" t="n"/>
      <c r="N23" s="15" t="inlineStr">
        <is>
          <t>加利福发越南二厂</t>
        </is>
      </c>
      <c r="O23" s="7" t="n"/>
      <c r="P23" s="7" t="n">
        <v>1.5</v>
      </c>
      <c r="Q23" s="8">
        <f>ROUND(P23*J23,2)</f>
        <v/>
      </c>
      <c r="R23" s="8" t="n"/>
    </row>
    <row r="24" ht="14.25" customHeight="1" s="27">
      <c r="A24" s="30" t="n">
        <v>45854</v>
      </c>
      <c r="B24" s="7" t="inlineStr">
        <is>
          <t>2507043-01</t>
        </is>
      </c>
      <c r="C24" s="8" t="inlineStr">
        <is>
          <t>BPL2570385</t>
        </is>
      </c>
      <c r="D24" s="8" t="inlineStr">
        <is>
          <t>B13100349A</t>
        </is>
      </c>
      <c r="E24" s="9" t="inlineStr">
        <is>
          <t>XPDY-FX-白151</t>
        </is>
      </c>
      <c r="F24" s="8" t="inlineStr">
        <is>
          <t>索伦骨白色</t>
        </is>
      </c>
      <c r="G24" s="8" t="inlineStr">
        <is>
          <t>1.2-1.3</t>
        </is>
      </c>
      <c r="H24" s="7" t="inlineStr">
        <is>
          <t>等外</t>
        </is>
      </c>
      <c r="I24" s="12" t="n">
        <v>1</v>
      </c>
      <c r="J24" s="12" t="n">
        <v>41.4</v>
      </c>
      <c r="K24" s="8" t="n"/>
      <c r="L24" s="12" t="n"/>
      <c r="M24" s="12" t="n"/>
      <c r="N24" s="15" t="inlineStr">
        <is>
          <t>加利福发越南二厂</t>
        </is>
      </c>
      <c r="O24" s="7" t="n"/>
      <c r="P24" s="7" t="n">
        <v>1.2</v>
      </c>
      <c r="Q24" s="8">
        <f>ROUND(P24*J24,2)</f>
        <v/>
      </c>
      <c r="R24" s="8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10">
        <f>SUM(I4:I24)</f>
        <v/>
      </c>
      <c r="J25" s="10">
        <f>SUM(J4:J24)</f>
        <v/>
      </c>
      <c r="K25" s="10">
        <f>SUM(K4:K24)</f>
        <v/>
      </c>
      <c r="L25" s="10">
        <f>SUM(L4:L24)</f>
        <v/>
      </c>
      <c r="M25" s="10">
        <f>SUM(M4:M24)</f>
        <v/>
      </c>
      <c r="N25" s="10" t="n"/>
      <c r="O25" s="10" t="n"/>
      <c r="P25" s="10" t="n"/>
      <c r="Q25" s="18">
        <f>SUM(Q4:Q24)</f>
        <v/>
      </c>
      <c r="R25" s="18" t="n"/>
    </row>
    <row r="26">
      <c r="A26" s="18" t="n"/>
    </row>
  </sheetData>
  <mergeCells count="4">
    <mergeCell ref="A2:F2"/>
    <mergeCell ref="A1:Q1"/>
    <mergeCell ref="G2:L2"/>
    <mergeCell ref="M2:Q2"/>
  </mergeCells>
  <printOptions horizontalCentered="1" verticalCentered="0"/>
  <pageMargins left="0.1" right="0.1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showGridLines="1" showRowColHeaders="1" view="pageBreakPreview" workbookViewId="0">
      <selection activeCell="A1" sqref="A1:XFD1048576"/>
    </sheetView>
  </sheetViews>
  <sheetFormatPr baseColWidth="8" defaultColWidth="9" defaultRowHeight="13.5"/>
  <sheetData/>
  <printOptions horizontalCentered="1" verticalCentered="0"/>
  <pageMargins left="0.1" right="0.1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showGridLines="1" showRowColHeaders="1" view="pageBreakPreview" workbookViewId="0">
      <selection activeCell="D42" sqref="D42"/>
    </sheetView>
  </sheetViews>
  <sheetFormatPr baseColWidth="8" defaultColWidth="9" defaultRowHeight="13.5"/>
  <sheetData/>
  <printOptions horizontalCentered="1" verticalCentered="0"/>
  <pageMargins left="0.1" right="0.1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2023-10-23T00:50:00Z</dcterms:created>
  <dcterms:modified xsi:type="dcterms:W3CDTF">2025-09-10T07:42:11Z</dcterms:modified>
  <cp:lastModifiedBy>May Zhou (MotoMotion/采购部/周怡清)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240D4A4455194CE89A4CA5A237AFE643_12</vt:lpwstr>
  </property>
  <property name="KSOProductBuildVer" fmtid="{D5CDD505-2E9C-101B-9397-08002B2CF9AE}" pid="3">
    <vt:lpwstr>2052-11.8.2.12265</vt:lpwstr>
  </property>
  <property name="KSOReadingLayout" fmtid="{D5CDD505-2E9C-101B-9397-08002B2CF9AE}" pid="4">
    <vt:bool>1</vt:bool>
  </property>
</Properties>
</file>